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rihwb\Desktop\环境资源交互属性文章\3-投稿材料汇总\论文提交文件-EST\"/>
    </mc:Choice>
  </mc:AlternateContent>
  <xr:revisionPtr revIDLastSave="0" documentId="13_ncr:1_{0C51E1DA-C5CD-430F-BBFA-BD49AC7C3C2E}" xr6:coauthVersionLast="47" xr6:coauthVersionMax="47" xr10:uidLastSave="{00000000-0000-0000-0000-000000000000}"/>
  <bookViews>
    <workbookView minimized="1" xWindow="42105" yWindow="2985" windowWidth="14400" windowHeight="7485" firstSheet="16" activeTab="21" xr2:uid="{DBF6C435-D335-4907-A904-71635DDD35A4}"/>
  </bookViews>
  <sheets>
    <sheet name="Fig1" sheetId="1" r:id="rId1"/>
    <sheet name="Fig2" sheetId="2" r:id="rId2"/>
    <sheet name="Fig3" sheetId="3" r:id="rId3"/>
    <sheet name="Fig4a" sheetId="4" r:id="rId4"/>
    <sheet name="Fig4b" sheetId="6" r:id="rId5"/>
    <sheet name="Fig4c" sheetId="7" r:id="rId6"/>
    <sheet name="FigS2" sheetId="8" r:id="rId7"/>
    <sheet name="FigS3" sheetId="9" r:id="rId8"/>
    <sheet name="FigS4" sheetId="10" r:id="rId9"/>
    <sheet name="Data collection-IW" sheetId="5" r:id="rId10"/>
    <sheet name="Element content of IW" sheetId="11" r:id="rId11"/>
    <sheet name="Elemental crustal abundance" sheetId="12" r:id="rId12"/>
    <sheet name="Cut-off grade" sheetId="26" r:id="rId13"/>
    <sheet name="D(ER)" sheetId="44" r:id="rId14"/>
    <sheet name="D‘(ER)" sheetId="45" r:id="rId15"/>
    <sheet name="Summary(ER)" sheetId="46" r:id="rId16"/>
    <sheet name="D(CR)" sheetId="41" r:id="rId17"/>
    <sheet name="D‘(CR)" sheetId="42" r:id="rId18"/>
    <sheet name="Summary(CR)" sheetId="43" r:id="rId19"/>
    <sheet name="Downcycling" sheetId="40" r:id="rId20"/>
    <sheet name="D'(Landfill)" sheetId="34" r:id="rId21"/>
    <sheet name="Summary (landfill) " sheetId="35" r:id="rId22"/>
    <sheet name="Aggregation" sheetId="47" r:id="rId23"/>
  </sheets>
  <definedNames>
    <definedName name="_xlnm._FilterDatabase" localSheetId="20" hidden="1">'D''(Landfill)'!$I$1:$I$64</definedName>
    <definedName name="_xlnm._FilterDatabase" localSheetId="17" hidden="1">'D‘(CR)'!$J$1:$J$64</definedName>
    <definedName name="_xlnm._FilterDatabase" localSheetId="14" hidden="1">'D‘(ER)'!$J$1:$J$64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5" i="40" l="1"/>
  <c r="M63" i="43"/>
  <c r="M64" i="43"/>
  <c r="M65" i="43"/>
  <c r="M66" i="43"/>
  <c r="H71" i="46"/>
  <c r="G71" i="46"/>
  <c r="F71" i="46"/>
  <c r="E71" i="46"/>
  <c r="D71" i="46"/>
  <c r="C71" i="46"/>
  <c r="H70" i="46"/>
  <c r="G70" i="46"/>
  <c r="F70" i="46"/>
  <c r="E70" i="46"/>
  <c r="D70" i="46"/>
  <c r="C70" i="46"/>
  <c r="L68" i="46"/>
  <c r="M68" i="46" s="1"/>
  <c r="K68" i="46"/>
  <c r="J68" i="46"/>
  <c r="I68" i="46"/>
  <c r="M67" i="46"/>
  <c r="L67" i="46"/>
  <c r="K67" i="46"/>
  <c r="J67" i="46"/>
  <c r="I67" i="46"/>
  <c r="K66" i="46"/>
  <c r="J66" i="46"/>
  <c r="I66" i="46"/>
  <c r="L66" i="46" s="1"/>
  <c r="M66" i="46" s="1"/>
  <c r="K65" i="46"/>
  <c r="J65" i="46"/>
  <c r="I65" i="46"/>
  <c r="L65" i="46" s="1"/>
  <c r="M65" i="46" s="1"/>
  <c r="K64" i="46"/>
  <c r="J64" i="46"/>
  <c r="I64" i="46"/>
  <c r="L64" i="46" s="1"/>
  <c r="M64" i="46" s="1"/>
  <c r="Q63" i="46"/>
  <c r="J63" i="46"/>
  <c r="P63" i="46" s="1"/>
  <c r="I63" i="46"/>
  <c r="O63" i="46" s="1"/>
  <c r="J62" i="46"/>
  <c r="L62" i="46" s="1"/>
  <c r="M62" i="46" s="1"/>
  <c r="I62" i="46"/>
  <c r="J61" i="46"/>
  <c r="I61" i="46"/>
  <c r="L61" i="46" s="1"/>
  <c r="M61" i="46" s="1"/>
  <c r="L60" i="46"/>
  <c r="M60" i="46" s="1"/>
  <c r="J60" i="46"/>
  <c r="Q58" i="46" s="1"/>
  <c r="I60" i="46"/>
  <c r="K60" i="46" s="1"/>
  <c r="K59" i="46"/>
  <c r="J59" i="46"/>
  <c r="I59" i="46"/>
  <c r="L59" i="46" s="1"/>
  <c r="M59" i="46" s="1"/>
  <c r="N58" i="46"/>
  <c r="J58" i="46"/>
  <c r="I58" i="46"/>
  <c r="L58" i="46" s="1"/>
  <c r="M58" i="46" s="1"/>
  <c r="K57" i="46"/>
  <c r="J57" i="46"/>
  <c r="I57" i="46"/>
  <c r="L57" i="46" s="1"/>
  <c r="M57" i="46" s="1"/>
  <c r="L56" i="46"/>
  <c r="M56" i="46" s="1"/>
  <c r="J56" i="46"/>
  <c r="I56" i="46"/>
  <c r="K56" i="46" s="1"/>
  <c r="J55" i="46"/>
  <c r="I55" i="46"/>
  <c r="O52" i="46" s="1"/>
  <c r="J54" i="46"/>
  <c r="L54" i="46" s="1"/>
  <c r="M54" i="46" s="1"/>
  <c r="I54" i="46"/>
  <c r="J53" i="46"/>
  <c r="Q52" i="46" s="1"/>
  <c r="I53" i="46"/>
  <c r="L53" i="46" s="1"/>
  <c r="M53" i="46" s="1"/>
  <c r="P52" i="46"/>
  <c r="K52" i="46"/>
  <c r="J52" i="46"/>
  <c r="I52" i="46"/>
  <c r="L52" i="46" s="1"/>
  <c r="M52" i="46" s="1"/>
  <c r="J51" i="46"/>
  <c r="I51" i="46"/>
  <c r="L51" i="46" s="1"/>
  <c r="M51" i="46" s="1"/>
  <c r="J50" i="46"/>
  <c r="I50" i="46"/>
  <c r="L50" i="46" s="1"/>
  <c r="M50" i="46" s="1"/>
  <c r="K49" i="46"/>
  <c r="J49" i="46"/>
  <c r="I49" i="46"/>
  <c r="L49" i="46" s="1"/>
  <c r="M49" i="46" s="1"/>
  <c r="L48" i="46"/>
  <c r="M48" i="46" s="1"/>
  <c r="K48" i="46"/>
  <c r="J48" i="46"/>
  <c r="I48" i="46"/>
  <c r="Q47" i="46"/>
  <c r="P47" i="46"/>
  <c r="M47" i="46"/>
  <c r="L47" i="46"/>
  <c r="K47" i="46"/>
  <c r="J47" i="46"/>
  <c r="I47" i="46"/>
  <c r="J46" i="46"/>
  <c r="I46" i="46"/>
  <c r="L46" i="46" s="1"/>
  <c r="M46" i="46" s="1"/>
  <c r="K45" i="46"/>
  <c r="J45" i="46"/>
  <c r="I45" i="46"/>
  <c r="L45" i="46" s="1"/>
  <c r="M45" i="46" s="1"/>
  <c r="K44" i="46"/>
  <c r="J44" i="46"/>
  <c r="I44" i="46"/>
  <c r="L44" i="46" s="1"/>
  <c r="M44" i="46" s="1"/>
  <c r="J43" i="46"/>
  <c r="I43" i="46"/>
  <c r="N41" i="46" s="1"/>
  <c r="J42" i="46"/>
  <c r="I42" i="46"/>
  <c r="L42" i="46" s="1"/>
  <c r="M42" i="46" s="1"/>
  <c r="O41" i="46"/>
  <c r="J41" i="46"/>
  <c r="Q41" i="46" s="1"/>
  <c r="I41" i="46"/>
  <c r="L41" i="46" s="1"/>
  <c r="M41" i="46" s="1"/>
  <c r="L40" i="46"/>
  <c r="M40" i="46" s="1"/>
  <c r="J40" i="46"/>
  <c r="K40" i="46" s="1"/>
  <c r="I40" i="46"/>
  <c r="M39" i="46"/>
  <c r="L39" i="46"/>
  <c r="K39" i="46"/>
  <c r="J39" i="46"/>
  <c r="I39" i="46"/>
  <c r="J38" i="46"/>
  <c r="P35" i="46" s="1"/>
  <c r="I38" i="46"/>
  <c r="L38" i="46" s="1"/>
  <c r="M38" i="46" s="1"/>
  <c r="K37" i="46"/>
  <c r="J37" i="46"/>
  <c r="I37" i="46"/>
  <c r="L37" i="46" s="1"/>
  <c r="M37" i="46" s="1"/>
  <c r="K36" i="46"/>
  <c r="J36" i="46"/>
  <c r="I36" i="46"/>
  <c r="L36" i="46" s="1"/>
  <c r="M36" i="46" s="1"/>
  <c r="Q35" i="46"/>
  <c r="J35" i="46"/>
  <c r="I35" i="46"/>
  <c r="O35" i="46" s="1"/>
  <c r="J34" i="46"/>
  <c r="I34" i="46"/>
  <c r="L34" i="46" s="1"/>
  <c r="M34" i="46" s="1"/>
  <c r="J33" i="46"/>
  <c r="P30" i="46" s="1"/>
  <c r="I33" i="46"/>
  <c r="L33" i="46" s="1"/>
  <c r="M33" i="46" s="1"/>
  <c r="L32" i="46"/>
  <c r="M32" i="46" s="1"/>
  <c r="J32" i="46"/>
  <c r="K32" i="46" s="1"/>
  <c r="I32" i="46"/>
  <c r="M31" i="46"/>
  <c r="L31" i="46"/>
  <c r="K31" i="46"/>
  <c r="J31" i="46"/>
  <c r="I31" i="46"/>
  <c r="N30" i="46"/>
  <c r="J30" i="46"/>
  <c r="I30" i="46"/>
  <c r="L30" i="46" s="1"/>
  <c r="M30" i="46" s="1"/>
  <c r="K29" i="46"/>
  <c r="J29" i="46"/>
  <c r="I29" i="46"/>
  <c r="L29" i="46" s="1"/>
  <c r="M29" i="46" s="1"/>
  <c r="L28" i="46"/>
  <c r="M28" i="46" s="1"/>
  <c r="K28" i="46"/>
  <c r="J28" i="46"/>
  <c r="I28" i="46"/>
  <c r="J27" i="46"/>
  <c r="I27" i="46"/>
  <c r="L27" i="46" s="1"/>
  <c r="M27" i="46" s="1"/>
  <c r="J26" i="46"/>
  <c r="I26" i="46"/>
  <c r="L26" i="46" s="1"/>
  <c r="N25" i="46"/>
  <c r="J25" i="46"/>
  <c r="Q25" i="46" s="1"/>
  <c r="I25" i="46"/>
  <c r="O25" i="46" s="1"/>
  <c r="J24" i="46"/>
  <c r="I24" i="46"/>
  <c r="L24" i="46" s="1"/>
  <c r="M24" i="46" s="1"/>
  <c r="L23" i="46"/>
  <c r="M23" i="46" s="1"/>
  <c r="J23" i="46"/>
  <c r="K23" i="46" s="1"/>
  <c r="I23" i="46"/>
  <c r="M22" i="46"/>
  <c r="L22" i="46"/>
  <c r="K22" i="46"/>
  <c r="J22" i="46"/>
  <c r="I22" i="46"/>
  <c r="J21" i="46"/>
  <c r="I21" i="46"/>
  <c r="L21" i="46" s="1"/>
  <c r="M21" i="46" s="1"/>
  <c r="K20" i="46"/>
  <c r="J20" i="46"/>
  <c r="I20" i="46"/>
  <c r="L20" i="46" s="1"/>
  <c r="M20" i="46" s="1"/>
  <c r="P19" i="46"/>
  <c r="O19" i="46"/>
  <c r="N19" i="46"/>
  <c r="L19" i="46"/>
  <c r="M19" i="46" s="1"/>
  <c r="K19" i="46"/>
  <c r="J19" i="46"/>
  <c r="Q19" i="46" s="1"/>
  <c r="I19" i="46"/>
  <c r="J18" i="46"/>
  <c r="I18" i="46"/>
  <c r="L18" i="46" s="1"/>
  <c r="M18" i="46" s="1"/>
  <c r="J17" i="46"/>
  <c r="Q13" i="46" s="1"/>
  <c r="I17" i="46"/>
  <c r="L17" i="46" s="1"/>
  <c r="M17" i="46" s="1"/>
  <c r="J16" i="46"/>
  <c r="P13" i="46" s="1"/>
  <c r="I16" i="46"/>
  <c r="L16" i="46" s="1"/>
  <c r="M16" i="46" s="1"/>
  <c r="L15" i="46"/>
  <c r="M15" i="46" s="1"/>
  <c r="K15" i="46"/>
  <c r="J15" i="46"/>
  <c r="I15" i="46"/>
  <c r="M14" i="46"/>
  <c r="L14" i="46"/>
  <c r="K14" i="46"/>
  <c r="J14" i="46"/>
  <c r="I14" i="46"/>
  <c r="N13" i="46"/>
  <c r="J13" i="46"/>
  <c r="I13" i="46"/>
  <c r="L13" i="46" s="1"/>
  <c r="M13" i="46" s="1"/>
  <c r="K12" i="46"/>
  <c r="J12" i="46"/>
  <c r="I12" i="46"/>
  <c r="L12" i="46" s="1"/>
  <c r="M12" i="46" s="1"/>
  <c r="L11" i="46"/>
  <c r="M11" i="46" s="1"/>
  <c r="K11" i="46"/>
  <c r="J11" i="46"/>
  <c r="I11" i="46"/>
  <c r="J10" i="46"/>
  <c r="I10" i="46"/>
  <c r="O7" i="46" s="1"/>
  <c r="J9" i="46"/>
  <c r="I9" i="46"/>
  <c r="N7" i="46" s="1"/>
  <c r="J8" i="46"/>
  <c r="I8" i="46"/>
  <c r="L8" i="46" s="1"/>
  <c r="M8" i="46" s="1"/>
  <c r="P7" i="46"/>
  <c r="K7" i="46"/>
  <c r="J7" i="46"/>
  <c r="Q7" i="46" s="1"/>
  <c r="I7" i="46"/>
  <c r="L7" i="46" s="1"/>
  <c r="M7" i="46" s="1"/>
  <c r="J6" i="46"/>
  <c r="I6" i="46"/>
  <c r="L6" i="46" s="1"/>
  <c r="M6" i="46" s="1"/>
  <c r="J5" i="46"/>
  <c r="I5" i="46"/>
  <c r="L5" i="46" s="1"/>
  <c r="M5" i="46" s="1"/>
  <c r="K4" i="46"/>
  <c r="J4" i="46"/>
  <c r="I4" i="46"/>
  <c r="L4" i="46" s="1"/>
  <c r="M4" i="46" s="1"/>
  <c r="L3" i="46"/>
  <c r="M3" i="46" s="1"/>
  <c r="K3" i="46"/>
  <c r="J3" i="46"/>
  <c r="I3" i="46"/>
  <c r="Q2" i="46"/>
  <c r="P2" i="46"/>
  <c r="M2" i="46"/>
  <c r="L2" i="46"/>
  <c r="K2" i="46"/>
  <c r="J2" i="46"/>
  <c r="J71" i="46" s="1"/>
  <c r="I2" i="46"/>
  <c r="I71" i="46" s="1"/>
  <c r="EN54" i="45"/>
  <c r="EM54" i="45"/>
  <c r="EL54" i="45"/>
  <c r="EK54" i="45"/>
  <c r="EJ54" i="45"/>
  <c r="EI54" i="45"/>
  <c r="EH54" i="45"/>
  <c r="EG54" i="45"/>
  <c r="EF54" i="45"/>
  <c r="EE54" i="45"/>
  <c r="ED54" i="45"/>
  <c r="EC54" i="45"/>
  <c r="EB54" i="45"/>
  <c r="EA54" i="45"/>
  <c r="DZ54" i="45"/>
  <c r="DY54" i="45"/>
  <c r="DX54" i="45"/>
  <c r="DW54" i="45"/>
  <c r="DV54" i="45"/>
  <c r="DU54" i="45"/>
  <c r="DT54" i="45"/>
  <c r="DS54" i="45"/>
  <c r="DR54" i="45"/>
  <c r="DQ54" i="45"/>
  <c r="DP54" i="45"/>
  <c r="DO54" i="45"/>
  <c r="DN54" i="45"/>
  <c r="DM54" i="45"/>
  <c r="DL54" i="45"/>
  <c r="DK54" i="45"/>
  <c r="DJ54" i="45"/>
  <c r="DI54" i="45"/>
  <c r="DH54" i="45"/>
  <c r="DG54" i="45"/>
  <c r="DF54" i="45"/>
  <c r="DE54" i="45"/>
  <c r="DD54" i="45"/>
  <c r="DC54" i="45"/>
  <c r="DB54" i="45"/>
  <c r="DA54" i="45"/>
  <c r="CZ54" i="45"/>
  <c r="CY54" i="45"/>
  <c r="CX54" i="45"/>
  <c r="CW54" i="45"/>
  <c r="CV54" i="45"/>
  <c r="CU54" i="45"/>
  <c r="CT54" i="45"/>
  <c r="CS54" i="45"/>
  <c r="CR54" i="45"/>
  <c r="CQ54" i="45"/>
  <c r="CP54" i="45"/>
  <c r="CO54" i="45"/>
  <c r="CN54" i="45"/>
  <c r="CM54" i="45"/>
  <c r="CL54" i="45"/>
  <c r="CK54" i="45"/>
  <c r="CJ54" i="45"/>
  <c r="CI54" i="45"/>
  <c r="CH54" i="45"/>
  <c r="CG54" i="45"/>
  <c r="CF54" i="45"/>
  <c r="CE54" i="45"/>
  <c r="CD54" i="45"/>
  <c r="CC54" i="45"/>
  <c r="CB54" i="45"/>
  <c r="CA54" i="45"/>
  <c r="BZ54" i="45"/>
  <c r="EN53" i="45"/>
  <c r="EM53" i="45"/>
  <c r="EL53" i="45"/>
  <c r="EK53" i="45"/>
  <c r="EJ53" i="45"/>
  <c r="EI53" i="45"/>
  <c r="EH53" i="45"/>
  <c r="EG53" i="45"/>
  <c r="EF53" i="45"/>
  <c r="EE53" i="45"/>
  <c r="ED53" i="45"/>
  <c r="EC53" i="45"/>
  <c r="EB53" i="45"/>
  <c r="EA53" i="45"/>
  <c r="DZ53" i="45"/>
  <c r="DY53" i="45"/>
  <c r="DX53" i="45"/>
  <c r="DW53" i="45"/>
  <c r="DV53" i="45"/>
  <c r="DU53" i="45"/>
  <c r="DT53" i="45"/>
  <c r="DS53" i="45"/>
  <c r="DR53" i="45"/>
  <c r="DQ53" i="45"/>
  <c r="DP53" i="45"/>
  <c r="DO53" i="45"/>
  <c r="DN53" i="45"/>
  <c r="DM53" i="45"/>
  <c r="DL53" i="45"/>
  <c r="DK53" i="45"/>
  <c r="DJ53" i="45"/>
  <c r="DI53" i="45"/>
  <c r="DH53" i="45"/>
  <c r="DG53" i="45"/>
  <c r="DF53" i="45"/>
  <c r="DE53" i="45"/>
  <c r="DD53" i="45"/>
  <c r="DC53" i="45"/>
  <c r="DB53" i="45"/>
  <c r="DA53" i="45"/>
  <c r="CZ53" i="45"/>
  <c r="CY53" i="45"/>
  <c r="CX53" i="45"/>
  <c r="CW53" i="45"/>
  <c r="CV53" i="45"/>
  <c r="CU53" i="45"/>
  <c r="CT53" i="45"/>
  <c r="CS53" i="45"/>
  <c r="CR53" i="45"/>
  <c r="CQ53" i="45"/>
  <c r="CP53" i="45"/>
  <c r="CO53" i="45"/>
  <c r="CN53" i="45"/>
  <c r="CM53" i="45"/>
  <c r="CL53" i="45"/>
  <c r="CK53" i="45"/>
  <c r="CJ53" i="45"/>
  <c r="CI53" i="45"/>
  <c r="CH53" i="45"/>
  <c r="CG53" i="45"/>
  <c r="CF53" i="45"/>
  <c r="CE53" i="45"/>
  <c r="CD53" i="45"/>
  <c r="CC53" i="45"/>
  <c r="CB53" i="45"/>
  <c r="CA53" i="45"/>
  <c r="BZ53" i="45"/>
  <c r="EN52" i="45"/>
  <c r="EM52" i="45"/>
  <c r="EL52" i="45"/>
  <c r="EK52" i="45"/>
  <c r="EJ52" i="45"/>
  <c r="EI52" i="45"/>
  <c r="EH52" i="45"/>
  <c r="EG52" i="45"/>
  <c r="EF52" i="45"/>
  <c r="EE52" i="45"/>
  <c r="ED52" i="45"/>
  <c r="EC52" i="45"/>
  <c r="EB52" i="45"/>
  <c r="EA52" i="45"/>
  <c r="DZ52" i="45"/>
  <c r="DY52" i="45"/>
  <c r="DX52" i="45"/>
  <c r="DW52" i="45"/>
  <c r="DV52" i="45"/>
  <c r="DU52" i="45"/>
  <c r="DT52" i="45"/>
  <c r="DS52" i="45"/>
  <c r="DR52" i="45"/>
  <c r="DQ52" i="45"/>
  <c r="DP52" i="45"/>
  <c r="DO52" i="45"/>
  <c r="DN52" i="45"/>
  <c r="DM52" i="45"/>
  <c r="DL52" i="45"/>
  <c r="DK52" i="45"/>
  <c r="DJ52" i="45"/>
  <c r="DI52" i="45"/>
  <c r="DH52" i="45"/>
  <c r="DG52" i="45"/>
  <c r="DF52" i="45"/>
  <c r="DE52" i="45"/>
  <c r="DD52" i="45"/>
  <c r="DC52" i="45"/>
  <c r="DB52" i="45"/>
  <c r="DA52" i="45"/>
  <c r="CZ52" i="45"/>
  <c r="CY52" i="45"/>
  <c r="CX52" i="45"/>
  <c r="CW52" i="45"/>
  <c r="CV52" i="45"/>
  <c r="CU52" i="45"/>
  <c r="CT52" i="45"/>
  <c r="CS52" i="45"/>
  <c r="CR52" i="45"/>
  <c r="CQ52" i="45"/>
  <c r="CP52" i="45"/>
  <c r="CO52" i="45"/>
  <c r="CN52" i="45"/>
  <c r="CM52" i="45"/>
  <c r="CL52" i="45"/>
  <c r="CK52" i="45"/>
  <c r="CJ52" i="45"/>
  <c r="CI52" i="45"/>
  <c r="CH52" i="45"/>
  <c r="CG52" i="45"/>
  <c r="CF52" i="45"/>
  <c r="CE52" i="45"/>
  <c r="CD52" i="45"/>
  <c r="CC52" i="45"/>
  <c r="CB52" i="45"/>
  <c r="CA52" i="45"/>
  <c r="BZ52" i="45"/>
  <c r="EN41" i="45"/>
  <c r="EM41" i="45"/>
  <c r="EL41" i="45"/>
  <c r="EK41" i="45"/>
  <c r="EJ41" i="45"/>
  <c r="EI41" i="45"/>
  <c r="EH41" i="45"/>
  <c r="EG41" i="45"/>
  <c r="EF41" i="45"/>
  <c r="EE41" i="45"/>
  <c r="ED41" i="45"/>
  <c r="EC41" i="45"/>
  <c r="EB41" i="45"/>
  <c r="EA41" i="45"/>
  <c r="DZ41" i="45"/>
  <c r="DY41" i="45"/>
  <c r="DX41" i="45"/>
  <c r="DW41" i="45"/>
  <c r="DV41" i="45"/>
  <c r="DU41" i="45"/>
  <c r="DT41" i="45"/>
  <c r="DS41" i="45"/>
  <c r="DR41" i="45"/>
  <c r="DQ41" i="45"/>
  <c r="DP41" i="45"/>
  <c r="DO41" i="45"/>
  <c r="DN41" i="45"/>
  <c r="DM41" i="45"/>
  <c r="DL41" i="45"/>
  <c r="DK41" i="45"/>
  <c r="DJ41" i="45"/>
  <c r="DI41" i="45"/>
  <c r="DH41" i="45"/>
  <c r="DG41" i="45"/>
  <c r="DF41" i="45"/>
  <c r="DE41" i="45"/>
  <c r="DD41" i="45"/>
  <c r="DC41" i="45"/>
  <c r="DB41" i="45"/>
  <c r="DA41" i="45"/>
  <c r="CZ41" i="45"/>
  <c r="CY41" i="45"/>
  <c r="CX41" i="45"/>
  <c r="CW41" i="45"/>
  <c r="CV41" i="45"/>
  <c r="CU41" i="45"/>
  <c r="CT41" i="45"/>
  <c r="CS41" i="45"/>
  <c r="CR41" i="45"/>
  <c r="CQ41" i="45"/>
  <c r="CP41" i="45"/>
  <c r="CO41" i="45"/>
  <c r="CN41" i="45"/>
  <c r="CM41" i="45"/>
  <c r="CL41" i="45"/>
  <c r="CK41" i="45"/>
  <c r="CJ41" i="45"/>
  <c r="CI41" i="45"/>
  <c r="CH41" i="45"/>
  <c r="CG41" i="45"/>
  <c r="CF41" i="45"/>
  <c r="CE41" i="45"/>
  <c r="CD41" i="45"/>
  <c r="CC41" i="45"/>
  <c r="CB41" i="45"/>
  <c r="CA41" i="45"/>
  <c r="BZ41" i="45"/>
  <c r="EN40" i="45"/>
  <c r="EM40" i="45"/>
  <c r="EL40" i="45"/>
  <c r="EK40" i="45"/>
  <c r="EJ40" i="45"/>
  <c r="EI40" i="45"/>
  <c r="EH40" i="45"/>
  <c r="EG40" i="45"/>
  <c r="EF40" i="45"/>
  <c r="EE40" i="45"/>
  <c r="ED40" i="45"/>
  <c r="EC40" i="45"/>
  <c r="EB40" i="45"/>
  <c r="EA40" i="45"/>
  <c r="DZ40" i="45"/>
  <c r="DY40" i="45"/>
  <c r="DX40" i="45"/>
  <c r="DW40" i="45"/>
  <c r="DV40" i="45"/>
  <c r="DU40" i="45"/>
  <c r="DT40" i="45"/>
  <c r="DS40" i="45"/>
  <c r="DR40" i="45"/>
  <c r="DQ40" i="45"/>
  <c r="DP40" i="45"/>
  <c r="DO40" i="45"/>
  <c r="DN40" i="45"/>
  <c r="DM40" i="45"/>
  <c r="DL40" i="45"/>
  <c r="DK40" i="45"/>
  <c r="DJ40" i="45"/>
  <c r="DI40" i="45"/>
  <c r="DH40" i="45"/>
  <c r="DG40" i="45"/>
  <c r="DF40" i="45"/>
  <c r="DE40" i="45"/>
  <c r="DD40" i="45"/>
  <c r="DC40" i="45"/>
  <c r="DB40" i="45"/>
  <c r="DA40" i="45"/>
  <c r="CZ40" i="45"/>
  <c r="CY40" i="45"/>
  <c r="CX40" i="45"/>
  <c r="CW40" i="45"/>
  <c r="CV40" i="45"/>
  <c r="CU40" i="45"/>
  <c r="CT40" i="45"/>
  <c r="CS40" i="45"/>
  <c r="CR40" i="45"/>
  <c r="CQ40" i="45"/>
  <c r="CP40" i="45"/>
  <c r="CO40" i="45"/>
  <c r="CN40" i="45"/>
  <c r="CM40" i="45"/>
  <c r="CL40" i="45"/>
  <c r="CK40" i="45"/>
  <c r="CJ40" i="45"/>
  <c r="CI40" i="45"/>
  <c r="CH40" i="45"/>
  <c r="CG40" i="45"/>
  <c r="CF40" i="45"/>
  <c r="CE40" i="45"/>
  <c r="CD40" i="45"/>
  <c r="CC40" i="45"/>
  <c r="CB40" i="45"/>
  <c r="CA40" i="45"/>
  <c r="BZ40" i="45"/>
  <c r="EN39" i="45"/>
  <c r="EM39" i="45"/>
  <c r="EL39" i="45"/>
  <c r="EK39" i="45"/>
  <c r="EJ39" i="45"/>
  <c r="EI39" i="45"/>
  <c r="EH39" i="45"/>
  <c r="EG39" i="45"/>
  <c r="EF39" i="45"/>
  <c r="EE39" i="45"/>
  <c r="ED39" i="45"/>
  <c r="EC39" i="45"/>
  <c r="EB39" i="45"/>
  <c r="EA39" i="45"/>
  <c r="DZ39" i="45"/>
  <c r="DY39" i="45"/>
  <c r="DX39" i="45"/>
  <c r="DW39" i="45"/>
  <c r="DV39" i="45"/>
  <c r="DU39" i="45"/>
  <c r="DT39" i="45"/>
  <c r="DS39" i="45"/>
  <c r="DR39" i="45"/>
  <c r="DQ39" i="45"/>
  <c r="DP39" i="45"/>
  <c r="DO39" i="45"/>
  <c r="DN39" i="45"/>
  <c r="DM39" i="45"/>
  <c r="DL39" i="45"/>
  <c r="DK39" i="45"/>
  <c r="DJ39" i="45"/>
  <c r="DI39" i="45"/>
  <c r="DH39" i="45"/>
  <c r="DG39" i="45"/>
  <c r="DF39" i="45"/>
  <c r="DE39" i="45"/>
  <c r="DD39" i="45"/>
  <c r="DC39" i="45"/>
  <c r="DB39" i="45"/>
  <c r="DA39" i="45"/>
  <c r="CZ39" i="45"/>
  <c r="CY39" i="45"/>
  <c r="CX39" i="45"/>
  <c r="CW39" i="45"/>
  <c r="CV39" i="45"/>
  <c r="CU39" i="45"/>
  <c r="CT39" i="45"/>
  <c r="CS39" i="45"/>
  <c r="CR39" i="45"/>
  <c r="CQ39" i="45"/>
  <c r="CP39" i="45"/>
  <c r="CO39" i="45"/>
  <c r="CN39" i="45"/>
  <c r="CM39" i="45"/>
  <c r="CL39" i="45"/>
  <c r="CK39" i="45"/>
  <c r="CJ39" i="45"/>
  <c r="CI39" i="45"/>
  <c r="CH39" i="45"/>
  <c r="CG39" i="45"/>
  <c r="CF39" i="45"/>
  <c r="CE39" i="45"/>
  <c r="CD39" i="45"/>
  <c r="CC39" i="45"/>
  <c r="CB39" i="45"/>
  <c r="CA39" i="45"/>
  <c r="BZ39" i="45"/>
  <c r="EN38" i="45"/>
  <c r="EM38" i="45"/>
  <c r="EL38" i="45"/>
  <c r="EK38" i="45"/>
  <c r="EJ38" i="45"/>
  <c r="EI38" i="45"/>
  <c r="EH38" i="45"/>
  <c r="EG38" i="45"/>
  <c r="EF38" i="45"/>
  <c r="EE38" i="45"/>
  <c r="ED38" i="45"/>
  <c r="EC38" i="45"/>
  <c r="EB38" i="45"/>
  <c r="EA38" i="45"/>
  <c r="DZ38" i="45"/>
  <c r="DY38" i="45"/>
  <c r="DX38" i="45"/>
  <c r="DW38" i="45"/>
  <c r="DV38" i="45"/>
  <c r="DU38" i="45"/>
  <c r="DT38" i="45"/>
  <c r="DS38" i="45"/>
  <c r="DR38" i="45"/>
  <c r="DQ38" i="45"/>
  <c r="DP38" i="45"/>
  <c r="DO38" i="45"/>
  <c r="DN38" i="45"/>
  <c r="DM38" i="45"/>
  <c r="DL38" i="45"/>
  <c r="DK38" i="45"/>
  <c r="DJ38" i="45"/>
  <c r="DI38" i="45"/>
  <c r="DH38" i="45"/>
  <c r="DG38" i="45"/>
  <c r="DF38" i="45"/>
  <c r="DE38" i="45"/>
  <c r="DD38" i="45"/>
  <c r="DC38" i="45"/>
  <c r="DB38" i="45"/>
  <c r="DA38" i="45"/>
  <c r="CZ38" i="45"/>
  <c r="CY38" i="45"/>
  <c r="CX38" i="45"/>
  <c r="CW38" i="45"/>
  <c r="CV38" i="45"/>
  <c r="CU38" i="45"/>
  <c r="CT38" i="45"/>
  <c r="CS38" i="45"/>
  <c r="CR38" i="45"/>
  <c r="CQ38" i="45"/>
  <c r="CP38" i="45"/>
  <c r="CO38" i="45"/>
  <c r="CN38" i="45"/>
  <c r="CM38" i="45"/>
  <c r="CL38" i="45"/>
  <c r="CK38" i="45"/>
  <c r="CJ38" i="45"/>
  <c r="CI38" i="45"/>
  <c r="CH38" i="45"/>
  <c r="CG38" i="45"/>
  <c r="CF38" i="45"/>
  <c r="CE38" i="45"/>
  <c r="CD38" i="45"/>
  <c r="CC38" i="45"/>
  <c r="CB38" i="45"/>
  <c r="CA38" i="45"/>
  <c r="BZ38" i="45"/>
  <c r="EN37" i="45"/>
  <c r="EM37" i="45"/>
  <c r="EL37" i="45"/>
  <c r="EK37" i="45"/>
  <c r="EJ37" i="45"/>
  <c r="EI37" i="45"/>
  <c r="EH37" i="45"/>
  <c r="EG37" i="45"/>
  <c r="EF37" i="45"/>
  <c r="EE37" i="45"/>
  <c r="ED37" i="45"/>
  <c r="EC37" i="45"/>
  <c r="EB37" i="45"/>
  <c r="EA37" i="45"/>
  <c r="DZ37" i="45"/>
  <c r="DY37" i="45"/>
  <c r="DX37" i="45"/>
  <c r="DW37" i="45"/>
  <c r="DV37" i="45"/>
  <c r="DU37" i="45"/>
  <c r="DT37" i="45"/>
  <c r="DS37" i="45"/>
  <c r="DR37" i="45"/>
  <c r="DQ37" i="45"/>
  <c r="DP37" i="45"/>
  <c r="DO37" i="45"/>
  <c r="DN37" i="45"/>
  <c r="DM37" i="45"/>
  <c r="DL37" i="45"/>
  <c r="DK37" i="45"/>
  <c r="DJ37" i="45"/>
  <c r="DI37" i="45"/>
  <c r="DH37" i="45"/>
  <c r="DG37" i="45"/>
  <c r="DF37" i="45"/>
  <c r="DE37" i="45"/>
  <c r="DD37" i="45"/>
  <c r="DC37" i="45"/>
  <c r="DB37" i="45"/>
  <c r="DA37" i="45"/>
  <c r="CZ37" i="45"/>
  <c r="CY37" i="45"/>
  <c r="CX37" i="45"/>
  <c r="CW37" i="45"/>
  <c r="CV37" i="45"/>
  <c r="CU37" i="45"/>
  <c r="CT37" i="45"/>
  <c r="CS37" i="45"/>
  <c r="CR37" i="45"/>
  <c r="CQ37" i="45"/>
  <c r="CP37" i="45"/>
  <c r="CO37" i="45"/>
  <c r="CN37" i="45"/>
  <c r="CM37" i="45"/>
  <c r="CL37" i="45"/>
  <c r="CK37" i="45"/>
  <c r="CJ37" i="45"/>
  <c r="CI37" i="45"/>
  <c r="CH37" i="45"/>
  <c r="CG37" i="45"/>
  <c r="CF37" i="45"/>
  <c r="CE37" i="45"/>
  <c r="CD37" i="45"/>
  <c r="CC37" i="45"/>
  <c r="CB37" i="45"/>
  <c r="CA37" i="45"/>
  <c r="BZ37" i="45"/>
  <c r="EN36" i="45"/>
  <c r="EM36" i="45"/>
  <c r="EL36" i="45"/>
  <c r="EK36" i="45"/>
  <c r="EJ36" i="45"/>
  <c r="EI36" i="45"/>
  <c r="EH36" i="45"/>
  <c r="EG36" i="45"/>
  <c r="EF36" i="45"/>
  <c r="EE36" i="45"/>
  <c r="ED36" i="45"/>
  <c r="EC36" i="45"/>
  <c r="EB36" i="45"/>
  <c r="EA36" i="45"/>
  <c r="DZ36" i="45"/>
  <c r="DY36" i="45"/>
  <c r="DX36" i="45"/>
  <c r="DW36" i="45"/>
  <c r="DV36" i="45"/>
  <c r="DU36" i="45"/>
  <c r="DT36" i="45"/>
  <c r="DS36" i="45"/>
  <c r="DR36" i="45"/>
  <c r="DQ36" i="45"/>
  <c r="DP36" i="45"/>
  <c r="DO36" i="45"/>
  <c r="DN36" i="45"/>
  <c r="DM36" i="45"/>
  <c r="DL36" i="45"/>
  <c r="DK36" i="45"/>
  <c r="DJ36" i="45"/>
  <c r="DI36" i="45"/>
  <c r="DH36" i="45"/>
  <c r="DG36" i="45"/>
  <c r="DF36" i="45"/>
  <c r="DE36" i="45"/>
  <c r="DD36" i="45"/>
  <c r="DC36" i="45"/>
  <c r="DB36" i="45"/>
  <c r="DA36" i="45"/>
  <c r="CZ36" i="45"/>
  <c r="CY36" i="45"/>
  <c r="CX36" i="45"/>
  <c r="CW36" i="45"/>
  <c r="CV36" i="45"/>
  <c r="CU36" i="45"/>
  <c r="CT36" i="45"/>
  <c r="CS36" i="45"/>
  <c r="CR36" i="45"/>
  <c r="CQ36" i="45"/>
  <c r="CP36" i="45"/>
  <c r="CO36" i="45"/>
  <c r="CN36" i="45"/>
  <c r="CM36" i="45"/>
  <c r="CL36" i="45"/>
  <c r="CK36" i="45"/>
  <c r="CJ36" i="45"/>
  <c r="CI36" i="45"/>
  <c r="CH36" i="45"/>
  <c r="CG36" i="45"/>
  <c r="CF36" i="45"/>
  <c r="CE36" i="45"/>
  <c r="CD36" i="45"/>
  <c r="CC36" i="45"/>
  <c r="CB36" i="45"/>
  <c r="CA36" i="45"/>
  <c r="BZ36" i="45"/>
  <c r="EN35" i="45"/>
  <c r="EM35" i="45"/>
  <c r="EL35" i="45"/>
  <c r="EK35" i="45"/>
  <c r="EJ35" i="45"/>
  <c r="EI35" i="45"/>
  <c r="EH35" i="45"/>
  <c r="EG35" i="45"/>
  <c r="EF35" i="45"/>
  <c r="EE35" i="45"/>
  <c r="ED35" i="45"/>
  <c r="EC35" i="45"/>
  <c r="EB35" i="45"/>
  <c r="EA35" i="45"/>
  <c r="DZ35" i="45"/>
  <c r="DY35" i="45"/>
  <c r="DX35" i="45"/>
  <c r="DW35" i="45"/>
  <c r="DV35" i="45"/>
  <c r="DU35" i="45"/>
  <c r="DT35" i="45"/>
  <c r="DS35" i="45"/>
  <c r="DR35" i="45"/>
  <c r="DQ35" i="45"/>
  <c r="DP35" i="45"/>
  <c r="DO35" i="45"/>
  <c r="DN35" i="45"/>
  <c r="DM35" i="45"/>
  <c r="DL35" i="45"/>
  <c r="DK35" i="45"/>
  <c r="DJ35" i="45"/>
  <c r="DI35" i="45"/>
  <c r="DH35" i="45"/>
  <c r="DG35" i="45"/>
  <c r="DF35" i="45"/>
  <c r="DE35" i="45"/>
  <c r="DD35" i="45"/>
  <c r="DC35" i="45"/>
  <c r="DB35" i="45"/>
  <c r="DA35" i="45"/>
  <c r="CZ35" i="45"/>
  <c r="CY35" i="45"/>
  <c r="CX35" i="45"/>
  <c r="CW35" i="45"/>
  <c r="CV35" i="45"/>
  <c r="CU35" i="45"/>
  <c r="CT35" i="45"/>
  <c r="CS35" i="45"/>
  <c r="CR35" i="45"/>
  <c r="CQ35" i="45"/>
  <c r="CP35" i="45"/>
  <c r="CO35" i="45"/>
  <c r="CN35" i="45"/>
  <c r="CM35" i="45"/>
  <c r="CL35" i="45"/>
  <c r="CK35" i="45"/>
  <c r="CJ35" i="45"/>
  <c r="CI35" i="45"/>
  <c r="CH35" i="45"/>
  <c r="CG35" i="45"/>
  <c r="CF35" i="45"/>
  <c r="CE35" i="45"/>
  <c r="CD35" i="45"/>
  <c r="CC35" i="45"/>
  <c r="CB35" i="45"/>
  <c r="CA35" i="45"/>
  <c r="BZ35" i="45"/>
  <c r="EN34" i="45"/>
  <c r="EM34" i="45"/>
  <c r="EL34" i="45"/>
  <c r="EK34" i="45"/>
  <c r="EJ34" i="45"/>
  <c r="EI34" i="45"/>
  <c r="EH34" i="45"/>
  <c r="EG34" i="45"/>
  <c r="EF34" i="45"/>
  <c r="EE34" i="45"/>
  <c r="ED34" i="45"/>
  <c r="EC34" i="45"/>
  <c r="EB34" i="45"/>
  <c r="EA34" i="45"/>
  <c r="DZ34" i="45"/>
  <c r="DY34" i="45"/>
  <c r="DX34" i="45"/>
  <c r="DW34" i="45"/>
  <c r="DV34" i="45"/>
  <c r="DU34" i="45"/>
  <c r="DT34" i="45"/>
  <c r="DS34" i="45"/>
  <c r="DR34" i="45"/>
  <c r="DQ34" i="45"/>
  <c r="DP34" i="45"/>
  <c r="DO34" i="45"/>
  <c r="DN34" i="45"/>
  <c r="DM34" i="45"/>
  <c r="DL34" i="45"/>
  <c r="DK34" i="45"/>
  <c r="DJ34" i="45"/>
  <c r="DI34" i="45"/>
  <c r="DH34" i="45"/>
  <c r="DG34" i="45"/>
  <c r="DF34" i="45"/>
  <c r="DE34" i="45"/>
  <c r="DD34" i="45"/>
  <c r="DC34" i="45"/>
  <c r="DB34" i="45"/>
  <c r="DA34" i="45"/>
  <c r="CZ34" i="45"/>
  <c r="CY34" i="45"/>
  <c r="CX34" i="45"/>
  <c r="CW34" i="45"/>
  <c r="CV34" i="45"/>
  <c r="CU34" i="45"/>
  <c r="CT34" i="45"/>
  <c r="CS34" i="45"/>
  <c r="CR34" i="45"/>
  <c r="CQ34" i="45"/>
  <c r="CP34" i="45"/>
  <c r="CO34" i="45"/>
  <c r="CN34" i="45"/>
  <c r="CM34" i="45"/>
  <c r="CL34" i="45"/>
  <c r="CK34" i="45"/>
  <c r="CJ34" i="45"/>
  <c r="CI34" i="45"/>
  <c r="CH34" i="45"/>
  <c r="CG34" i="45"/>
  <c r="CF34" i="45"/>
  <c r="CE34" i="45"/>
  <c r="CD34" i="45"/>
  <c r="CC34" i="45"/>
  <c r="CB34" i="45"/>
  <c r="CA34" i="45"/>
  <c r="BZ34" i="45"/>
  <c r="EN33" i="45"/>
  <c r="EM33" i="45"/>
  <c r="EL33" i="45"/>
  <c r="EK33" i="45"/>
  <c r="EJ33" i="45"/>
  <c r="EI33" i="45"/>
  <c r="EH33" i="45"/>
  <c r="EG33" i="45"/>
  <c r="EF33" i="45"/>
  <c r="EE33" i="45"/>
  <c r="ED33" i="45"/>
  <c r="EC33" i="45"/>
  <c r="EB33" i="45"/>
  <c r="EA33" i="45"/>
  <c r="DZ33" i="45"/>
  <c r="DY33" i="45"/>
  <c r="DX33" i="45"/>
  <c r="DW33" i="45"/>
  <c r="DV33" i="45"/>
  <c r="DU33" i="45"/>
  <c r="DT33" i="45"/>
  <c r="DS33" i="45"/>
  <c r="DR33" i="45"/>
  <c r="DQ33" i="45"/>
  <c r="DP33" i="45"/>
  <c r="DO33" i="45"/>
  <c r="DN33" i="45"/>
  <c r="DM33" i="45"/>
  <c r="DL33" i="45"/>
  <c r="DK33" i="45"/>
  <c r="DJ33" i="45"/>
  <c r="DI33" i="45"/>
  <c r="DH33" i="45"/>
  <c r="DG33" i="45"/>
  <c r="DF33" i="45"/>
  <c r="DE33" i="45"/>
  <c r="DD33" i="45"/>
  <c r="DC33" i="45"/>
  <c r="DB33" i="45"/>
  <c r="DA33" i="45"/>
  <c r="CZ33" i="45"/>
  <c r="CY33" i="45"/>
  <c r="CX33" i="45"/>
  <c r="CW33" i="45"/>
  <c r="CV33" i="45"/>
  <c r="CU33" i="45"/>
  <c r="CT33" i="45"/>
  <c r="CS33" i="45"/>
  <c r="CR33" i="45"/>
  <c r="CQ33" i="45"/>
  <c r="CP33" i="45"/>
  <c r="CO33" i="45"/>
  <c r="CN33" i="45"/>
  <c r="CM33" i="45"/>
  <c r="CL33" i="45"/>
  <c r="CK33" i="45"/>
  <c r="CJ33" i="45"/>
  <c r="CI33" i="45"/>
  <c r="CH33" i="45"/>
  <c r="CG33" i="45"/>
  <c r="CF33" i="45"/>
  <c r="CE33" i="45"/>
  <c r="CD33" i="45"/>
  <c r="CC33" i="45"/>
  <c r="CB33" i="45"/>
  <c r="CA33" i="45"/>
  <c r="BZ33" i="45"/>
  <c r="EN32" i="45"/>
  <c r="EM32" i="45"/>
  <c r="EL32" i="45"/>
  <c r="EK32" i="45"/>
  <c r="EJ32" i="45"/>
  <c r="EI32" i="45"/>
  <c r="EH32" i="45"/>
  <c r="EG32" i="45"/>
  <c r="EF32" i="45"/>
  <c r="EE32" i="45"/>
  <c r="ED32" i="45"/>
  <c r="EC32" i="45"/>
  <c r="EB32" i="45"/>
  <c r="EA32" i="45"/>
  <c r="DZ32" i="45"/>
  <c r="DY32" i="45"/>
  <c r="DX32" i="45"/>
  <c r="DW32" i="45"/>
  <c r="DV32" i="45"/>
  <c r="DU32" i="45"/>
  <c r="DT32" i="45"/>
  <c r="DS32" i="45"/>
  <c r="DR32" i="45"/>
  <c r="DQ32" i="45"/>
  <c r="DP32" i="45"/>
  <c r="DO32" i="45"/>
  <c r="DN32" i="45"/>
  <c r="DM32" i="45"/>
  <c r="DL32" i="45"/>
  <c r="DK32" i="45"/>
  <c r="DJ32" i="45"/>
  <c r="DI32" i="45"/>
  <c r="DH32" i="45"/>
  <c r="DG32" i="45"/>
  <c r="DF32" i="45"/>
  <c r="DE32" i="45"/>
  <c r="DD32" i="45"/>
  <c r="DC32" i="45"/>
  <c r="DB32" i="45"/>
  <c r="DA32" i="45"/>
  <c r="CZ32" i="45"/>
  <c r="CY32" i="45"/>
  <c r="CX32" i="45"/>
  <c r="CW32" i="45"/>
  <c r="CV32" i="45"/>
  <c r="CU32" i="45"/>
  <c r="CT32" i="45"/>
  <c r="CS32" i="45"/>
  <c r="CR32" i="45"/>
  <c r="CQ32" i="45"/>
  <c r="CP32" i="45"/>
  <c r="CO32" i="45"/>
  <c r="CN32" i="45"/>
  <c r="CM32" i="45"/>
  <c r="CL32" i="45"/>
  <c r="CK32" i="45"/>
  <c r="CJ32" i="45"/>
  <c r="CI32" i="45"/>
  <c r="CH32" i="45"/>
  <c r="CG32" i="45"/>
  <c r="CF32" i="45"/>
  <c r="CE32" i="45"/>
  <c r="CD32" i="45"/>
  <c r="CC32" i="45"/>
  <c r="CB32" i="45"/>
  <c r="CA32" i="45"/>
  <c r="BZ32" i="45"/>
  <c r="EN31" i="45"/>
  <c r="EM31" i="45"/>
  <c r="EL31" i="45"/>
  <c r="EK31" i="45"/>
  <c r="EJ31" i="45"/>
  <c r="EI31" i="45"/>
  <c r="EH31" i="45"/>
  <c r="EG31" i="45"/>
  <c r="EF31" i="45"/>
  <c r="EE31" i="45"/>
  <c r="ED31" i="45"/>
  <c r="EC31" i="45"/>
  <c r="EB31" i="45"/>
  <c r="EA31" i="45"/>
  <c r="DZ31" i="45"/>
  <c r="DY31" i="45"/>
  <c r="DX31" i="45"/>
  <c r="DW31" i="45"/>
  <c r="DV31" i="45"/>
  <c r="DU31" i="45"/>
  <c r="DT31" i="45"/>
  <c r="DS31" i="45"/>
  <c r="DR31" i="45"/>
  <c r="DQ31" i="45"/>
  <c r="DP31" i="45"/>
  <c r="DO31" i="45"/>
  <c r="DN31" i="45"/>
  <c r="DM31" i="45"/>
  <c r="DL31" i="45"/>
  <c r="DK31" i="45"/>
  <c r="DJ31" i="45"/>
  <c r="DI31" i="45"/>
  <c r="DH31" i="45"/>
  <c r="DG31" i="45"/>
  <c r="DF31" i="45"/>
  <c r="DE31" i="45"/>
  <c r="DD31" i="45"/>
  <c r="DC31" i="45"/>
  <c r="DB31" i="45"/>
  <c r="DA31" i="45"/>
  <c r="CZ31" i="45"/>
  <c r="CY31" i="45"/>
  <c r="CX31" i="45"/>
  <c r="CW31" i="45"/>
  <c r="CV31" i="45"/>
  <c r="CU31" i="45"/>
  <c r="CT31" i="45"/>
  <c r="CS31" i="45"/>
  <c r="CR31" i="45"/>
  <c r="CQ31" i="45"/>
  <c r="CP31" i="45"/>
  <c r="CO31" i="45"/>
  <c r="CN31" i="45"/>
  <c r="CM31" i="45"/>
  <c r="CL31" i="45"/>
  <c r="CK31" i="45"/>
  <c r="CJ31" i="45"/>
  <c r="CI31" i="45"/>
  <c r="CH31" i="45"/>
  <c r="CG31" i="45"/>
  <c r="CF31" i="45"/>
  <c r="CE31" i="45"/>
  <c r="CD31" i="45"/>
  <c r="CC31" i="45"/>
  <c r="CB31" i="45"/>
  <c r="CA31" i="45"/>
  <c r="BZ31" i="45"/>
  <c r="EN30" i="45"/>
  <c r="EM30" i="45"/>
  <c r="EL30" i="45"/>
  <c r="EK30" i="45"/>
  <c r="EJ30" i="45"/>
  <c r="EI30" i="45"/>
  <c r="EH30" i="45"/>
  <c r="EG30" i="45"/>
  <c r="EF30" i="45"/>
  <c r="EE30" i="45"/>
  <c r="ED30" i="45"/>
  <c r="EC30" i="45"/>
  <c r="EB30" i="45"/>
  <c r="EA30" i="45"/>
  <c r="DZ30" i="45"/>
  <c r="DY30" i="45"/>
  <c r="DX30" i="45"/>
  <c r="DW30" i="45"/>
  <c r="DV30" i="45"/>
  <c r="DU30" i="45"/>
  <c r="DT30" i="45"/>
  <c r="DS30" i="45"/>
  <c r="DR30" i="45"/>
  <c r="DQ30" i="45"/>
  <c r="DP30" i="45"/>
  <c r="DO30" i="45"/>
  <c r="DN30" i="45"/>
  <c r="DM30" i="45"/>
  <c r="DL30" i="45"/>
  <c r="DK30" i="45"/>
  <c r="DJ30" i="45"/>
  <c r="DI30" i="45"/>
  <c r="DH30" i="45"/>
  <c r="DG30" i="45"/>
  <c r="DF30" i="45"/>
  <c r="DE30" i="45"/>
  <c r="DD30" i="45"/>
  <c r="DC30" i="45"/>
  <c r="DB30" i="45"/>
  <c r="DA30" i="45"/>
  <c r="CZ30" i="45"/>
  <c r="CY30" i="45"/>
  <c r="CX30" i="45"/>
  <c r="CW30" i="45"/>
  <c r="CV30" i="45"/>
  <c r="CU30" i="45"/>
  <c r="CT30" i="45"/>
  <c r="CS30" i="45"/>
  <c r="CR30" i="45"/>
  <c r="CQ30" i="45"/>
  <c r="CP30" i="45"/>
  <c r="CO30" i="45"/>
  <c r="CN30" i="45"/>
  <c r="CM30" i="45"/>
  <c r="CL30" i="45"/>
  <c r="CK30" i="45"/>
  <c r="CJ30" i="45"/>
  <c r="CI30" i="45"/>
  <c r="CH30" i="45"/>
  <c r="CG30" i="45"/>
  <c r="CF30" i="45"/>
  <c r="CE30" i="45"/>
  <c r="CD30" i="45"/>
  <c r="CC30" i="45"/>
  <c r="CB30" i="45"/>
  <c r="CA30" i="45"/>
  <c r="BZ30" i="45"/>
  <c r="EN29" i="45"/>
  <c r="EM29" i="45"/>
  <c r="EL29" i="45"/>
  <c r="EK29" i="45"/>
  <c r="EJ29" i="45"/>
  <c r="EI29" i="45"/>
  <c r="EH29" i="45"/>
  <c r="EG29" i="45"/>
  <c r="EF29" i="45"/>
  <c r="EE29" i="45"/>
  <c r="ED29" i="45"/>
  <c r="EC29" i="45"/>
  <c r="EB29" i="45"/>
  <c r="EA29" i="45"/>
  <c r="DZ29" i="45"/>
  <c r="DY29" i="45"/>
  <c r="DX29" i="45"/>
  <c r="DW29" i="45"/>
  <c r="DV29" i="45"/>
  <c r="DU29" i="45"/>
  <c r="DT29" i="45"/>
  <c r="DS29" i="45"/>
  <c r="DR29" i="45"/>
  <c r="DQ29" i="45"/>
  <c r="DP29" i="45"/>
  <c r="DO29" i="45"/>
  <c r="DN29" i="45"/>
  <c r="DM29" i="45"/>
  <c r="DL29" i="45"/>
  <c r="DK29" i="45"/>
  <c r="DJ29" i="45"/>
  <c r="DI29" i="45"/>
  <c r="DH29" i="45"/>
  <c r="DG29" i="45"/>
  <c r="DF29" i="45"/>
  <c r="DE29" i="45"/>
  <c r="DD29" i="45"/>
  <c r="DC29" i="45"/>
  <c r="DB29" i="45"/>
  <c r="DA29" i="45"/>
  <c r="CZ29" i="45"/>
  <c r="CY29" i="45"/>
  <c r="CX29" i="45"/>
  <c r="CW29" i="45"/>
  <c r="CV29" i="45"/>
  <c r="CU29" i="45"/>
  <c r="CT29" i="45"/>
  <c r="CS29" i="45"/>
  <c r="CR29" i="45"/>
  <c r="CQ29" i="45"/>
  <c r="CP29" i="45"/>
  <c r="CO29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EN28" i="45"/>
  <c r="EM28" i="45"/>
  <c r="EL28" i="45"/>
  <c r="EK28" i="45"/>
  <c r="EJ28" i="45"/>
  <c r="EI28" i="45"/>
  <c r="EH28" i="45"/>
  <c r="EG28" i="45"/>
  <c r="EF28" i="45"/>
  <c r="EE28" i="45"/>
  <c r="ED28" i="45"/>
  <c r="EC28" i="45"/>
  <c r="EB28" i="45"/>
  <c r="EA28" i="45"/>
  <c r="DZ28" i="45"/>
  <c r="DY28" i="45"/>
  <c r="DX28" i="45"/>
  <c r="DW28" i="45"/>
  <c r="DV28" i="45"/>
  <c r="DU28" i="45"/>
  <c r="DT28" i="45"/>
  <c r="DS28" i="45"/>
  <c r="DR28" i="45"/>
  <c r="DQ28" i="45"/>
  <c r="DP28" i="45"/>
  <c r="DO28" i="45"/>
  <c r="DN28" i="45"/>
  <c r="DM28" i="45"/>
  <c r="DL28" i="45"/>
  <c r="DK28" i="45"/>
  <c r="DJ28" i="45"/>
  <c r="DI28" i="45"/>
  <c r="DH28" i="45"/>
  <c r="DG28" i="45"/>
  <c r="DF28" i="45"/>
  <c r="DE28" i="45"/>
  <c r="DD28" i="45"/>
  <c r="DC28" i="45"/>
  <c r="DB28" i="45"/>
  <c r="DA28" i="45"/>
  <c r="CZ28" i="45"/>
  <c r="CY28" i="45"/>
  <c r="CX28" i="45"/>
  <c r="CW28" i="45"/>
  <c r="CV28" i="45"/>
  <c r="CU28" i="45"/>
  <c r="CT28" i="45"/>
  <c r="CS28" i="45"/>
  <c r="CR28" i="45"/>
  <c r="CQ28" i="45"/>
  <c r="CP28" i="45"/>
  <c r="CO28" i="45"/>
  <c r="CN28" i="45"/>
  <c r="CM28" i="45"/>
  <c r="CL28" i="45"/>
  <c r="CK28" i="45"/>
  <c r="CJ28" i="45"/>
  <c r="CI28" i="45"/>
  <c r="CH28" i="45"/>
  <c r="CG28" i="45"/>
  <c r="CF28" i="45"/>
  <c r="CE28" i="45"/>
  <c r="CD28" i="45"/>
  <c r="CC28" i="45"/>
  <c r="CB28" i="45"/>
  <c r="CA28" i="45"/>
  <c r="BZ28" i="45"/>
  <c r="EN27" i="45"/>
  <c r="EM27" i="45"/>
  <c r="EL27" i="45"/>
  <c r="EK27" i="45"/>
  <c r="EJ27" i="45"/>
  <c r="EI27" i="45"/>
  <c r="EH27" i="45"/>
  <c r="EG27" i="45"/>
  <c r="EF27" i="45"/>
  <c r="EE27" i="45"/>
  <c r="ED27" i="45"/>
  <c r="EC27" i="45"/>
  <c r="EB27" i="45"/>
  <c r="EA27" i="45"/>
  <c r="DZ27" i="45"/>
  <c r="DY27" i="45"/>
  <c r="DX27" i="45"/>
  <c r="DW27" i="45"/>
  <c r="DV27" i="45"/>
  <c r="DU27" i="45"/>
  <c r="DT27" i="45"/>
  <c r="DS27" i="45"/>
  <c r="DR27" i="45"/>
  <c r="DQ27" i="45"/>
  <c r="DP27" i="45"/>
  <c r="DO27" i="45"/>
  <c r="DN27" i="45"/>
  <c r="DM27" i="45"/>
  <c r="DL27" i="45"/>
  <c r="DK27" i="45"/>
  <c r="DJ27" i="45"/>
  <c r="DI27" i="45"/>
  <c r="DH27" i="45"/>
  <c r="DG27" i="45"/>
  <c r="DF27" i="45"/>
  <c r="DE27" i="45"/>
  <c r="DD27" i="45"/>
  <c r="DC27" i="45"/>
  <c r="DB27" i="45"/>
  <c r="DA27" i="45"/>
  <c r="CZ27" i="45"/>
  <c r="CY27" i="45"/>
  <c r="CX27" i="45"/>
  <c r="CW27" i="45"/>
  <c r="CV27" i="45"/>
  <c r="CU27" i="45"/>
  <c r="CT27" i="45"/>
  <c r="CS27" i="45"/>
  <c r="CR27" i="45"/>
  <c r="CQ27" i="45"/>
  <c r="CP27" i="45"/>
  <c r="CO27" i="45"/>
  <c r="CN27" i="45"/>
  <c r="CM27" i="45"/>
  <c r="CL27" i="45"/>
  <c r="CK27" i="45"/>
  <c r="CJ27" i="45"/>
  <c r="CI27" i="45"/>
  <c r="CH27" i="45"/>
  <c r="CG27" i="45"/>
  <c r="CF27" i="45"/>
  <c r="CE27" i="45"/>
  <c r="CD27" i="45"/>
  <c r="CC27" i="45"/>
  <c r="CB27" i="45"/>
  <c r="CA27" i="45"/>
  <c r="BZ27" i="45"/>
  <c r="EN26" i="45"/>
  <c r="EM26" i="45"/>
  <c r="EL26" i="45"/>
  <c r="EK26" i="45"/>
  <c r="EJ26" i="45"/>
  <c r="EI26" i="45"/>
  <c r="EH26" i="45"/>
  <c r="EG26" i="45"/>
  <c r="EF26" i="45"/>
  <c r="EE26" i="45"/>
  <c r="ED26" i="45"/>
  <c r="EC26" i="45"/>
  <c r="EB26" i="45"/>
  <c r="EA26" i="45"/>
  <c r="DZ26" i="45"/>
  <c r="DY26" i="45"/>
  <c r="DX26" i="45"/>
  <c r="DW26" i="45"/>
  <c r="DV26" i="45"/>
  <c r="DU26" i="45"/>
  <c r="DT26" i="45"/>
  <c r="DS26" i="45"/>
  <c r="DR26" i="45"/>
  <c r="DQ26" i="45"/>
  <c r="DP26" i="45"/>
  <c r="DO26" i="45"/>
  <c r="DN26" i="45"/>
  <c r="DM26" i="45"/>
  <c r="DL26" i="45"/>
  <c r="DK26" i="45"/>
  <c r="DJ26" i="45"/>
  <c r="DI26" i="45"/>
  <c r="DH26" i="45"/>
  <c r="DG26" i="45"/>
  <c r="DF26" i="45"/>
  <c r="DE26" i="45"/>
  <c r="DD26" i="45"/>
  <c r="DC26" i="45"/>
  <c r="DB26" i="45"/>
  <c r="DA26" i="45"/>
  <c r="CZ26" i="45"/>
  <c r="CY26" i="45"/>
  <c r="CX26" i="45"/>
  <c r="CW26" i="45"/>
  <c r="CV26" i="45"/>
  <c r="CU26" i="45"/>
  <c r="CT26" i="45"/>
  <c r="CS26" i="45"/>
  <c r="CR26" i="45"/>
  <c r="CQ26" i="45"/>
  <c r="CP26" i="45"/>
  <c r="CO26" i="45"/>
  <c r="CN26" i="45"/>
  <c r="CM26" i="45"/>
  <c r="CL26" i="45"/>
  <c r="CK26" i="45"/>
  <c r="CJ26" i="45"/>
  <c r="CI26" i="45"/>
  <c r="CH26" i="45"/>
  <c r="CG26" i="45"/>
  <c r="CF26" i="45"/>
  <c r="CE26" i="45"/>
  <c r="CD26" i="45"/>
  <c r="CC26" i="45"/>
  <c r="CB26" i="45"/>
  <c r="CA26" i="45"/>
  <c r="BZ26" i="45"/>
  <c r="EN25" i="45"/>
  <c r="EM25" i="45"/>
  <c r="EL25" i="45"/>
  <c r="EK25" i="45"/>
  <c r="EJ25" i="45"/>
  <c r="EI25" i="45"/>
  <c r="EH25" i="45"/>
  <c r="EG25" i="45"/>
  <c r="EF25" i="45"/>
  <c r="EE25" i="45"/>
  <c r="ED25" i="45"/>
  <c r="EC25" i="45"/>
  <c r="EB25" i="45"/>
  <c r="EA25" i="45"/>
  <c r="DZ25" i="45"/>
  <c r="DY25" i="45"/>
  <c r="DX25" i="45"/>
  <c r="DW25" i="45"/>
  <c r="DV25" i="45"/>
  <c r="DU25" i="45"/>
  <c r="DT25" i="45"/>
  <c r="DS25" i="45"/>
  <c r="DR25" i="45"/>
  <c r="DQ25" i="45"/>
  <c r="DP25" i="45"/>
  <c r="DO25" i="45"/>
  <c r="DN25" i="45"/>
  <c r="DM25" i="45"/>
  <c r="DL25" i="45"/>
  <c r="DK25" i="45"/>
  <c r="DJ25" i="45"/>
  <c r="DI25" i="45"/>
  <c r="DH25" i="45"/>
  <c r="DG25" i="45"/>
  <c r="DF25" i="45"/>
  <c r="DE25" i="45"/>
  <c r="DD25" i="45"/>
  <c r="DC25" i="45"/>
  <c r="DB25" i="45"/>
  <c r="DA25" i="45"/>
  <c r="CZ25" i="45"/>
  <c r="CY25" i="45"/>
  <c r="CX25" i="45"/>
  <c r="CW25" i="45"/>
  <c r="CV25" i="45"/>
  <c r="CU25" i="45"/>
  <c r="CT25" i="45"/>
  <c r="CS25" i="45"/>
  <c r="CR25" i="45"/>
  <c r="CQ25" i="45"/>
  <c r="CP25" i="45"/>
  <c r="CO25" i="45"/>
  <c r="CN25" i="45"/>
  <c r="CM25" i="45"/>
  <c r="CL25" i="45"/>
  <c r="CK25" i="45"/>
  <c r="CJ25" i="45"/>
  <c r="CI25" i="45"/>
  <c r="CH25" i="45"/>
  <c r="CG25" i="45"/>
  <c r="CF25" i="45"/>
  <c r="CE25" i="45"/>
  <c r="CD25" i="45"/>
  <c r="CC25" i="45"/>
  <c r="CB25" i="45"/>
  <c r="CA25" i="45"/>
  <c r="BZ25" i="45"/>
  <c r="EN24" i="45"/>
  <c r="EM24" i="45"/>
  <c r="EL24" i="45"/>
  <c r="EK24" i="45"/>
  <c r="EJ24" i="45"/>
  <c r="EI24" i="45"/>
  <c r="EH24" i="45"/>
  <c r="EG24" i="45"/>
  <c r="EF24" i="45"/>
  <c r="EE24" i="45"/>
  <c r="ED24" i="45"/>
  <c r="EC24" i="45"/>
  <c r="EB24" i="45"/>
  <c r="EA24" i="45"/>
  <c r="DZ24" i="45"/>
  <c r="DY24" i="45"/>
  <c r="DX24" i="45"/>
  <c r="DW24" i="45"/>
  <c r="DV24" i="45"/>
  <c r="DU24" i="45"/>
  <c r="DT24" i="45"/>
  <c r="DS24" i="45"/>
  <c r="DR24" i="45"/>
  <c r="DQ24" i="45"/>
  <c r="DP24" i="45"/>
  <c r="DO24" i="45"/>
  <c r="DN24" i="45"/>
  <c r="DM24" i="45"/>
  <c r="DL24" i="45"/>
  <c r="DK24" i="45"/>
  <c r="DJ24" i="45"/>
  <c r="DI24" i="45"/>
  <c r="DH24" i="45"/>
  <c r="DG24" i="45"/>
  <c r="DF24" i="45"/>
  <c r="DE24" i="45"/>
  <c r="DD24" i="45"/>
  <c r="DC24" i="45"/>
  <c r="DB24" i="45"/>
  <c r="DA24" i="45"/>
  <c r="CZ24" i="45"/>
  <c r="CY24" i="45"/>
  <c r="CX24" i="45"/>
  <c r="CW24" i="45"/>
  <c r="CV24" i="45"/>
  <c r="CU24" i="45"/>
  <c r="CT24" i="45"/>
  <c r="CS24" i="45"/>
  <c r="CR24" i="45"/>
  <c r="CQ24" i="45"/>
  <c r="CP24" i="45"/>
  <c r="CO24" i="45"/>
  <c r="CN24" i="45"/>
  <c r="CM24" i="45"/>
  <c r="CL24" i="45"/>
  <c r="CK24" i="45"/>
  <c r="CJ24" i="45"/>
  <c r="CI24" i="45"/>
  <c r="CH24" i="45"/>
  <c r="CG24" i="45"/>
  <c r="CF24" i="45"/>
  <c r="CE24" i="45"/>
  <c r="CD24" i="45"/>
  <c r="CC24" i="45"/>
  <c r="CB24" i="45"/>
  <c r="CA24" i="45"/>
  <c r="BZ24" i="45"/>
  <c r="EN23" i="45"/>
  <c r="EM23" i="45"/>
  <c r="EL23" i="45"/>
  <c r="EK23" i="45"/>
  <c r="EJ23" i="45"/>
  <c r="EI23" i="45"/>
  <c r="EH23" i="45"/>
  <c r="EG23" i="45"/>
  <c r="EF23" i="45"/>
  <c r="EE23" i="45"/>
  <c r="ED23" i="45"/>
  <c r="EC23" i="45"/>
  <c r="EB23" i="45"/>
  <c r="EA23" i="45"/>
  <c r="DZ23" i="45"/>
  <c r="DY23" i="45"/>
  <c r="DX23" i="45"/>
  <c r="DW23" i="45"/>
  <c r="DV23" i="45"/>
  <c r="DU23" i="45"/>
  <c r="DT23" i="45"/>
  <c r="DS23" i="45"/>
  <c r="DR23" i="45"/>
  <c r="DQ23" i="45"/>
  <c r="DP23" i="45"/>
  <c r="DO23" i="45"/>
  <c r="DN23" i="45"/>
  <c r="DM23" i="45"/>
  <c r="DL23" i="45"/>
  <c r="DK23" i="45"/>
  <c r="DJ23" i="45"/>
  <c r="DI23" i="45"/>
  <c r="DH23" i="45"/>
  <c r="DG23" i="45"/>
  <c r="DF23" i="45"/>
  <c r="DE23" i="45"/>
  <c r="DD23" i="45"/>
  <c r="DC23" i="45"/>
  <c r="DB23" i="45"/>
  <c r="DA23" i="45"/>
  <c r="CZ23" i="45"/>
  <c r="CY23" i="45"/>
  <c r="CX23" i="45"/>
  <c r="CW23" i="45"/>
  <c r="CV23" i="45"/>
  <c r="CU23" i="45"/>
  <c r="CT23" i="45"/>
  <c r="CS23" i="45"/>
  <c r="CR23" i="45"/>
  <c r="CQ23" i="45"/>
  <c r="CP23" i="45"/>
  <c r="CO23" i="45"/>
  <c r="CN23" i="45"/>
  <c r="CM23" i="45"/>
  <c r="CL23" i="45"/>
  <c r="CK23" i="45"/>
  <c r="CJ23" i="45"/>
  <c r="CI23" i="45"/>
  <c r="CH23" i="45"/>
  <c r="CG23" i="45"/>
  <c r="CF23" i="45"/>
  <c r="CE23" i="45"/>
  <c r="CD23" i="45"/>
  <c r="CC23" i="45"/>
  <c r="CB23" i="45"/>
  <c r="CA23" i="45"/>
  <c r="BZ23" i="45"/>
  <c r="EN22" i="45"/>
  <c r="EM22" i="45"/>
  <c r="EL22" i="45"/>
  <c r="EK22" i="45"/>
  <c r="EJ22" i="45"/>
  <c r="EI22" i="45"/>
  <c r="EH22" i="45"/>
  <c r="EG22" i="45"/>
  <c r="EF22" i="45"/>
  <c r="EE22" i="45"/>
  <c r="ED22" i="45"/>
  <c r="EC22" i="45"/>
  <c r="EB22" i="45"/>
  <c r="EA22" i="45"/>
  <c r="DZ22" i="45"/>
  <c r="DY22" i="45"/>
  <c r="DX22" i="45"/>
  <c r="DW22" i="45"/>
  <c r="DV22" i="45"/>
  <c r="DU22" i="45"/>
  <c r="DT22" i="45"/>
  <c r="DS22" i="45"/>
  <c r="DR22" i="45"/>
  <c r="DQ22" i="45"/>
  <c r="DP22" i="45"/>
  <c r="DO22" i="45"/>
  <c r="DN22" i="45"/>
  <c r="DM22" i="45"/>
  <c r="DL22" i="45"/>
  <c r="DK22" i="45"/>
  <c r="DJ22" i="45"/>
  <c r="DI22" i="45"/>
  <c r="DH22" i="45"/>
  <c r="DG22" i="45"/>
  <c r="DF22" i="45"/>
  <c r="DE22" i="45"/>
  <c r="DD22" i="45"/>
  <c r="DC22" i="45"/>
  <c r="DB22" i="45"/>
  <c r="DA22" i="45"/>
  <c r="CZ22" i="45"/>
  <c r="CY22" i="45"/>
  <c r="CX22" i="45"/>
  <c r="CW22" i="45"/>
  <c r="CV22" i="45"/>
  <c r="CU22" i="45"/>
  <c r="CT22" i="45"/>
  <c r="CS22" i="45"/>
  <c r="CR22" i="45"/>
  <c r="CQ22" i="45"/>
  <c r="CP22" i="45"/>
  <c r="CO22" i="45"/>
  <c r="CN22" i="45"/>
  <c r="CM22" i="45"/>
  <c r="CL22" i="45"/>
  <c r="CK22" i="45"/>
  <c r="CJ22" i="45"/>
  <c r="CI22" i="45"/>
  <c r="CH22" i="45"/>
  <c r="CG22" i="45"/>
  <c r="CF22" i="45"/>
  <c r="CE22" i="45"/>
  <c r="CD22" i="45"/>
  <c r="CC22" i="45"/>
  <c r="CB22" i="45"/>
  <c r="CA22" i="45"/>
  <c r="BZ22" i="45"/>
  <c r="EN21" i="45"/>
  <c r="EM21" i="45"/>
  <c r="EL21" i="45"/>
  <c r="EK21" i="45"/>
  <c r="EJ21" i="45"/>
  <c r="EI21" i="45"/>
  <c r="EH21" i="45"/>
  <c r="EG21" i="45"/>
  <c r="EF21" i="45"/>
  <c r="EE21" i="45"/>
  <c r="ED21" i="45"/>
  <c r="EC21" i="45"/>
  <c r="EB21" i="45"/>
  <c r="EA21" i="45"/>
  <c r="DZ21" i="45"/>
  <c r="DY21" i="45"/>
  <c r="DX21" i="45"/>
  <c r="DW21" i="45"/>
  <c r="DV21" i="45"/>
  <c r="DU21" i="45"/>
  <c r="DT21" i="45"/>
  <c r="DS21" i="45"/>
  <c r="DR21" i="45"/>
  <c r="DQ21" i="45"/>
  <c r="DP21" i="45"/>
  <c r="DO21" i="45"/>
  <c r="DN21" i="45"/>
  <c r="DM21" i="45"/>
  <c r="DL21" i="45"/>
  <c r="DK21" i="45"/>
  <c r="DJ21" i="45"/>
  <c r="DI21" i="45"/>
  <c r="DH21" i="45"/>
  <c r="DG21" i="45"/>
  <c r="DF21" i="45"/>
  <c r="DE21" i="45"/>
  <c r="DD21" i="45"/>
  <c r="DC21" i="45"/>
  <c r="DB21" i="45"/>
  <c r="DA21" i="45"/>
  <c r="CZ21" i="45"/>
  <c r="CY21" i="45"/>
  <c r="CX21" i="45"/>
  <c r="CW21" i="45"/>
  <c r="CV21" i="45"/>
  <c r="CU21" i="45"/>
  <c r="CT21" i="45"/>
  <c r="CS21" i="45"/>
  <c r="CR21" i="45"/>
  <c r="CQ21" i="45"/>
  <c r="CP21" i="45"/>
  <c r="CO21" i="45"/>
  <c r="CN21" i="45"/>
  <c r="CM21" i="45"/>
  <c r="CL21" i="45"/>
  <c r="CK21" i="45"/>
  <c r="CJ21" i="45"/>
  <c r="CI21" i="45"/>
  <c r="CH21" i="45"/>
  <c r="CG21" i="45"/>
  <c r="CF21" i="45"/>
  <c r="CE21" i="45"/>
  <c r="CD21" i="45"/>
  <c r="CC21" i="45"/>
  <c r="CB21" i="45"/>
  <c r="CA21" i="45"/>
  <c r="BZ21" i="45"/>
  <c r="EN20" i="45"/>
  <c r="EM20" i="45"/>
  <c r="EL20" i="45"/>
  <c r="EK20" i="45"/>
  <c r="EJ20" i="45"/>
  <c r="EI20" i="45"/>
  <c r="EH20" i="45"/>
  <c r="EG20" i="45"/>
  <c r="EF20" i="45"/>
  <c r="EE20" i="45"/>
  <c r="ED20" i="45"/>
  <c r="EC20" i="45"/>
  <c r="EB20" i="45"/>
  <c r="EA20" i="45"/>
  <c r="DZ20" i="45"/>
  <c r="DY20" i="45"/>
  <c r="DX20" i="45"/>
  <c r="DW20" i="45"/>
  <c r="DV20" i="45"/>
  <c r="DU20" i="45"/>
  <c r="DT20" i="45"/>
  <c r="DS20" i="45"/>
  <c r="DR20" i="45"/>
  <c r="DQ20" i="45"/>
  <c r="DP20" i="45"/>
  <c r="DO20" i="45"/>
  <c r="DN20" i="45"/>
  <c r="DM20" i="45"/>
  <c r="DL20" i="45"/>
  <c r="DK20" i="45"/>
  <c r="DJ20" i="45"/>
  <c r="DI20" i="45"/>
  <c r="DH20" i="45"/>
  <c r="DG20" i="45"/>
  <c r="DF20" i="45"/>
  <c r="DE20" i="45"/>
  <c r="DD20" i="45"/>
  <c r="DC20" i="45"/>
  <c r="DB20" i="45"/>
  <c r="DA20" i="45"/>
  <c r="CZ20" i="45"/>
  <c r="CY20" i="45"/>
  <c r="CX20" i="45"/>
  <c r="CW20" i="45"/>
  <c r="CV20" i="45"/>
  <c r="CU20" i="45"/>
  <c r="CT20" i="45"/>
  <c r="CS20" i="45"/>
  <c r="CR20" i="45"/>
  <c r="CQ20" i="45"/>
  <c r="CP20" i="45"/>
  <c r="CO20" i="45"/>
  <c r="CN20" i="45"/>
  <c r="CM20" i="45"/>
  <c r="CL20" i="45"/>
  <c r="CK20" i="45"/>
  <c r="CJ20" i="45"/>
  <c r="CI20" i="45"/>
  <c r="CH20" i="45"/>
  <c r="CG20" i="45"/>
  <c r="CF20" i="45"/>
  <c r="CE20" i="45"/>
  <c r="CD20" i="45"/>
  <c r="CC20" i="45"/>
  <c r="CB20" i="45"/>
  <c r="CA20" i="45"/>
  <c r="BZ20" i="45"/>
  <c r="EN19" i="45"/>
  <c r="EM19" i="45"/>
  <c r="EL19" i="45"/>
  <c r="EK19" i="45"/>
  <c r="EJ19" i="45"/>
  <c r="EI19" i="45"/>
  <c r="EH19" i="45"/>
  <c r="EG19" i="45"/>
  <c r="EF19" i="45"/>
  <c r="EE19" i="45"/>
  <c r="ED19" i="45"/>
  <c r="EC19" i="45"/>
  <c r="EB19" i="45"/>
  <c r="EA19" i="45"/>
  <c r="DZ19" i="45"/>
  <c r="DY19" i="45"/>
  <c r="DX19" i="45"/>
  <c r="DW19" i="45"/>
  <c r="DV19" i="45"/>
  <c r="DU19" i="45"/>
  <c r="DT19" i="45"/>
  <c r="DS19" i="45"/>
  <c r="DR19" i="45"/>
  <c r="DQ19" i="45"/>
  <c r="DP19" i="45"/>
  <c r="DO19" i="45"/>
  <c r="DN19" i="45"/>
  <c r="DM19" i="45"/>
  <c r="DL19" i="45"/>
  <c r="DK19" i="45"/>
  <c r="DJ19" i="45"/>
  <c r="DI19" i="45"/>
  <c r="DH19" i="45"/>
  <c r="DG19" i="45"/>
  <c r="DF19" i="45"/>
  <c r="DE19" i="45"/>
  <c r="DD19" i="45"/>
  <c r="DC19" i="45"/>
  <c r="DB19" i="45"/>
  <c r="DA19" i="45"/>
  <c r="CZ19" i="45"/>
  <c r="CY19" i="45"/>
  <c r="CX19" i="45"/>
  <c r="CW19" i="45"/>
  <c r="CV19" i="45"/>
  <c r="CU19" i="45"/>
  <c r="CT19" i="45"/>
  <c r="CS19" i="45"/>
  <c r="CR19" i="45"/>
  <c r="CQ19" i="45"/>
  <c r="CP19" i="45"/>
  <c r="CO19" i="45"/>
  <c r="CN19" i="45"/>
  <c r="CM19" i="45"/>
  <c r="CL19" i="45"/>
  <c r="CK19" i="45"/>
  <c r="CJ19" i="45"/>
  <c r="CI19" i="45"/>
  <c r="CH19" i="45"/>
  <c r="CG19" i="45"/>
  <c r="CF19" i="45"/>
  <c r="CE19" i="45"/>
  <c r="CD19" i="45"/>
  <c r="CC19" i="45"/>
  <c r="CB19" i="45"/>
  <c r="CA19" i="45"/>
  <c r="BZ19" i="45"/>
  <c r="EN18" i="45"/>
  <c r="EM18" i="45"/>
  <c r="EL18" i="45"/>
  <c r="EK18" i="45"/>
  <c r="EJ18" i="45"/>
  <c r="EI18" i="45"/>
  <c r="EH18" i="45"/>
  <c r="EG18" i="45"/>
  <c r="EF18" i="45"/>
  <c r="EE18" i="45"/>
  <c r="ED18" i="45"/>
  <c r="EC18" i="45"/>
  <c r="EB18" i="45"/>
  <c r="EA18" i="45"/>
  <c r="DZ18" i="45"/>
  <c r="DY18" i="45"/>
  <c r="DX18" i="45"/>
  <c r="DW18" i="45"/>
  <c r="DV18" i="45"/>
  <c r="DU18" i="45"/>
  <c r="DT18" i="45"/>
  <c r="DS18" i="45"/>
  <c r="DR18" i="45"/>
  <c r="DQ18" i="45"/>
  <c r="DP18" i="45"/>
  <c r="DO18" i="45"/>
  <c r="DN18" i="45"/>
  <c r="DM18" i="45"/>
  <c r="DL18" i="45"/>
  <c r="DK18" i="45"/>
  <c r="DJ18" i="45"/>
  <c r="DI18" i="45"/>
  <c r="DH18" i="45"/>
  <c r="DG18" i="45"/>
  <c r="DF18" i="45"/>
  <c r="DE18" i="45"/>
  <c r="DD18" i="45"/>
  <c r="DC18" i="45"/>
  <c r="DB18" i="45"/>
  <c r="DA18" i="45"/>
  <c r="CZ18" i="45"/>
  <c r="CY18" i="45"/>
  <c r="CX18" i="45"/>
  <c r="CW18" i="45"/>
  <c r="CV18" i="45"/>
  <c r="CU18" i="45"/>
  <c r="CT18" i="45"/>
  <c r="CS18" i="45"/>
  <c r="CR18" i="45"/>
  <c r="CQ18" i="45"/>
  <c r="CP18" i="45"/>
  <c r="CO18" i="45"/>
  <c r="CN18" i="45"/>
  <c r="CM18" i="45"/>
  <c r="CL18" i="45"/>
  <c r="CK18" i="45"/>
  <c r="CJ18" i="45"/>
  <c r="CI18" i="45"/>
  <c r="CH18" i="45"/>
  <c r="CG18" i="45"/>
  <c r="CF18" i="45"/>
  <c r="CE18" i="45"/>
  <c r="CD18" i="45"/>
  <c r="CC18" i="45"/>
  <c r="CB18" i="45"/>
  <c r="CA18" i="45"/>
  <c r="BZ18" i="45"/>
  <c r="EN17" i="45"/>
  <c r="EM17" i="45"/>
  <c r="EL17" i="45"/>
  <c r="EK17" i="45"/>
  <c r="EJ17" i="45"/>
  <c r="EI17" i="45"/>
  <c r="EH17" i="45"/>
  <c r="EG17" i="45"/>
  <c r="EF17" i="45"/>
  <c r="EE17" i="45"/>
  <c r="ED17" i="45"/>
  <c r="EC17" i="45"/>
  <c r="EB17" i="45"/>
  <c r="EA17" i="45"/>
  <c r="DZ17" i="45"/>
  <c r="DY17" i="45"/>
  <c r="DX17" i="45"/>
  <c r="DW17" i="45"/>
  <c r="DV17" i="45"/>
  <c r="DU17" i="45"/>
  <c r="DT17" i="45"/>
  <c r="DS17" i="45"/>
  <c r="DR17" i="45"/>
  <c r="DQ17" i="45"/>
  <c r="DP17" i="45"/>
  <c r="DO17" i="45"/>
  <c r="DN17" i="45"/>
  <c r="DM17" i="45"/>
  <c r="DL17" i="45"/>
  <c r="DK17" i="45"/>
  <c r="DJ17" i="45"/>
  <c r="DI17" i="45"/>
  <c r="DH17" i="45"/>
  <c r="DG17" i="45"/>
  <c r="DF17" i="45"/>
  <c r="DE17" i="45"/>
  <c r="DD17" i="45"/>
  <c r="DC17" i="45"/>
  <c r="DB17" i="45"/>
  <c r="DA17" i="45"/>
  <c r="CZ17" i="45"/>
  <c r="CY17" i="45"/>
  <c r="CX17" i="45"/>
  <c r="CW17" i="45"/>
  <c r="CV17" i="45"/>
  <c r="CU17" i="45"/>
  <c r="CT17" i="45"/>
  <c r="CS17" i="45"/>
  <c r="CR17" i="45"/>
  <c r="CQ17" i="45"/>
  <c r="CP17" i="45"/>
  <c r="CO17" i="45"/>
  <c r="CN17" i="45"/>
  <c r="CM17" i="45"/>
  <c r="CL17" i="45"/>
  <c r="CK17" i="45"/>
  <c r="CJ17" i="45"/>
  <c r="CI17" i="45"/>
  <c r="CH17" i="45"/>
  <c r="CG17" i="45"/>
  <c r="CF17" i="45"/>
  <c r="CE17" i="45"/>
  <c r="CD17" i="45"/>
  <c r="CC17" i="45"/>
  <c r="CB17" i="45"/>
  <c r="CA17" i="45"/>
  <c r="BZ17" i="45"/>
  <c r="EN16" i="45"/>
  <c r="EM16" i="45"/>
  <c r="EL16" i="45"/>
  <c r="EK16" i="45"/>
  <c r="EJ16" i="45"/>
  <c r="EI16" i="45"/>
  <c r="EH16" i="45"/>
  <c r="EG16" i="45"/>
  <c r="EF16" i="45"/>
  <c r="EE16" i="45"/>
  <c r="ED16" i="45"/>
  <c r="EC16" i="45"/>
  <c r="EB16" i="45"/>
  <c r="EA16" i="45"/>
  <c r="DZ16" i="45"/>
  <c r="DY16" i="45"/>
  <c r="DX16" i="45"/>
  <c r="DW16" i="45"/>
  <c r="DV16" i="45"/>
  <c r="DU16" i="45"/>
  <c r="DT16" i="45"/>
  <c r="DS16" i="45"/>
  <c r="DR16" i="45"/>
  <c r="DQ16" i="45"/>
  <c r="DP16" i="45"/>
  <c r="DO16" i="45"/>
  <c r="DN16" i="45"/>
  <c r="DM16" i="45"/>
  <c r="DL16" i="45"/>
  <c r="DK16" i="45"/>
  <c r="DJ16" i="45"/>
  <c r="DI16" i="45"/>
  <c r="DH16" i="45"/>
  <c r="DG16" i="45"/>
  <c r="DF16" i="45"/>
  <c r="DE16" i="45"/>
  <c r="DD16" i="45"/>
  <c r="DC16" i="45"/>
  <c r="DB16" i="45"/>
  <c r="DA16" i="45"/>
  <c r="CZ16" i="45"/>
  <c r="CY16" i="45"/>
  <c r="CX16" i="45"/>
  <c r="CW16" i="45"/>
  <c r="CV16" i="45"/>
  <c r="CU16" i="45"/>
  <c r="CT16" i="45"/>
  <c r="CS16" i="45"/>
  <c r="CR16" i="45"/>
  <c r="CQ16" i="45"/>
  <c r="CP16" i="45"/>
  <c r="CO16" i="45"/>
  <c r="CN16" i="45"/>
  <c r="CM16" i="45"/>
  <c r="CL16" i="45"/>
  <c r="CK16" i="45"/>
  <c r="CJ16" i="45"/>
  <c r="CI16" i="45"/>
  <c r="CH16" i="45"/>
  <c r="CG16" i="45"/>
  <c r="CF16" i="45"/>
  <c r="CE16" i="45"/>
  <c r="CD16" i="45"/>
  <c r="CC16" i="45"/>
  <c r="CB16" i="45"/>
  <c r="CA16" i="45"/>
  <c r="BZ16" i="45"/>
  <c r="EN15" i="45"/>
  <c r="EM15" i="45"/>
  <c r="EL15" i="45"/>
  <c r="EK15" i="45"/>
  <c r="EJ15" i="45"/>
  <c r="EI15" i="45"/>
  <c r="EH15" i="45"/>
  <c r="EG15" i="45"/>
  <c r="EF15" i="45"/>
  <c r="EE15" i="45"/>
  <c r="ED15" i="45"/>
  <c r="EC15" i="45"/>
  <c r="EB15" i="45"/>
  <c r="EA15" i="45"/>
  <c r="DZ15" i="45"/>
  <c r="DY15" i="45"/>
  <c r="DX15" i="45"/>
  <c r="DW15" i="45"/>
  <c r="DV15" i="45"/>
  <c r="DU15" i="45"/>
  <c r="DT15" i="45"/>
  <c r="DS15" i="45"/>
  <c r="DR15" i="45"/>
  <c r="DQ15" i="45"/>
  <c r="DP15" i="45"/>
  <c r="DO15" i="45"/>
  <c r="DN15" i="45"/>
  <c r="DM15" i="45"/>
  <c r="DL15" i="45"/>
  <c r="DK15" i="45"/>
  <c r="DJ15" i="45"/>
  <c r="DI15" i="45"/>
  <c r="DH15" i="45"/>
  <c r="DG15" i="45"/>
  <c r="DF15" i="45"/>
  <c r="DE15" i="45"/>
  <c r="DD15" i="45"/>
  <c r="DC15" i="45"/>
  <c r="DB15" i="45"/>
  <c r="DA15" i="45"/>
  <c r="CZ15" i="45"/>
  <c r="CY15" i="45"/>
  <c r="CX15" i="45"/>
  <c r="CW15" i="45"/>
  <c r="CV15" i="45"/>
  <c r="CU15" i="45"/>
  <c r="CT15" i="45"/>
  <c r="CS15" i="45"/>
  <c r="CR15" i="45"/>
  <c r="CQ15" i="45"/>
  <c r="CP15" i="45"/>
  <c r="CO15" i="45"/>
  <c r="CN15" i="45"/>
  <c r="CM15" i="45"/>
  <c r="CL15" i="45"/>
  <c r="CK15" i="45"/>
  <c r="CJ15" i="45"/>
  <c r="CI15" i="45"/>
  <c r="CH15" i="45"/>
  <c r="CG15" i="45"/>
  <c r="CF15" i="45"/>
  <c r="CE15" i="45"/>
  <c r="CD15" i="45"/>
  <c r="CC15" i="45"/>
  <c r="CB15" i="45"/>
  <c r="CA15" i="45"/>
  <c r="BZ15" i="45"/>
  <c r="EN14" i="45"/>
  <c r="EM14" i="45"/>
  <c r="EL14" i="45"/>
  <c r="EK14" i="45"/>
  <c r="EJ14" i="45"/>
  <c r="EI14" i="45"/>
  <c r="EH14" i="45"/>
  <c r="EG14" i="45"/>
  <c r="EF14" i="45"/>
  <c r="EE14" i="45"/>
  <c r="ED14" i="45"/>
  <c r="EC14" i="45"/>
  <c r="EB14" i="45"/>
  <c r="EA14" i="45"/>
  <c r="DZ14" i="45"/>
  <c r="DY14" i="45"/>
  <c r="DX14" i="45"/>
  <c r="DW14" i="45"/>
  <c r="DV14" i="45"/>
  <c r="DU14" i="45"/>
  <c r="DT14" i="45"/>
  <c r="DS14" i="45"/>
  <c r="DR14" i="45"/>
  <c r="DQ14" i="45"/>
  <c r="DP14" i="45"/>
  <c r="DO14" i="45"/>
  <c r="DN14" i="45"/>
  <c r="DM14" i="45"/>
  <c r="DL14" i="45"/>
  <c r="DK14" i="45"/>
  <c r="DJ14" i="45"/>
  <c r="DI14" i="45"/>
  <c r="DH14" i="45"/>
  <c r="DG14" i="45"/>
  <c r="DF14" i="45"/>
  <c r="DE14" i="45"/>
  <c r="DD14" i="45"/>
  <c r="DC14" i="45"/>
  <c r="DB14" i="45"/>
  <c r="DA14" i="45"/>
  <c r="CZ14" i="45"/>
  <c r="CY14" i="45"/>
  <c r="CX14" i="45"/>
  <c r="CW14" i="45"/>
  <c r="CV14" i="45"/>
  <c r="CU14" i="45"/>
  <c r="CT14" i="45"/>
  <c r="CS14" i="45"/>
  <c r="CR14" i="45"/>
  <c r="CQ14" i="45"/>
  <c r="CP14" i="45"/>
  <c r="CO14" i="45"/>
  <c r="CN14" i="45"/>
  <c r="CM14" i="45"/>
  <c r="CL14" i="45"/>
  <c r="CK14" i="45"/>
  <c r="CJ14" i="45"/>
  <c r="CI14" i="45"/>
  <c r="CH14" i="45"/>
  <c r="CG14" i="45"/>
  <c r="CF14" i="45"/>
  <c r="CE14" i="45"/>
  <c r="CD14" i="45"/>
  <c r="CC14" i="45"/>
  <c r="CB14" i="45"/>
  <c r="CA14" i="45"/>
  <c r="BZ14" i="45"/>
  <c r="EN13" i="45"/>
  <c r="EM13" i="45"/>
  <c r="EL13" i="45"/>
  <c r="EK13" i="45"/>
  <c r="EJ13" i="45"/>
  <c r="EI13" i="45"/>
  <c r="EH13" i="45"/>
  <c r="EG13" i="45"/>
  <c r="EF13" i="45"/>
  <c r="EE13" i="45"/>
  <c r="ED13" i="45"/>
  <c r="EC13" i="45"/>
  <c r="EB13" i="45"/>
  <c r="EA13" i="45"/>
  <c r="DZ13" i="45"/>
  <c r="DY13" i="45"/>
  <c r="DX13" i="45"/>
  <c r="DW13" i="45"/>
  <c r="DV13" i="45"/>
  <c r="DU13" i="45"/>
  <c r="DT13" i="45"/>
  <c r="DS13" i="45"/>
  <c r="DR13" i="45"/>
  <c r="DQ13" i="45"/>
  <c r="DP13" i="45"/>
  <c r="DO13" i="45"/>
  <c r="DN13" i="45"/>
  <c r="DM13" i="45"/>
  <c r="DL13" i="45"/>
  <c r="DK13" i="45"/>
  <c r="DJ13" i="45"/>
  <c r="DI13" i="45"/>
  <c r="DH13" i="45"/>
  <c r="DG13" i="45"/>
  <c r="DF13" i="45"/>
  <c r="DE13" i="45"/>
  <c r="DD13" i="45"/>
  <c r="DC13" i="45"/>
  <c r="DB13" i="45"/>
  <c r="DA13" i="45"/>
  <c r="CZ13" i="45"/>
  <c r="CY13" i="45"/>
  <c r="CX13" i="45"/>
  <c r="CW13" i="45"/>
  <c r="CV13" i="45"/>
  <c r="CU13" i="45"/>
  <c r="CT13" i="45"/>
  <c r="CS13" i="45"/>
  <c r="CR13" i="45"/>
  <c r="CQ13" i="45"/>
  <c r="CP13" i="45"/>
  <c r="CO13" i="45"/>
  <c r="CN13" i="45"/>
  <c r="CM13" i="45"/>
  <c r="CL13" i="45"/>
  <c r="CK13" i="45"/>
  <c r="CJ13" i="45"/>
  <c r="CI13" i="45"/>
  <c r="CH13" i="45"/>
  <c r="CG13" i="45"/>
  <c r="CF13" i="45"/>
  <c r="CE13" i="45"/>
  <c r="CD13" i="45"/>
  <c r="CC13" i="45"/>
  <c r="CB13" i="45"/>
  <c r="CA13" i="45"/>
  <c r="BZ13" i="45"/>
  <c r="EN12" i="45"/>
  <c r="EM12" i="45"/>
  <c r="EL12" i="45"/>
  <c r="EK12" i="45"/>
  <c r="EJ12" i="45"/>
  <c r="EI12" i="45"/>
  <c r="EH12" i="45"/>
  <c r="EG12" i="45"/>
  <c r="EF12" i="45"/>
  <c r="EE12" i="45"/>
  <c r="ED12" i="45"/>
  <c r="EC12" i="45"/>
  <c r="EB12" i="45"/>
  <c r="EA12" i="45"/>
  <c r="DZ12" i="45"/>
  <c r="DY12" i="45"/>
  <c r="DX12" i="45"/>
  <c r="DW12" i="45"/>
  <c r="DV12" i="45"/>
  <c r="DU12" i="45"/>
  <c r="DT12" i="45"/>
  <c r="DS12" i="45"/>
  <c r="DR12" i="45"/>
  <c r="DQ12" i="45"/>
  <c r="DP12" i="45"/>
  <c r="DO12" i="45"/>
  <c r="DN12" i="45"/>
  <c r="DM12" i="45"/>
  <c r="DL12" i="45"/>
  <c r="DK12" i="45"/>
  <c r="DJ12" i="45"/>
  <c r="DI12" i="45"/>
  <c r="DH12" i="45"/>
  <c r="DG12" i="45"/>
  <c r="DF12" i="45"/>
  <c r="DE12" i="45"/>
  <c r="DD12" i="45"/>
  <c r="DC12" i="45"/>
  <c r="DB12" i="45"/>
  <c r="DA12" i="45"/>
  <c r="CZ12" i="45"/>
  <c r="CY12" i="45"/>
  <c r="CX12" i="45"/>
  <c r="CW12" i="45"/>
  <c r="CV12" i="45"/>
  <c r="CU12" i="45"/>
  <c r="CT12" i="45"/>
  <c r="CS12" i="45"/>
  <c r="CR12" i="45"/>
  <c r="CQ12" i="45"/>
  <c r="CP12" i="45"/>
  <c r="CO12" i="45"/>
  <c r="CN12" i="45"/>
  <c r="CM12" i="45"/>
  <c r="CL12" i="45"/>
  <c r="CK12" i="45"/>
  <c r="CJ12" i="45"/>
  <c r="CI12" i="45"/>
  <c r="CH12" i="45"/>
  <c r="CG12" i="45"/>
  <c r="CF12" i="45"/>
  <c r="CE12" i="45"/>
  <c r="CD12" i="45"/>
  <c r="CC12" i="45"/>
  <c r="CB12" i="45"/>
  <c r="CA12" i="45"/>
  <c r="BZ12" i="45"/>
  <c r="EN11" i="45"/>
  <c r="EM11" i="45"/>
  <c r="EL11" i="45"/>
  <c r="EK11" i="45"/>
  <c r="EJ11" i="45"/>
  <c r="EI11" i="45"/>
  <c r="EH11" i="45"/>
  <c r="EG11" i="45"/>
  <c r="EF11" i="45"/>
  <c r="EE11" i="45"/>
  <c r="ED11" i="45"/>
  <c r="EC11" i="45"/>
  <c r="EB11" i="45"/>
  <c r="EA11" i="45"/>
  <c r="DZ11" i="45"/>
  <c r="DY11" i="45"/>
  <c r="DX11" i="45"/>
  <c r="DW11" i="45"/>
  <c r="DV11" i="45"/>
  <c r="DU11" i="45"/>
  <c r="DT11" i="45"/>
  <c r="DS11" i="45"/>
  <c r="DR11" i="45"/>
  <c r="DQ11" i="45"/>
  <c r="DP11" i="45"/>
  <c r="DO11" i="45"/>
  <c r="DN11" i="45"/>
  <c r="DM11" i="45"/>
  <c r="DL11" i="45"/>
  <c r="DK11" i="45"/>
  <c r="DJ11" i="45"/>
  <c r="DI11" i="45"/>
  <c r="DH11" i="45"/>
  <c r="DG11" i="45"/>
  <c r="DF11" i="45"/>
  <c r="DE11" i="45"/>
  <c r="DD11" i="45"/>
  <c r="DC11" i="45"/>
  <c r="DB11" i="45"/>
  <c r="DA11" i="45"/>
  <c r="CZ11" i="45"/>
  <c r="CY11" i="45"/>
  <c r="CX11" i="45"/>
  <c r="CW11" i="45"/>
  <c r="CV11" i="45"/>
  <c r="CU11" i="45"/>
  <c r="CT11" i="45"/>
  <c r="CS11" i="45"/>
  <c r="CR11" i="45"/>
  <c r="CQ11" i="45"/>
  <c r="CP11" i="45"/>
  <c r="CO11" i="45"/>
  <c r="CN11" i="45"/>
  <c r="CM11" i="45"/>
  <c r="CL11" i="45"/>
  <c r="CK11" i="45"/>
  <c r="CJ11" i="45"/>
  <c r="CI11" i="45"/>
  <c r="CH11" i="45"/>
  <c r="CG11" i="45"/>
  <c r="CF11" i="45"/>
  <c r="CE11" i="45"/>
  <c r="CD11" i="45"/>
  <c r="CC11" i="45"/>
  <c r="CB11" i="45"/>
  <c r="CA11" i="45"/>
  <c r="BZ11" i="45"/>
  <c r="EN10" i="45"/>
  <c r="EM10" i="45"/>
  <c r="EL10" i="45"/>
  <c r="EK10" i="45"/>
  <c r="EJ10" i="45"/>
  <c r="EI10" i="45"/>
  <c r="EH10" i="45"/>
  <c r="EG10" i="45"/>
  <c r="EF10" i="45"/>
  <c r="EE10" i="45"/>
  <c r="ED10" i="45"/>
  <c r="EC10" i="45"/>
  <c r="EB10" i="45"/>
  <c r="EA10" i="45"/>
  <c r="DZ10" i="45"/>
  <c r="DY10" i="45"/>
  <c r="DX10" i="45"/>
  <c r="DW10" i="45"/>
  <c r="DV10" i="45"/>
  <c r="DU10" i="45"/>
  <c r="DT10" i="45"/>
  <c r="DS10" i="45"/>
  <c r="DR10" i="45"/>
  <c r="DQ10" i="45"/>
  <c r="DP10" i="45"/>
  <c r="DO10" i="45"/>
  <c r="DN10" i="45"/>
  <c r="DM10" i="45"/>
  <c r="DL10" i="45"/>
  <c r="DK10" i="45"/>
  <c r="DJ10" i="45"/>
  <c r="DI10" i="45"/>
  <c r="DH10" i="45"/>
  <c r="DG10" i="45"/>
  <c r="DF10" i="45"/>
  <c r="DE10" i="45"/>
  <c r="DD10" i="45"/>
  <c r="DC10" i="45"/>
  <c r="DB10" i="45"/>
  <c r="DA10" i="45"/>
  <c r="CZ10" i="45"/>
  <c r="CY10" i="45"/>
  <c r="CX10" i="45"/>
  <c r="CW10" i="45"/>
  <c r="CV10" i="45"/>
  <c r="CU10" i="45"/>
  <c r="CT10" i="45"/>
  <c r="CS10" i="45"/>
  <c r="CR10" i="45"/>
  <c r="CQ10" i="45"/>
  <c r="CP10" i="45"/>
  <c r="CO10" i="45"/>
  <c r="CN10" i="45"/>
  <c r="CM10" i="45"/>
  <c r="CL10" i="45"/>
  <c r="CK10" i="45"/>
  <c r="CJ10" i="45"/>
  <c r="CI10" i="45"/>
  <c r="CH10" i="45"/>
  <c r="CG10" i="45"/>
  <c r="CF10" i="45"/>
  <c r="CE10" i="45"/>
  <c r="CD10" i="45"/>
  <c r="CC10" i="45"/>
  <c r="CB10" i="45"/>
  <c r="CA10" i="45"/>
  <c r="BZ10" i="45"/>
  <c r="EN9" i="45"/>
  <c r="EM9" i="45"/>
  <c r="EL9" i="45"/>
  <c r="EK9" i="45"/>
  <c r="EJ9" i="45"/>
  <c r="EI9" i="45"/>
  <c r="EH9" i="45"/>
  <c r="EG9" i="45"/>
  <c r="EF9" i="45"/>
  <c r="EE9" i="45"/>
  <c r="ED9" i="45"/>
  <c r="EC9" i="45"/>
  <c r="EB9" i="45"/>
  <c r="EA9" i="45"/>
  <c r="DZ9" i="45"/>
  <c r="DY9" i="45"/>
  <c r="DX9" i="45"/>
  <c r="DW9" i="45"/>
  <c r="DV9" i="45"/>
  <c r="DU9" i="45"/>
  <c r="DT9" i="45"/>
  <c r="DS9" i="45"/>
  <c r="DR9" i="45"/>
  <c r="DQ9" i="45"/>
  <c r="DP9" i="45"/>
  <c r="DO9" i="45"/>
  <c r="DN9" i="45"/>
  <c r="DM9" i="45"/>
  <c r="DL9" i="45"/>
  <c r="DK9" i="45"/>
  <c r="DJ9" i="45"/>
  <c r="DI9" i="45"/>
  <c r="DH9" i="45"/>
  <c r="DG9" i="45"/>
  <c r="DF9" i="45"/>
  <c r="DE9" i="45"/>
  <c r="DD9" i="45"/>
  <c r="DC9" i="45"/>
  <c r="DB9" i="45"/>
  <c r="DA9" i="45"/>
  <c r="CZ9" i="45"/>
  <c r="CY9" i="45"/>
  <c r="CX9" i="45"/>
  <c r="CW9" i="45"/>
  <c r="CV9" i="45"/>
  <c r="CU9" i="45"/>
  <c r="CT9" i="45"/>
  <c r="CS9" i="45"/>
  <c r="CR9" i="45"/>
  <c r="CQ9" i="45"/>
  <c r="CP9" i="45"/>
  <c r="CO9" i="45"/>
  <c r="CN9" i="45"/>
  <c r="CM9" i="45"/>
  <c r="CL9" i="45"/>
  <c r="CK9" i="45"/>
  <c r="CJ9" i="45"/>
  <c r="CI9" i="45"/>
  <c r="CH9" i="45"/>
  <c r="CG9" i="45"/>
  <c r="CF9" i="45"/>
  <c r="CE9" i="45"/>
  <c r="CD9" i="45"/>
  <c r="CC9" i="45"/>
  <c r="CB9" i="45"/>
  <c r="CA9" i="45"/>
  <c r="BZ9" i="45"/>
  <c r="EN8" i="45"/>
  <c r="EM8" i="45"/>
  <c r="EL8" i="45"/>
  <c r="EK8" i="45"/>
  <c r="EJ8" i="45"/>
  <c r="EI8" i="45"/>
  <c r="EH8" i="45"/>
  <c r="EG8" i="45"/>
  <c r="EF8" i="45"/>
  <c r="EE8" i="45"/>
  <c r="ED8" i="45"/>
  <c r="EC8" i="45"/>
  <c r="EB8" i="45"/>
  <c r="EA8" i="45"/>
  <c r="DZ8" i="45"/>
  <c r="DY8" i="45"/>
  <c r="DX8" i="45"/>
  <c r="DW8" i="45"/>
  <c r="DV8" i="45"/>
  <c r="DU8" i="45"/>
  <c r="DT8" i="45"/>
  <c r="DS8" i="45"/>
  <c r="DR8" i="45"/>
  <c r="DQ8" i="45"/>
  <c r="DP8" i="45"/>
  <c r="DO8" i="45"/>
  <c r="DN8" i="45"/>
  <c r="DM8" i="45"/>
  <c r="DL8" i="45"/>
  <c r="DK8" i="45"/>
  <c r="DJ8" i="45"/>
  <c r="DI8" i="45"/>
  <c r="DH8" i="45"/>
  <c r="DG8" i="45"/>
  <c r="DF8" i="45"/>
  <c r="DE8" i="45"/>
  <c r="DD8" i="45"/>
  <c r="DC8" i="45"/>
  <c r="DB8" i="45"/>
  <c r="DA8" i="45"/>
  <c r="CZ8" i="45"/>
  <c r="CY8" i="45"/>
  <c r="CX8" i="45"/>
  <c r="CW8" i="45"/>
  <c r="CV8" i="45"/>
  <c r="CU8" i="45"/>
  <c r="CT8" i="45"/>
  <c r="CS8" i="45"/>
  <c r="CR8" i="45"/>
  <c r="CQ8" i="45"/>
  <c r="CP8" i="45"/>
  <c r="CO8" i="45"/>
  <c r="CN8" i="45"/>
  <c r="CM8" i="45"/>
  <c r="CL8" i="45"/>
  <c r="CK8" i="45"/>
  <c r="CJ8" i="45"/>
  <c r="CI8" i="45"/>
  <c r="CH8" i="45"/>
  <c r="CG8" i="45"/>
  <c r="CF8" i="45"/>
  <c r="CE8" i="45"/>
  <c r="CD8" i="45"/>
  <c r="CC8" i="45"/>
  <c r="CB8" i="45"/>
  <c r="CA8" i="45"/>
  <c r="BZ8" i="45"/>
  <c r="EN7" i="45"/>
  <c r="EM7" i="45"/>
  <c r="EL7" i="45"/>
  <c r="EK7" i="45"/>
  <c r="EJ7" i="45"/>
  <c r="EI7" i="45"/>
  <c r="EH7" i="45"/>
  <c r="EG7" i="45"/>
  <c r="EF7" i="45"/>
  <c r="EE7" i="45"/>
  <c r="ED7" i="45"/>
  <c r="EC7" i="45"/>
  <c r="EB7" i="45"/>
  <c r="EA7" i="45"/>
  <c r="DZ7" i="45"/>
  <c r="DY7" i="45"/>
  <c r="DX7" i="45"/>
  <c r="DW7" i="45"/>
  <c r="DV7" i="45"/>
  <c r="DU7" i="45"/>
  <c r="DT7" i="45"/>
  <c r="DS7" i="45"/>
  <c r="DR7" i="45"/>
  <c r="DQ7" i="45"/>
  <c r="DP7" i="45"/>
  <c r="DO7" i="45"/>
  <c r="DN7" i="45"/>
  <c r="DM7" i="45"/>
  <c r="DL7" i="45"/>
  <c r="DK7" i="45"/>
  <c r="DJ7" i="45"/>
  <c r="DI7" i="45"/>
  <c r="DH7" i="45"/>
  <c r="DG7" i="45"/>
  <c r="DF7" i="45"/>
  <c r="DE7" i="45"/>
  <c r="DD7" i="45"/>
  <c r="DC7" i="45"/>
  <c r="DB7" i="45"/>
  <c r="DA7" i="45"/>
  <c r="CZ7" i="45"/>
  <c r="CY7" i="45"/>
  <c r="CX7" i="45"/>
  <c r="CW7" i="45"/>
  <c r="CV7" i="45"/>
  <c r="CU7" i="45"/>
  <c r="CT7" i="45"/>
  <c r="CS7" i="45"/>
  <c r="CR7" i="45"/>
  <c r="CQ7" i="45"/>
  <c r="CP7" i="45"/>
  <c r="CO7" i="45"/>
  <c r="CN7" i="45"/>
  <c r="CM7" i="45"/>
  <c r="CL7" i="45"/>
  <c r="CK7" i="45"/>
  <c r="CJ7" i="45"/>
  <c r="CI7" i="45"/>
  <c r="CH7" i="45"/>
  <c r="CG7" i="45"/>
  <c r="CF7" i="45"/>
  <c r="CE7" i="45"/>
  <c r="CD7" i="45"/>
  <c r="CC7" i="45"/>
  <c r="CB7" i="45"/>
  <c r="CA7" i="45"/>
  <c r="BZ7" i="45"/>
  <c r="EN6" i="45"/>
  <c r="EM6" i="45"/>
  <c r="EL6" i="45"/>
  <c r="EK6" i="45"/>
  <c r="EJ6" i="45"/>
  <c r="EI6" i="45"/>
  <c r="EH6" i="45"/>
  <c r="EG6" i="45"/>
  <c r="EF6" i="45"/>
  <c r="EE6" i="45"/>
  <c r="ED6" i="45"/>
  <c r="EC6" i="45"/>
  <c r="EB6" i="45"/>
  <c r="EA6" i="45"/>
  <c r="DZ6" i="45"/>
  <c r="DY6" i="45"/>
  <c r="DX6" i="45"/>
  <c r="DW6" i="45"/>
  <c r="DV6" i="45"/>
  <c r="DU6" i="45"/>
  <c r="DT6" i="45"/>
  <c r="DS6" i="45"/>
  <c r="DR6" i="45"/>
  <c r="DQ6" i="45"/>
  <c r="DP6" i="45"/>
  <c r="DO6" i="45"/>
  <c r="DN6" i="45"/>
  <c r="DM6" i="45"/>
  <c r="DL6" i="45"/>
  <c r="DK6" i="45"/>
  <c r="DJ6" i="45"/>
  <c r="DI6" i="45"/>
  <c r="DH6" i="45"/>
  <c r="DG6" i="45"/>
  <c r="DF6" i="45"/>
  <c r="DE6" i="45"/>
  <c r="DD6" i="45"/>
  <c r="DC6" i="45"/>
  <c r="DB6" i="45"/>
  <c r="DA6" i="45"/>
  <c r="CZ6" i="45"/>
  <c r="CY6" i="45"/>
  <c r="CX6" i="45"/>
  <c r="CW6" i="45"/>
  <c r="CV6" i="45"/>
  <c r="CU6" i="45"/>
  <c r="CT6" i="45"/>
  <c r="CS6" i="45"/>
  <c r="CR6" i="45"/>
  <c r="CQ6" i="45"/>
  <c r="CP6" i="45"/>
  <c r="CO6" i="45"/>
  <c r="CN6" i="45"/>
  <c r="CM6" i="45"/>
  <c r="CL6" i="45"/>
  <c r="CK6" i="45"/>
  <c r="CJ6" i="45"/>
  <c r="CI6" i="45"/>
  <c r="CH6" i="45"/>
  <c r="CG6" i="45"/>
  <c r="CF6" i="45"/>
  <c r="CE6" i="45"/>
  <c r="CD6" i="45"/>
  <c r="CC6" i="45"/>
  <c r="CB6" i="45"/>
  <c r="CA6" i="45"/>
  <c r="BZ6" i="45"/>
  <c r="EN5" i="45"/>
  <c r="EM5" i="45"/>
  <c r="EL5" i="45"/>
  <c r="EK5" i="45"/>
  <c r="EJ5" i="45"/>
  <c r="EI5" i="45"/>
  <c r="EH5" i="45"/>
  <c r="EG5" i="45"/>
  <c r="EF5" i="45"/>
  <c r="EE5" i="45"/>
  <c r="ED5" i="45"/>
  <c r="EC5" i="45"/>
  <c r="EB5" i="45"/>
  <c r="EA5" i="45"/>
  <c r="DZ5" i="45"/>
  <c r="DY5" i="45"/>
  <c r="DX5" i="45"/>
  <c r="DW5" i="45"/>
  <c r="DV5" i="45"/>
  <c r="DU5" i="45"/>
  <c r="DT5" i="45"/>
  <c r="DS5" i="45"/>
  <c r="DR5" i="45"/>
  <c r="DQ5" i="45"/>
  <c r="DP5" i="45"/>
  <c r="DO5" i="45"/>
  <c r="DN5" i="45"/>
  <c r="DM5" i="45"/>
  <c r="DL5" i="45"/>
  <c r="DK5" i="45"/>
  <c r="DJ5" i="45"/>
  <c r="DI5" i="45"/>
  <c r="DH5" i="45"/>
  <c r="DG5" i="45"/>
  <c r="DF5" i="45"/>
  <c r="DE5" i="45"/>
  <c r="DD5" i="45"/>
  <c r="DC5" i="45"/>
  <c r="DB5" i="45"/>
  <c r="DA5" i="45"/>
  <c r="CZ5" i="45"/>
  <c r="CY5" i="45"/>
  <c r="CX5" i="45"/>
  <c r="CW5" i="45"/>
  <c r="CV5" i="45"/>
  <c r="CU5" i="45"/>
  <c r="CT5" i="45"/>
  <c r="CS5" i="45"/>
  <c r="CR5" i="45"/>
  <c r="CQ5" i="45"/>
  <c r="CP5" i="45"/>
  <c r="CO5" i="45"/>
  <c r="CN5" i="45"/>
  <c r="CM5" i="45"/>
  <c r="CL5" i="45"/>
  <c r="CK5" i="45"/>
  <c r="CJ5" i="45"/>
  <c r="CI5" i="45"/>
  <c r="CH5" i="45"/>
  <c r="CG5" i="45"/>
  <c r="CF5" i="45"/>
  <c r="CE5" i="45"/>
  <c r="CD5" i="45"/>
  <c r="CC5" i="45"/>
  <c r="CB5" i="45"/>
  <c r="CA5" i="45"/>
  <c r="BZ5" i="45"/>
  <c r="EN4" i="45"/>
  <c r="EM4" i="45"/>
  <c r="EL4" i="45"/>
  <c r="EK4" i="45"/>
  <c r="EJ4" i="45"/>
  <c r="EI4" i="45"/>
  <c r="EH4" i="45"/>
  <c r="EG4" i="45"/>
  <c r="EF4" i="45"/>
  <c r="EE4" i="45"/>
  <c r="ED4" i="45"/>
  <c r="EC4" i="45"/>
  <c r="EB4" i="45"/>
  <c r="EA4" i="45"/>
  <c r="DZ4" i="45"/>
  <c r="DY4" i="45"/>
  <c r="DX4" i="45"/>
  <c r="DW4" i="45"/>
  <c r="DV4" i="45"/>
  <c r="DU4" i="45"/>
  <c r="DT4" i="45"/>
  <c r="DS4" i="45"/>
  <c r="DR4" i="45"/>
  <c r="DQ4" i="45"/>
  <c r="DP4" i="45"/>
  <c r="DO4" i="45"/>
  <c r="DN4" i="45"/>
  <c r="DM4" i="45"/>
  <c r="DL4" i="45"/>
  <c r="DK4" i="45"/>
  <c r="DJ4" i="45"/>
  <c r="DI4" i="45"/>
  <c r="DH4" i="45"/>
  <c r="DG4" i="45"/>
  <c r="DF4" i="45"/>
  <c r="DE4" i="45"/>
  <c r="DD4" i="45"/>
  <c r="DC4" i="45"/>
  <c r="DB4" i="45"/>
  <c r="DA4" i="45"/>
  <c r="CZ4" i="45"/>
  <c r="CY4" i="45"/>
  <c r="CX4" i="45"/>
  <c r="CW4" i="45"/>
  <c r="CV4" i="45"/>
  <c r="CU4" i="45"/>
  <c r="CT4" i="45"/>
  <c r="CS4" i="45"/>
  <c r="CR4" i="45"/>
  <c r="CQ4" i="45"/>
  <c r="CP4" i="45"/>
  <c r="CO4" i="45"/>
  <c r="CN4" i="45"/>
  <c r="CM4" i="45"/>
  <c r="CL4" i="45"/>
  <c r="CK4" i="45"/>
  <c r="CJ4" i="45"/>
  <c r="CI4" i="45"/>
  <c r="CH4" i="45"/>
  <c r="CG4" i="45"/>
  <c r="CF4" i="45"/>
  <c r="CE4" i="45"/>
  <c r="CD4" i="45"/>
  <c r="CC4" i="45"/>
  <c r="CB4" i="45"/>
  <c r="CA4" i="45"/>
  <c r="BZ4" i="45"/>
  <c r="EN3" i="45"/>
  <c r="EM3" i="45"/>
  <c r="EL3" i="45"/>
  <c r="EK3" i="45"/>
  <c r="EJ3" i="45"/>
  <c r="EI3" i="45"/>
  <c r="EH3" i="45"/>
  <c r="EG3" i="45"/>
  <c r="EF3" i="45"/>
  <c r="EF56" i="45" s="1"/>
  <c r="EE3" i="45"/>
  <c r="EE56" i="45" s="1"/>
  <c r="ED3" i="45"/>
  <c r="EC3" i="45"/>
  <c r="EC56" i="45" s="1"/>
  <c r="EB3" i="45"/>
  <c r="EA3" i="45"/>
  <c r="DZ3" i="45"/>
  <c r="DY3" i="45"/>
  <c r="DX3" i="45"/>
  <c r="DW3" i="45"/>
  <c r="DV3" i="45"/>
  <c r="DU3" i="45"/>
  <c r="DT3" i="45"/>
  <c r="DT56" i="45" s="1"/>
  <c r="DS3" i="45"/>
  <c r="DR3" i="45"/>
  <c r="DQ3" i="45"/>
  <c r="DP3" i="45"/>
  <c r="DO3" i="45"/>
  <c r="DN3" i="45"/>
  <c r="DM3" i="45"/>
  <c r="DL3" i="45"/>
  <c r="DK3" i="45"/>
  <c r="DJ3" i="45"/>
  <c r="DI3" i="45"/>
  <c r="DH3" i="45"/>
  <c r="DH56" i="45" s="1"/>
  <c r="DG3" i="45"/>
  <c r="DF3" i="45"/>
  <c r="DE3" i="45"/>
  <c r="DD3" i="45"/>
  <c r="DC3" i="45"/>
  <c r="DB3" i="45"/>
  <c r="DA3" i="45"/>
  <c r="CZ3" i="45"/>
  <c r="CY3" i="45"/>
  <c r="CX3" i="45"/>
  <c r="CW3" i="45"/>
  <c r="CV3" i="45"/>
  <c r="CV56" i="45" s="1"/>
  <c r="CU3" i="45"/>
  <c r="CT3" i="45"/>
  <c r="CS3" i="45"/>
  <c r="CR3" i="45"/>
  <c r="CQ3" i="45"/>
  <c r="CP3" i="45"/>
  <c r="CO3" i="45"/>
  <c r="CN3" i="45"/>
  <c r="CM3" i="45"/>
  <c r="CL3" i="45"/>
  <c r="CK3" i="45"/>
  <c r="CJ3" i="45"/>
  <c r="CJ56" i="45" s="1"/>
  <c r="CI3" i="45"/>
  <c r="CH3" i="45"/>
  <c r="CG3" i="45"/>
  <c r="CF3" i="45"/>
  <c r="CE3" i="45"/>
  <c r="CD3" i="45"/>
  <c r="CC3" i="45"/>
  <c r="CB3" i="45"/>
  <c r="CA3" i="45"/>
  <c r="BZ3" i="45"/>
  <c r="EN53" i="44"/>
  <c r="EM53" i="44"/>
  <c r="EL53" i="44"/>
  <c r="EK53" i="44"/>
  <c r="EJ53" i="44"/>
  <c r="EI53" i="44"/>
  <c r="EH53" i="44"/>
  <c r="EG53" i="44"/>
  <c r="EF53" i="44"/>
  <c r="EE53" i="44"/>
  <c r="ED53" i="44"/>
  <c r="EC53" i="44"/>
  <c r="EB53" i="44"/>
  <c r="EA53" i="44"/>
  <c r="DZ53" i="44"/>
  <c r="DY53" i="44"/>
  <c r="DX53" i="44"/>
  <c r="DW53" i="44"/>
  <c r="DV53" i="44"/>
  <c r="DU53" i="44"/>
  <c r="DT53" i="44"/>
  <c r="DS53" i="44"/>
  <c r="DR53" i="44"/>
  <c r="DQ53" i="44"/>
  <c r="DP53" i="44"/>
  <c r="DO53" i="44"/>
  <c r="DN53" i="44"/>
  <c r="DM53" i="44"/>
  <c r="DL53" i="44"/>
  <c r="DK53" i="44"/>
  <c r="DJ53" i="44"/>
  <c r="DI53" i="44"/>
  <c r="DH53" i="44"/>
  <c r="DG53" i="44"/>
  <c r="DF53" i="44"/>
  <c r="DE53" i="44"/>
  <c r="DD53" i="44"/>
  <c r="DC53" i="44"/>
  <c r="DB53" i="44"/>
  <c r="DA53" i="44"/>
  <c r="CZ53" i="44"/>
  <c r="CY53" i="44"/>
  <c r="CX53" i="44"/>
  <c r="CW53" i="44"/>
  <c r="CV53" i="44"/>
  <c r="CU53" i="44"/>
  <c r="CT53" i="44"/>
  <c r="CS53" i="44"/>
  <c r="CR53" i="44"/>
  <c r="CQ53" i="44"/>
  <c r="CP53" i="44"/>
  <c r="CO53" i="44"/>
  <c r="CN53" i="44"/>
  <c r="CM53" i="44"/>
  <c r="CL53" i="44"/>
  <c r="CK53" i="44"/>
  <c r="CJ53" i="44"/>
  <c r="CI53" i="44"/>
  <c r="CH53" i="44"/>
  <c r="CG53" i="44"/>
  <c r="CF53" i="44"/>
  <c r="CE53" i="44"/>
  <c r="CD53" i="44"/>
  <c r="CC53" i="44"/>
  <c r="CB53" i="44"/>
  <c r="CA53" i="44"/>
  <c r="BZ53" i="44"/>
  <c r="EN52" i="44"/>
  <c r="EM52" i="44"/>
  <c r="EL52" i="44"/>
  <c r="EK52" i="44"/>
  <c r="EJ52" i="44"/>
  <c r="EI52" i="44"/>
  <c r="EH52" i="44"/>
  <c r="EG52" i="44"/>
  <c r="EF52" i="44"/>
  <c r="EE52" i="44"/>
  <c r="ED52" i="44"/>
  <c r="EC52" i="44"/>
  <c r="EB52" i="44"/>
  <c r="EA52" i="44"/>
  <c r="DZ52" i="44"/>
  <c r="DY52" i="44"/>
  <c r="DX52" i="44"/>
  <c r="DW52" i="44"/>
  <c r="DV52" i="44"/>
  <c r="DU52" i="44"/>
  <c r="DT52" i="44"/>
  <c r="DS52" i="44"/>
  <c r="DR52" i="44"/>
  <c r="DQ52" i="44"/>
  <c r="DP52" i="44"/>
  <c r="DO52" i="44"/>
  <c r="DN52" i="44"/>
  <c r="DM52" i="44"/>
  <c r="DL52" i="44"/>
  <c r="DK52" i="44"/>
  <c r="DJ52" i="44"/>
  <c r="DI52" i="44"/>
  <c r="DH52" i="44"/>
  <c r="DG52" i="44"/>
  <c r="DF52" i="44"/>
  <c r="DE52" i="44"/>
  <c r="DD52" i="44"/>
  <c r="DC52" i="44"/>
  <c r="DB52" i="44"/>
  <c r="DA52" i="44"/>
  <c r="CZ52" i="44"/>
  <c r="CY52" i="44"/>
  <c r="CX52" i="44"/>
  <c r="CW52" i="44"/>
  <c r="CV52" i="44"/>
  <c r="CU52" i="44"/>
  <c r="CT52" i="44"/>
  <c r="CS52" i="44"/>
  <c r="CR52" i="44"/>
  <c r="CQ52" i="44"/>
  <c r="CP52" i="44"/>
  <c r="CO52" i="44"/>
  <c r="CN52" i="44"/>
  <c r="CM52" i="44"/>
  <c r="CL52" i="44"/>
  <c r="CK52" i="44"/>
  <c r="CJ52" i="44"/>
  <c r="CI52" i="44"/>
  <c r="CH52" i="44"/>
  <c r="CG52" i="44"/>
  <c r="CF52" i="44"/>
  <c r="CE52" i="44"/>
  <c r="CD52" i="44"/>
  <c r="CC52" i="44"/>
  <c r="CB52" i="44"/>
  <c r="CA52" i="44"/>
  <c r="BZ52" i="44"/>
  <c r="EN51" i="44"/>
  <c r="EM51" i="44"/>
  <c r="EL51" i="44"/>
  <c r="EK51" i="44"/>
  <c r="EJ51" i="44"/>
  <c r="EI51" i="44"/>
  <c r="EH51" i="44"/>
  <c r="EG51" i="44"/>
  <c r="EF51" i="44"/>
  <c r="EE51" i="44"/>
  <c r="ED51" i="44"/>
  <c r="EC51" i="44"/>
  <c r="EB51" i="44"/>
  <c r="EA51" i="44"/>
  <c r="DZ51" i="44"/>
  <c r="DY51" i="44"/>
  <c r="DX51" i="44"/>
  <c r="DW51" i="44"/>
  <c r="DV51" i="44"/>
  <c r="DU51" i="44"/>
  <c r="DT51" i="44"/>
  <c r="DS51" i="44"/>
  <c r="DR51" i="44"/>
  <c r="DQ51" i="44"/>
  <c r="DP51" i="44"/>
  <c r="DO51" i="44"/>
  <c r="DN51" i="44"/>
  <c r="DM51" i="44"/>
  <c r="DL51" i="44"/>
  <c r="DK51" i="44"/>
  <c r="DJ51" i="44"/>
  <c r="DI51" i="44"/>
  <c r="DH51" i="44"/>
  <c r="DG51" i="44"/>
  <c r="DF51" i="44"/>
  <c r="DE51" i="44"/>
  <c r="DD51" i="44"/>
  <c r="DC51" i="44"/>
  <c r="DB51" i="44"/>
  <c r="DA51" i="44"/>
  <c r="CZ51" i="44"/>
  <c r="CY51" i="44"/>
  <c r="CX51" i="44"/>
  <c r="CW51" i="44"/>
  <c r="CV51" i="44"/>
  <c r="CU51" i="44"/>
  <c r="CT51" i="44"/>
  <c r="CS51" i="44"/>
  <c r="CR51" i="44"/>
  <c r="CQ51" i="44"/>
  <c r="CP51" i="44"/>
  <c r="CO51" i="44"/>
  <c r="CN51" i="44"/>
  <c r="CM51" i="44"/>
  <c r="CL51" i="44"/>
  <c r="CK51" i="44"/>
  <c r="CJ51" i="44"/>
  <c r="CI51" i="44"/>
  <c r="CH51" i="44"/>
  <c r="CG51" i="44"/>
  <c r="CF51" i="44"/>
  <c r="CE51" i="44"/>
  <c r="CD51" i="44"/>
  <c r="CC51" i="44"/>
  <c r="CB51" i="44"/>
  <c r="CA51" i="44"/>
  <c r="BZ51" i="44"/>
  <c r="EN45" i="44"/>
  <c r="EM45" i="44"/>
  <c r="EL45" i="44"/>
  <c r="EK45" i="44"/>
  <c r="EJ45" i="44"/>
  <c r="EI45" i="44"/>
  <c r="EH45" i="44"/>
  <c r="EG45" i="44"/>
  <c r="EF45" i="44"/>
  <c r="EE45" i="44"/>
  <c r="ED45" i="44"/>
  <c r="EC45" i="44"/>
  <c r="EB45" i="44"/>
  <c r="EA45" i="44"/>
  <c r="DZ45" i="44"/>
  <c r="DY45" i="44"/>
  <c r="DX45" i="44"/>
  <c r="DW45" i="44"/>
  <c r="DV45" i="44"/>
  <c r="DU45" i="44"/>
  <c r="DT45" i="44"/>
  <c r="DS45" i="44"/>
  <c r="DR45" i="44"/>
  <c r="DQ45" i="44"/>
  <c r="DP45" i="44"/>
  <c r="DO45" i="44"/>
  <c r="DN45" i="44"/>
  <c r="DM45" i="44"/>
  <c r="DL45" i="44"/>
  <c r="DK45" i="44"/>
  <c r="DJ45" i="44"/>
  <c r="DI45" i="44"/>
  <c r="DH45" i="44"/>
  <c r="DG45" i="44"/>
  <c r="DF45" i="44"/>
  <c r="DE45" i="44"/>
  <c r="DD45" i="44"/>
  <c r="DC45" i="44"/>
  <c r="DB45" i="44"/>
  <c r="DA45" i="44"/>
  <c r="CZ45" i="44"/>
  <c r="CY45" i="44"/>
  <c r="CX45" i="44"/>
  <c r="CW45" i="44"/>
  <c r="CV45" i="44"/>
  <c r="CU45" i="44"/>
  <c r="CT45" i="44"/>
  <c r="CS45" i="44"/>
  <c r="CR45" i="44"/>
  <c r="CQ45" i="44"/>
  <c r="CP45" i="44"/>
  <c r="CO45" i="44"/>
  <c r="CN45" i="44"/>
  <c r="CM45" i="44"/>
  <c r="CL45" i="44"/>
  <c r="CK45" i="44"/>
  <c r="CJ45" i="44"/>
  <c r="CI45" i="44"/>
  <c r="CH45" i="44"/>
  <c r="CG45" i="44"/>
  <c r="CF45" i="44"/>
  <c r="CE45" i="44"/>
  <c r="CD45" i="44"/>
  <c r="CC45" i="44"/>
  <c r="CB45" i="44"/>
  <c r="CA45" i="44"/>
  <c r="BZ45" i="44"/>
  <c r="EN44" i="44"/>
  <c r="EM44" i="44"/>
  <c r="EL44" i="44"/>
  <c r="EK44" i="44"/>
  <c r="EJ44" i="44"/>
  <c r="EI44" i="44"/>
  <c r="EH44" i="44"/>
  <c r="EG44" i="44"/>
  <c r="EF44" i="44"/>
  <c r="EE44" i="44"/>
  <c r="ED44" i="44"/>
  <c r="EC44" i="44"/>
  <c r="EB44" i="44"/>
  <c r="EA44" i="44"/>
  <c r="DZ44" i="44"/>
  <c r="DY44" i="44"/>
  <c r="DX44" i="44"/>
  <c r="DW44" i="44"/>
  <c r="DV44" i="44"/>
  <c r="DU44" i="44"/>
  <c r="DT44" i="44"/>
  <c r="DS44" i="44"/>
  <c r="DR44" i="44"/>
  <c r="DQ44" i="44"/>
  <c r="DP44" i="44"/>
  <c r="DO44" i="44"/>
  <c r="DN44" i="44"/>
  <c r="DM44" i="44"/>
  <c r="DL44" i="44"/>
  <c r="DK44" i="44"/>
  <c r="DJ44" i="44"/>
  <c r="DI44" i="44"/>
  <c r="DH44" i="44"/>
  <c r="DG44" i="44"/>
  <c r="DF44" i="44"/>
  <c r="DE44" i="44"/>
  <c r="DD44" i="44"/>
  <c r="DC44" i="44"/>
  <c r="DB44" i="44"/>
  <c r="DA44" i="44"/>
  <c r="CZ44" i="44"/>
  <c r="CY44" i="44"/>
  <c r="CX44" i="44"/>
  <c r="CW44" i="44"/>
  <c r="CV44" i="44"/>
  <c r="CU44" i="44"/>
  <c r="CT44" i="44"/>
  <c r="CS44" i="44"/>
  <c r="CR44" i="44"/>
  <c r="CQ44" i="44"/>
  <c r="CP44" i="44"/>
  <c r="CO44" i="44"/>
  <c r="CN44" i="44"/>
  <c r="CM44" i="44"/>
  <c r="CL44" i="44"/>
  <c r="CK44" i="44"/>
  <c r="CJ44" i="44"/>
  <c r="CI44" i="44"/>
  <c r="CH44" i="44"/>
  <c r="CG44" i="44"/>
  <c r="CF44" i="44"/>
  <c r="CE44" i="44"/>
  <c r="CD44" i="44"/>
  <c r="CC44" i="44"/>
  <c r="CB44" i="44"/>
  <c r="CA44" i="44"/>
  <c r="BZ44" i="44"/>
  <c r="EN43" i="44"/>
  <c r="EM43" i="44"/>
  <c r="EL43" i="44"/>
  <c r="EK43" i="44"/>
  <c r="EJ43" i="44"/>
  <c r="EI43" i="44"/>
  <c r="EH43" i="44"/>
  <c r="EG43" i="44"/>
  <c r="EF43" i="44"/>
  <c r="EE43" i="44"/>
  <c r="ED43" i="44"/>
  <c r="EC43" i="44"/>
  <c r="EB43" i="44"/>
  <c r="EA43" i="44"/>
  <c r="DZ43" i="44"/>
  <c r="DY43" i="44"/>
  <c r="DX43" i="44"/>
  <c r="DW43" i="44"/>
  <c r="DV43" i="44"/>
  <c r="DU43" i="44"/>
  <c r="DT43" i="44"/>
  <c r="DS43" i="44"/>
  <c r="DR43" i="44"/>
  <c r="DQ43" i="44"/>
  <c r="DP43" i="44"/>
  <c r="DO43" i="44"/>
  <c r="DN43" i="44"/>
  <c r="DM43" i="44"/>
  <c r="DL43" i="44"/>
  <c r="DK43" i="44"/>
  <c r="DJ43" i="44"/>
  <c r="DI43" i="44"/>
  <c r="DH43" i="44"/>
  <c r="DG43" i="44"/>
  <c r="DF43" i="44"/>
  <c r="DE43" i="44"/>
  <c r="DD43" i="44"/>
  <c r="DC43" i="44"/>
  <c r="DB43" i="44"/>
  <c r="DA43" i="44"/>
  <c r="CZ43" i="44"/>
  <c r="CY43" i="44"/>
  <c r="CX43" i="44"/>
  <c r="CW43" i="44"/>
  <c r="CV43" i="44"/>
  <c r="CU43" i="44"/>
  <c r="CT43" i="44"/>
  <c r="CS43" i="44"/>
  <c r="CR43" i="44"/>
  <c r="CQ43" i="44"/>
  <c r="CP43" i="44"/>
  <c r="CO43" i="44"/>
  <c r="CN43" i="44"/>
  <c r="CM43" i="44"/>
  <c r="CL43" i="44"/>
  <c r="CK43" i="44"/>
  <c r="CJ43" i="44"/>
  <c r="CI43" i="44"/>
  <c r="CH43" i="44"/>
  <c r="CG43" i="44"/>
  <c r="CF43" i="44"/>
  <c r="CE43" i="44"/>
  <c r="CD43" i="44"/>
  <c r="CC43" i="44"/>
  <c r="CB43" i="44"/>
  <c r="CA43" i="44"/>
  <c r="BZ43" i="44"/>
  <c r="EN42" i="44"/>
  <c r="EM42" i="44"/>
  <c r="EL42" i="44"/>
  <c r="EK42" i="44"/>
  <c r="EJ42" i="44"/>
  <c r="EI42" i="44"/>
  <c r="EH42" i="44"/>
  <c r="EG42" i="44"/>
  <c r="EF42" i="44"/>
  <c r="EE42" i="44"/>
  <c r="ED42" i="44"/>
  <c r="EC42" i="44"/>
  <c r="EB42" i="44"/>
  <c r="EA42" i="44"/>
  <c r="DZ42" i="44"/>
  <c r="DY42" i="44"/>
  <c r="DX42" i="44"/>
  <c r="DW42" i="44"/>
  <c r="DV42" i="44"/>
  <c r="DU42" i="44"/>
  <c r="DT42" i="44"/>
  <c r="DS42" i="44"/>
  <c r="DR42" i="44"/>
  <c r="DQ42" i="44"/>
  <c r="DP42" i="44"/>
  <c r="DO42" i="44"/>
  <c r="DN42" i="44"/>
  <c r="DM42" i="44"/>
  <c r="DL42" i="44"/>
  <c r="DK42" i="44"/>
  <c r="DJ42" i="44"/>
  <c r="DI42" i="44"/>
  <c r="DH42" i="44"/>
  <c r="DG42" i="44"/>
  <c r="DF42" i="44"/>
  <c r="DE42" i="44"/>
  <c r="DD42" i="44"/>
  <c r="DC42" i="44"/>
  <c r="DB42" i="44"/>
  <c r="DA42" i="44"/>
  <c r="CZ42" i="44"/>
  <c r="CY42" i="44"/>
  <c r="CX42" i="44"/>
  <c r="CW42" i="44"/>
  <c r="CV42" i="44"/>
  <c r="CU42" i="44"/>
  <c r="CT42" i="44"/>
  <c r="CS42" i="44"/>
  <c r="CR42" i="44"/>
  <c r="CQ42" i="44"/>
  <c r="CP42" i="44"/>
  <c r="CO42" i="44"/>
  <c r="CN42" i="44"/>
  <c r="CM42" i="44"/>
  <c r="CL42" i="44"/>
  <c r="CK42" i="44"/>
  <c r="CJ42" i="44"/>
  <c r="CI42" i="44"/>
  <c r="CH42" i="44"/>
  <c r="CG42" i="44"/>
  <c r="CF42" i="44"/>
  <c r="CE42" i="44"/>
  <c r="CD42" i="44"/>
  <c r="CC42" i="44"/>
  <c r="CB42" i="44"/>
  <c r="CA42" i="44"/>
  <c r="BZ42" i="44"/>
  <c r="EN41" i="44"/>
  <c r="EM41" i="44"/>
  <c r="EL41" i="44"/>
  <c r="EK41" i="44"/>
  <c r="EJ41" i="44"/>
  <c r="EI41" i="44"/>
  <c r="EH41" i="44"/>
  <c r="EG41" i="44"/>
  <c r="EF41" i="44"/>
  <c r="EE41" i="44"/>
  <c r="ED41" i="44"/>
  <c r="EC41" i="44"/>
  <c r="EB41" i="44"/>
  <c r="EA41" i="44"/>
  <c r="DZ41" i="44"/>
  <c r="DY41" i="44"/>
  <c r="DX41" i="44"/>
  <c r="DW41" i="44"/>
  <c r="DV41" i="44"/>
  <c r="DU41" i="44"/>
  <c r="DT41" i="44"/>
  <c r="DS41" i="44"/>
  <c r="DR41" i="44"/>
  <c r="DQ41" i="44"/>
  <c r="DP41" i="44"/>
  <c r="DO41" i="44"/>
  <c r="DN41" i="44"/>
  <c r="DM41" i="44"/>
  <c r="DL41" i="44"/>
  <c r="DK41" i="44"/>
  <c r="DJ41" i="44"/>
  <c r="DI41" i="44"/>
  <c r="DH41" i="44"/>
  <c r="DG41" i="44"/>
  <c r="DF41" i="44"/>
  <c r="DE41" i="44"/>
  <c r="DD41" i="44"/>
  <c r="DC41" i="44"/>
  <c r="DB41" i="44"/>
  <c r="DA41" i="44"/>
  <c r="CZ41" i="44"/>
  <c r="CY41" i="44"/>
  <c r="CX41" i="44"/>
  <c r="CW41" i="44"/>
  <c r="CV41" i="44"/>
  <c r="CU41" i="44"/>
  <c r="CT41" i="44"/>
  <c r="CS41" i="44"/>
  <c r="CR41" i="44"/>
  <c r="CQ41" i="44"/>
  <c r="CP41" i="44"/>
  <c r="CO41" i="44"/>
  <c r="CN41" i="44"/>
  <c r="CM41" i="44"/>
  <c r="CL41" i="44"/>
  <c r="CK41" i="44"/>
  <c r="CJ41" i="44"/>
  <c r="CI41" i="44"/>
  <c r="CH41" i="44"/>
  <c r="CG41" i="44"/>
  <c r="CF41" i="44"/>
  <c r="CE41" i="44"/>
  <c r="CD41" i="44"/>
  <c r="CC41" i="44"/>
  <c r="CB41" i="44"/>
  <c r="CA41" i="44"/>
  <c r="BZ41" i="44"/>
  <c r="EN40" i="44"/>
  <c r="EM40" i="44"/>
  <c r="EL40" i="44"/>
  <c r="EK40" i="44"/>
  <c r="EJ40" i="44"/>
  <c r="EI40" i="44"/>
  <c r="EH40" i="44"/>
  <c r="EG40" i="44"/>
  <c r="EF40" i="44"/>
  <c r="EE40" i="44"/>
  <c r="ED40" i="44"/>
  <c r="EC40" i="44"/>
  <c r="EB40" i="44"/>
  <c r="EA40" i="44"/>
  <c r="DZ40" i="44"/>
  <c r="DY40" i="44"/>
  <c r="DX40" i="44"/>
  <c r="DW40" i="44"/>
  <c r="DV40" i="44"/>
  <c r="DU40" i="44"/>
  <c r="DT40" i="44"/>
  <c r="DS40" i="44"/>
  <c r="DR40" i="44"/>
  <c r="DQ40" i="44"/>
  <c r="DP40" i="44"/>
  <c r="DO40" i="44"/>
  <c r="DN40" i="44"/>
  <c r="DM40" i="44"/>
  <c r="DL40" i="44"/>
  <c r="DK40" i="44"/>
  <c r="DJ40" i="44"/>
  <c r="DI40" i="44"/>
  <c r="DH40" i="44"/>
  <c r="DG40" i="44"/>
  <c r="DF40" i="44"/>
  <c r="DE40" i="44"/>
  <c r="DD40" i="44"/>
  <c r="DC40" i="44"/>
  <c r="DB40" i="44"/>
  <c r="DA40" i="44"/>
  <c r="CZ40" i="44"/>
  <c r="CY40" i="44"/>
  <c r="CX40" i="44"/>
  <c r="CW40" i="44"/>
  <c r="CV40" i="44"/>
  <c r="CU40" i="44"/>
  <c r="CT40" i="44"/>
  <c r="CS40" i="44"/>
  <c r="CR40" i="44"/>
  <c r="CQ40" i="44"/>
  <c r="CP40" i="44"/>
  <c r="CO40" i="44"/>
  <c r="CN40" i="44"/>
  <c r="CM40" i="44"/>
  <c r="CL40" i="44"/>
  <c r="CK40" i="44"/>
  <c r="CJ40" i="44"/>
  <c r="CI40" i="44"/>
  <c r="CH40" i="44"/>
  <c r="CG40" i="44"/>
  <c r="CF40" i="44"/>
  <c r="CE40" i="44"/>
  <c r="CD40" i="44"/>
  <c r="CC40" i="44"/>
  <c r="CB40" i="44"/>
  <c r="CA40" i="44"/>
  <c r="BZ40" i="44"/>
  <c r="EN39" i="44"/>
  <c r="EM39" i="44"/>
  <c r="EL39" i="44"/>
  <c r="EK39" i="44"/>
  <c r="EJ39" i="44"/>
  <c r="EI39" i="44"/>
  <c r="EH39" i="44"/>
  <c r="EG39" i="44"/>
  <c r="EF39" i="44"/>
  <c r="EE39" i="44"/>
  <c r="ED39" i="44"/>
  <c r="EC39" i="44"/>
  <c r="EB39" i="44"/>
  <c r="EA39" i="44"/>
  <c r="DZ39" i="44"/>
  <c r="DY39" i="44"/>
  <c r="DX39" i="44"/>
  <c r="DW39" i="44"/>
  <c r="DV39" i="44"/>
  <c r="DU39" i="44"/>
  <c r="DT39" i="44"/>
  <c r="DS39" i="44"/>
  <c r="DR39" i="44"/>
  <c r="DQ39" i="44"/>
  <c r="DP39" i="44"/>
  <c r="DO39" i="44"/>
  <c r="DN39" i="44"/>
  <c r="DM39" i="44"/>
  <c r="DL39" i="44"/>
  <c r="DK39" i="44"/>
  <c r="DJ39" i="44"/>
  <c r="DI39" i="44"/>
  <c r="DH39" i="44"/>
  <c r="DG39" i="44"/>
  <c r="DF39" i="44"/>
  <c r="DE39" i="44"/>
  <c r="DD39" i="44"/>
  <c r="DC39" i="44"/>
  <c r="DB39" i="44"/>
  <c r="DA39" i="44"/>
  <c r="CZ39" i="44"/>
  <c r="CY39" i="44"/>
  <c r="CX39" i="44"/>
  <c r="CW39" i="44"/>
  <c r="CV39" i="44"/>
  <c r="CU39" i="44"/>
  <c r="CT39" i="44"/>
  <c r="CS39" i="44"/>
  <c r="CR39" i="44"/>
  <c r="CQ39" i="44"/>
  <c r="CP39" i="44"/>
  <c r="CO39" i="44"/>
  <c r="CN39" i="44"/>
  <c r="CM39" i="44"/>
  <c r="CL39" i="44"/>
  <c r="CK39" i="44"/>
  <c r="CJ39" i="44"/>
  <c r="CI39" i="44"/>
  <c r="CH39" i="44"/>
  <c r="CG39" i="44"/>
  <c r="CF39" i="44"/>
  <c r="CE39" i="44"/>
  <c r="CD39" i="44"/>
  <c r="CC39" i="44"/>
  <c r="CB39" i="44"/>
  <c r="CA39" i="44"/>
  <c r="BZ39" i="44"/>
  <c r="EN38" i="44"/>
  <c r="EM38" i="44"/>
  <c r="EL38" i="44"/>
  <c r="EK38" i="44"/>
  <c r="EJ38" i="44"/>
  <c r="EI38" i="44"/>
  <c r="EH38" i="44"/>
  <c r="EG38" i="44"/>
  <c r="EF38" i="44"/>
  <c r="EE38" i="44"/>
  <c r="ED38" i="44"/>
  <c r="EC38" i="44"/>
  <c r="EB38" i="44"/>
  <c r="EA38" i="44"/>
  <c r="DZ38" i="44"/>
  <c r="DY38" i="44"/>
  <c r="DX38" i="44"/>
  <c r="DW38" i="44"/>
  <c r="DV38" i="44"/>
  <c r="DU38" i="44"/>
  <c r="DT38" i="44"/>
  <c r="DS38" i="44"/>
  <c r="DR38" i="44"/>
  <c r="DQ38" i="44"/>
  <c r="DP38" i="44"/>
  <c r="DO38" i="44"/>
  <c r="DN38" i="44"/>
  <c r="DM38" i="44"/>
  <c r="DL38" i="44"/>
  <c r="DK38" i="44"/>
  <c r="DJ38" i="44"/>
  <c r="DI38" i="44"/>
  <c r="DH38" i="44"/>
  <c r="DG38" i="44"/>
  <c r="DF38" i="44"/>
  <c r="DE38" i="44"/>
  <c r="DD38" i="44"/>
  <c r="DC38" i="44"/>
  <c r="DB38" i="44"/>
  <c r="DA38" i="44"/>
  <c r="CZ38" i="44"/>
  <c r="CY38" i="44"/>
  <c r="CX38" i="44"/>
  <c r="CW38" i="44"/>
  <c r="CV38" i="44"/>
  <c r="CU38" i="44"/>
  <c r="CT38" i="44"/>
  <c r="CS38" i="44"/>
  <c r="CR38" i="44"/>
  <c r="CQ38" i="44"/>
  <c r="CP38" i="44"/>
  <c r="CO38" i="44"/>
  <c r="CN38" i="44"/>
  <c r="CM38" i="44"/>
  <c r="CL38" i="44"/>
  <c r="CK38" i="44"/>
  <c r="CJ38" i="44"/>
  <c r="CI38" i="44"/>
  <c r="CH38" i="44"/>
  <c r="CG38" i="44"/>
  <c r="CF38" i="44"/>
  <c r="CE38" i="44"/>
  <c r="CD38" i="44"/>
  <c r="CC38" i="44"/>
  <c r="CB38" i="44"/>
  <c r="CA38" i="44"/>
  <c r="BZ38" i="44"/>
  <c r="EN37" i="44"/>
  <c r="EM37" i="44"/>
  <c r="EL37" i="44"/>
  <c r="EK37" i="44"/>
  <c r="EJ37" i="44"/>
  <c r="EI37" i="44"/>
  <c r="EH37" i="44"/>
  <c r="EG37" i="44"/>
  <c r="EF37" i="44"/>
  <c r="EE37" i="44"/>
  <c r="ED37" i="44"/>
  <c r="EC37" i="44"/>
  <c r="EB37" i="44"/>
  <c r="EA37" i="44"/>
  <c r="DZ37" i="44"/>
  <c r="DY37" i="44"/>
  <c r="DX37" i="44"/>
  <c r="DW37" i="44"/>
  <c r="DV37" i="44"/>
  <c r="DU37" i="44"/>
  <c r="DT37" i="44"/>
  <c r="DS37" i="44"/>
  <c r="DR37" i="44"/>
  <c r="DQ37" i="44"/>
  <c r="DP37" i="44"/>
  <c r="DO37" i="44"/>
  <c r="DN37" i="44"/>
  <c r="DM37" i="44"/>
  <c r="DL37" i="44"/>
  <c r="DK37" i="44"/>
  <c r="DJ37" i="44"/>
  <c r="DI37" i="44"/>
  <c r="DH37" i="44"/>
  <c r="DG37" i="44"/>
  <c r="DF37" i="44"/>
  <c r="DE37" i="44"/>
  <c r="DD37" i="44"/>
  <c r="DC37" i="44"/>
  <c r="DB37" i="44"/>
  <c r="DA37" i="44"/>
  <c r="CZ37" i="44"/>
  <c r="CY37" i="44"/>
  <c r="CX37" i="44"/>
  <c r="CW37" i="44"/>
  <c r="CV37" i="44"/>
  <c r="CU37" i="44"/>
  <c r="CT37" i="44"/>
  <c r="CS37" i="44"/>
  <c r="CR37" i="44"/>
  <c r="CQ37" i="44"/>
  <c r="CP37" i="44"/>
  <c r="CO37" i="44"/>
  <c r="CN37" i="44"/>
  <c r="CM37" i="44"/>
  <c r="CL37" i="44"/>
  <c r="CK37" i="44"/>
  <c r="CJ37" i="44"/>
  <c r="CI37" i="44"/>
  <c r="CH37" i="44"/>
  <c r="CG37" i="44"/>
  <c r="CF37" i="44"/>
  <c r="CE37" i="44"/>
  <c r="CD37" i="44"/>
  <c r="CC37" i="44"/>
  <c r="CB37" i="44"/>
  <c r="CA37" i="44"/>
  <c r="BZ37" i="44"/>
  <c r="EN36" i="44"/>
  <c r="EM36" i="44"/>
  <c r="EL36" i="44"/>
  <c r="EK36" i="44"/>
  <c r="EJ36" i="44"/>
  <c r="EI36" i="44"/>
  <c r="EH36" i="44"/>
  <c r="EG36" i="44"/>
  <c r="EF36" i="44"/>
  <c r="EE36" i="44"/>
  <c r="ED36" i="44"/>
  <c r="EC36" i="44"/>
  <c r="EB36" i="44"/>
  <c r="EA36" i="44"/>
  <c r="DZ36" i="44"/>
  <c r="DY36" i="44"/>
  <c r="DX36" i="44"/>
  <c r="DW36" i="44"/>
  <c r="DV36" i="44"/>
  <c r="DU36" i="44"/>
  <c r="DT36" i="44"/>
  <c r="DS36" i="44"/>
  <c r="DR36" i="44"/>
  <c r="DQ36" i="44"/>
  <c r="DP36" i="44"/>
  <c r="DO36" i="44"/>
  <c r="DN36" i="44"/>
  <c r="DM36" i="44"/>
  <c r="DL36" i="44"/>
  <c r="DK36" i="44"/>
  <c r="DJ36" i="44"/>
  <c r="DI36" i="44"/>
  <c r="DH36" i="44"/>
  <c r="DG36" i="44"/>
  <c r="DF36" i="44"/>
  <c r="DE36" i="44"/>
  <c r="DD36" i="44"/>
  <c r="DC36" i="44"/>
  <c r="DB36" i="44"/>
  <c r="DA36" i="44"/>
  <c r="CZ36" i="44"/>
  <c r="CY36" i="44"/>
  <c r="CX36" i="44"/>
  <c r="CW36" i="44"/>
  <c r="CV36" i="44"/>
  <c r="CU36" i="44"/>
  <c r="CT36" i="44"/>
  <c r="CS36" i="44"/>
  <c r="CR36" i="44"/>
  <c r="CQ36" i="44"/>
  <c r="CP36" i="44"/>
  <c r="CO36" i="44"/>
  <c r="CN36" i="44"/>
  <c r="CM36" i="44"/>
  <c r="CL36" i="44"/>
  <c r="CK36" i="44"/>
  <c r="CJ36" i="44"/>
  <c r="CI36" i="44"/>
  <c r="CH36" i="44"/>
  <c r="CG36" i="44"/>
  <c r="CF36" i="44"/>
  <c r="CE36" i="44"/>
  <c r="CD36" i="44"/>
  <c r="CC36" i="44"/>
  <c r="CB36" i="44"/>
  <c r="CA36" i="44"/>
  <c r="BZ36" i="44"/>
  <c r="EN35" i="44"/>
  <c r="EM35" i="44"/>
  <c r="EL35" i="44"/>
  <c r="EK35" i="44"/>
  <c r="EJ35" i="44"/>
  <c r="EI35" i="44"/>
  <c r="EH35" i="44"/>
  <c r="EG35" i="44"/>
  <c r="EF35" i="44"/>
  <c r="EE35" i="44"/>
  <c r="ED35" i="44"/>
  <c r="EC35" i="44"/>
  <c r="EB35" i="44"/>
  <c r="EA35" i="44"/>
  <c r="DZ35" i="44"/>
  <c r="DY35" i="44"/>
  <c r="DX35" i="44"/>
  <c r="DW35" i="44"/>
  <c r="DV35" i="44"/>
  <c r="DU35" i="44"/>
  <c r="DT35" i="44"/>
  <c r="DS35" i="44"/>
  <c r="DR35" i="44"/>
  <c r="DQ35" i="44"/>
  <c r="DP35" i="44"/>
  <c r="DO35" i="44"/>
  <c r="DN35" i="44"/>
  <c r="DM35" i="44"/>
  <c r="DL35" i="44"/>
  <c r="DK35" i="44"/>
  <c r="DJ35" i="44"/>
  <c r="DI35" i="44"/>
  <c r="DH35" i="44"/>
  <c r="DG35" i="44"/>
  <c r="DF35" i="44"/>
  <c r="DE35" i="44"/>
  <c r="DD35" i="44"/>
  <c r="DC35" i="44"/>
  <c r="DB35" i="44"/>
  <c r="DA35" i="44"/>
  <c r="CZ35" i="44"/>
  <c r="CY35" i="44"/>
  <c r="CX35" i="44"/>
  <c r="CW35" i="44"/>
  <c r="CV35" i="44"/>
  <c r="CU35" i="44"/>
  <c r="CT35" i="44"/>
  <c r="CS35" i="44"/>
  <c r="CR35" i="44"/>
  <c r="CQ35" i="44"/>
  <c r="CP35" i="44"/>
  <c r="CO35" i="44"/>
  <c r="CN35" i="44"/>
  <c r="CM35" i="44"/>
  <c r="CL35" i="44"/>
  <c r="CK35" i="44"/>
  <c r="CJ35" i="44"/>
  <c r="CI35" i="44"/>
  <c r="CH35" i="44"/>
  <c r="CG35" i="44"/>
  <c r="CF35" i="44"/>
  <c r="CE35" i="44"/>
  <c r="CD35" i="44"/>
  <c r="CC35" i="44"/>
  <c r="CB35" i="44"/>
  <c r="CA35" i="44"/>
  <c r="BZ35" i="44"/>
  <c r="EN34" i="44"/>
  <c r="EM34" i="44"/>
  <c r="EL34" i="44"/>
  <c r="EK34" i="44"/>
  <c r="EJ34" i="44"/>
  <c r="EI34" i="44"/>
  <c r="EH34" i="44"/>
  <c r="EG34" i="44"/>
  <c r="EF34" i="44"/>
  <c r="EE34" i="44"/>
  <c r="ED34" i="44"/>
  <c r="EC34" i="44"/>
  <c r="EB34" i="44"/>
  <c r="EA34" i="44"/>
  <c r="DZ34" i="44"/>
  <c r="DY34" i="44"/>
  <c r="DX34" i="44"/>
  <c r="DW34" i="44"/>
  <c r="DV34" i="44"/>
  <c r="DU34" i="44"/>
  <c r="DT34" i="44"/>
  <c r="DS34" i="44"/>
  <c r="DR34" i="44"/>
  <c r="DQ34" i="44"/>
  <c r="DP34" i="44"/>
  <c r="DO34" i="44"/>
  <c r="DN34" i="44"/>
  <c r="DM34" i="44"/>
  <c r="DL34" i="44"/>
  <c r="DK34" i="44"/>
  <c r="DJ34" i="44"/>
  <c r="DI34" i="44"/>
  <c r="DH34" i="44"/>
  <c r="DG34" i="44"/>
  <c r="DF34" i="44"/>
  <c r="DE34" i="44"/>
  <c r="DD34" i="44"/>
  <c r="DC34" i="44"/>
  <c r="DB34" i="44"/>
  <c r="DA34" i="44"/>
  <c r="CZ34" i="44"/>
  <c r="CY34" i="44"/>
  <c r="CX34" i="44"/>
  <c r="CW34" i="44"/>
  <c r="CV34" i="44"/>
  <c r="CU34" i="44"/>
  <c r="CT34" i="44"/>
  <c r="CS34" i="44"/>
  <c r="CR34" i="44"/>
  <c r="CQ34" i="44"/>
  <c r="CP34" i="44"/>
  <c r="CO34" i="44"/>
  <c r="CN34" i="44"/>
  <c r="CM34" i="44"/>
  <c r="CL34" i="44"/>
  <c r="CK34" i="44"/>
  <c r="CJ34" i="44"/>
  <c r="CI34" i="44"/>
  <c r="CH34" i="44"/>
  <c r="CG34" i="44"/>
  <c r="CF34" i="44"/>
  <c r="CE34" i="44"/>
  <c r="CD34" i="44"/>
  <c r="CC34" i="44"/>
  <c r="CB34" i="44"/>
  <c r="CA34" i="44"/>
  <c r="BZ34" i="44"/>
  <c r="EN33" i="44"/>
  <c r="EM33" i="44"/>
  <c r="EL33" i="44"/>
  <c r="EK33" i="44"/>
  <c r="EJ33" i="44"/>
  <c r="EI33" i="44"/>
  <c r="EH33" i="44"/>
  <c r="EG33" i="44"/>
  <c r="EF33" i="44"/>
  <c r="EE33" i="44"/>
  <c r="ED33" i="44"/>
  <c r="EC33" i="44"/>
  <c r="EB33" i="44"/>
  <c r="EA33" i="44"/>
  <c r="DZ33" i="44"/>
  <c r="DY33" i="44"/>
  <c r="DX33" i="44"/>
  <c r="DW33" i="44"/>
  <c r="DV33" i="44"/>
  <c r="DU33" i="44"/>
  <c r="DT33" i="44"/>
  <c r="DS33" i="44"/>
  <c r="DR33" i="44"/>
  <c r="DQ33" i="44"/>
  <c r="DP33" i="44"/>
  <c r="DO33" i="44"/>
  <c r="DN33" i="44"/>
  <c r="DM33" i="44"/>
  <c r="DL33" i="44"/>
  <c r="DK33" i="44"/>
  <c r="DJ33" i="44"/>
  <c r="DI33" i="44"/>
  <c r="DH33" i="44"/>
  <c r="DG33" i="44"/>
  <c r="DF33" i="44"/>
  <c r="DE33" i="44"/>
  <c r="DD33" i="44"/>
  <c r="DC33" i="44"/>
  <c r="DB33" i="44"/>
  <c r="DA33" i="44"/>
  <c r="CZ33" i="44"/>
  <c r="CY33" i="44"/>
  <c r="CX33" i="44"/>
  <c r="CW33" i="44"/>
  <c r="CV33" i="44"/>
  <c r="CU33" i="44"/>
  <c r="CT33" i="44"/>
  <c r="CS33" i="44"/>
  <c r="CR33" i="44"/>
  <c r="CQ33" i="44"/>
  <c r="CP33" i="44"/>
  <c r="CO33" i="44"/>
  <c r="CN33" i="44"/>
  <c r="CM33" i="44"/>
  <c r="CL33" i="44"/>
  <c r="CK33" i="44"/>
  <c r="CJ33" i="44"/>
  <c r="CI33" i="44"/>
  <c r="CH33" i="44"/>
  <c r="CG33" i="44"/>
  <c r="CF33" i="44"/>
  <c r="CE33" i="44"/>
  <c r="CD33" i="44"/>
  <c r="CC33" i="44"/>
  <c r="CB33" i="44"/>
  <c r="CA33" i="44"/>
  <c r="BZ33" i="44"/>
  <c r="EN32" i="44"/>
  <c r="EM32" i="44"/>
  <c r="EL32" i="44"/>
  <c r="EK32" i="44"/>
  <c r="EJ32" i="44"/>
  <c r="EI32" i="44"/>
  <c r="EH32" i="44"/>
  <c r="EG32" i="44"/>
  <c r="EF32" i="44"/>
  <c r="EE32" i="44"/>
  <c r="ED32" i="44"/>
  <c r="EC32" i="44"/>
  <c r="EB32" i="44"/>
  <c r="EA32" i="44"/>
  <c r="DZ32" i="44"/>
  <c r="DY32" i="44"/>
  <c r="DX32" i="44"/>
  <c r="DW32" i="44"/>
  <c r="DV32" i="44"/>
  <c r="DU32" i="44"/>
  <c r="DT32" i="44"/>
  <c r="DS32" i="44"/>
  <c r="DR32" i="44"/>
  <c r="DQ32" i="44"/>
  <c r="DP32" i="44"/>
  <c r="DO32" i="44"/>
  <c r="DN32" i="44"/>
  <c r="DM32" i="44"/>
  <c r="DL32" i="44"/>
  <c r="DK32" i="44"/>
  <c r="DJ32" i="44"/>
  <c r="DI32" i="44"/>
  <c r="DH32" i="44"/>
  <c r="DG32" i="44"/>
  <c r="DF32" i="44"/>
  <c r="DE32" i="44"/>
  <c r="DD32" i="44"/>
  <c r="DC32" i="44"/>
  <c r="DB32" i="44"/>
  <c r="DA32" i="44"/>
  <c r="CZ32" i="44"/>
  <c r="CY32" i="44"/>
  <c r="CX32" i="44"/>
  <c r="CW32" i="44"/>
  <c r="CV32" i="44"/>
  <c r="CU32" i="44"/>
  <c r="CT32" i="44"/>
  <c r="CS32" i="44"/>
  <c r="CR32" i="44"/>
  <c r="CQ32" i="44"/>
  <c r="CP32" i="44"/>
  <c r="CO32" i="44"/>
  <c r="CN32" i="44"/>
  <c r="CM32" i="44"/>
  <c r="CL32" i="44"/>
  <c r="CK32" i="44"/>
  <c r="CJ32" i="44"/>
  <c r="CI32" i="44"/>
  <c r="CH32" i="44"/>
  <c r="CG32" i="44"/>
  <c r="CF32" i="44"/>
  <c r="CE32" i="44"/>
  <c r="CD32" i="44"/>
  <c r="CC32" i="44"/>
  <c r="CB32" i="44"/>
  <c r="CA32" i="44"/>
  <c r="BZ32" i="44"/>
  <c r="EN31" i="44"/>
  <c r="EM31" i="44"/>
  <c r="EL31" i="44"/>
  <c r="EK31" i="44"/>
  <c r="EJ31" i="44"/>
  <c r="EI31" i="44"/>
  <c r="EH31" i="44"/>
  <c r="EG31" i="44"/>
  <c r="EF31" i="44"/>
  <c r="EE31" i="44"/>
  <c r="ED31" i="44"/>
  <c r="EC31" i="44"/>
  <c r="EB31" i="44"/>
  <c r="EA31" i="44"/>
  <c r="DZ31" i="44"/>
  <c r="DY31" i="44"/>
  <c r="DX31" i="44"/>
  <c r="DW31" i="44"/>
  <c r="DV31" i="44"/>
  <c r="DU31" i="44"/>
  <c r="DT31" i="44"/>
  <c r="DS31" i="44"/>
  <c r="DR31" i="44"/>
  <c r="DQ31" i="44"/>
  <c r="DP31" i="44"/>
  <c r="DO31" i="44"/>
  <c r="DN31" i="44"/>
  <c r="DM31" i="44"/>
  <c r="DL31" i="44"/>
  <c r="DK31" i="44"/>
  <c r="DJ31" i="44"/>
  <c r="DI31" i="44"/>
  <c r="DH31" i="44"/>
  <c r="DG31" i="44"/>
  <c r="DF31" i="44"/>
  <c r="DE31" i="44"/>
  <c r="DD31" i="44"/>
  <c r="DC31" i="44"/>
  <c r="DB31" i="44"/>
  <c r="DA31" i="44"/>
  <c r="CZ31" i="44"/>
  <c r="CY31" i="44"/>
  <c r="CX31" i="44"/>
  <c r="CW31" i="44"/>
  <c r="CV31" i="44"/>
  <c r="CU31" i="44"/>
  <c r="CT31" i="44"/>
  <c r="CS31" i="44"/>
  <c r="CR31" i="44"/>
  <c r="CQ31" i="44"/>
  <c r="CP31" i="44"/>
  <c r="CO31" i="44"/>
  <c r="CN31" i="44"/>
  <c r="CM31" i="44"/>
  <c r="CL31" i="44"/>
  <c r="CK31" i="44"/>
  <c r="CJ31" i="44"/>
  <c r="CI31" i="44"/>
  <c r="CH31" i="44"/>
  <c r="CG31" i="44"/>
  <c r="CF31" i="44"/>
  <c r="CE31" i="44"/>
  <c r="CD31" i="44"/>
  <c r="CC31" i="44"/>
  <c r="CB31" i="44"/>
  <c r="CA31" i="44"/>
  <c r="BZ31" i="44"/>
  <c r="EN30" i="44"/>
  <c r="EM30" i="44"/>
  <c r="EL30" i="44"/>
  <c r="EK30" i="44"/>
  <c r="EJ30" i="44"/>
  <c r="EI30" i="44"/>
  <c r="EH30" i="44"/>
  <c r="EG30" i="44"/>
  <c r="EF30" i="44"/>
  <c r="EE30" i="44"/>
  <c r="ED30" i="44"/>
  <c r="EC30" i="44"/>
  <c r="EB30" i="44"/>
  <c r="EA30" i="44"/>
  <c r="DZ30" i="44"/>
  <c r="DY30" i="44"/>
  <c r="DX30" i="44"/>
  <c r="DW30" i="44"/>
  <c r="DV30" i="44"/>
  <c r="DU30" i="44"/>
  <c r="DT30" i="44"/>
  <c r="DS30" i="44"/>
  <c r="DR30" i="44"/>
  <c r="DQ30" i="44"/>
  <c r="DP30" i="44"/>
  <c r="DO30" i="44"/>
  <c r="DN30" i="44"/>
  <c r="DM30" i="44"/>
  <c r="DL30" i="44"/>
  <c r="DK30" i="44"/>
  <c r="DJ30" i="44"/>
  <c r="DI30" i="44"/>
  <c r="DH30" i="44"/>
  <c r="DG30" i="44"/>
  <c r="DF30" i="44"/>
  <c r="DE30" i="44"/>
  <c r="DD30" i="44"/>
  <c r="DC30" i="44"/>
  <c r="DB30" i="44"/>
  <c r="DA30" i="44"/>
  <c r="CZ30" i="44"/>
  <c r="CY30" i="44"/>
  <c r="CX30" i="44"/>
  <c r="CW30" i="44"/>
  <c r="CV30" i="44"/>
  <c r="CU30" i="44"/>
  <c r="CT30" i="44"/>
  <c r="CS30" i="44"/>
  <c r="CR30" i="44"/>
  <c r="CQ30" i="44"/>
  <c r="CP30" i="44"/>
  <c r="CO30" i="44"/>
  <c r="CN30" i="44"/>
  <c r="CM30" i="44"/>
  <c r="CL30" i="44"/>
  <c r="CK30" i="44"/>
  <c r="CJ30" i="44"/>
  <c r="CI30" i="44"/>
  <c r="CH30" i="44"/>
  <c r="CG30" i="44"/>
  <c r="CF30" i="44"/>
  <c r="CE30" i="44"/>
  <c r="CD30" i="44"/>
  <c r="CC30" i="44"/>
  <c r="CB30" i="44"/>
  <c r="CA30" i="44"/>
  <c r="BZ30" i="44"/>
  <c r="EN29" i="44"/>
  <c r="EM29" i="44"/>
  <c r="EL29" i="44"/>
  <c r="EK29" i="44"/>
  <c r="EJ29" i="44"/>
  <c r="EI29" i="44"/>
  <c r="EH29" i="44"/>
  <c r="EG29" i="44"/>
  <c r="EF29" i="44"/>
  <c r="EE29" i="44"/>
  <c r="ED29" i="44"/>
  <c r="EC29" i="44"/>
  <c r="EB29" i="44"/>
  <c r="EA29" i="44"/>
  <c r="DZ29" i="44"/>
  <c r="DY29" i="44"/>
  <c r="DX29" i="44"/>
  <c r="DW29" i="44"/>
  <c r="DV29" i="44"/>
  <c r="DU29" i="44"/>
  <c r="DT29" i="44"/>
  <c r="DS29" i="44"/>
  <c r="DR29" i="44"/>
  <c r="DQ29" i="44"/>
  <c r="DP29" i="44"/>
  <c r="DO29" i="44"/>
  <c r="DN29" i="44"/>
  <c r="DM29" i="44"/>
  <c r="DL29" i="44"/>
  <c r="DK29" i="44"/>
  <c r="DJ29" i="44"/>
  <c r="DI29" i="44"/>
  <c r="DH29" i="44"/>
  <c r="DG29" i="44"/>
  <c r="DF29" i="44"/>
  <c r="DE29" i="44"/>
  <c r="DD29" i="44"/>
  <c r="DC29" i="44"/>
  <c r="DB29" i="44"/>
  <c r="DA29" i="44"/>
  <c r="CZ29" i="44"/>
  <c r="CY29" i="44"/>
  <c r="CX29" i="44"/>
  <c r="CW29" i="44"/>
  <c r="CV29" i="44"/>
  <c r="CU29" i="44"/>
  <c r="CT29" i="44"/>
  <c r="CS29" i="44"/>
  <c r="CR29" i="44"/>
  <c r="CQ29" i="44"/>
  <c r="CP29" i="44"/>
  <c r="CO29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EN28" i="44"/>
  <c r="EM28" i="44"/>
  <c r="EL28" i="44"/>
  <c r="EK28" i="44"/>
  <c r="EJ28" i="44"/>
  <c r="EI28" i="44"/>
  <c r="EH28" i="44"/>
  <c r="EG28" i="44"/>
  <c r="EF28" i="44"/>
  <c r="EE28" i="44"/>
  <c r="ED28" i="44"/>
  <c r="EC28" i="44"/>
  <c r="EB28" i="44"/>
  <c r="EA28" i="44"/>
  <c r="DZ28" i="44"/>
  <c r="DY28" i="44"/>
  <c r="DX28" i="44"/>
  <c r="DW28" i="44"/>
  <c r="DV28" i="44"/>
  <c r="DU28" i="44"/>
  <c r="DT28" i="44"/>
  <c r="DS28" i="44"/>
  <c r="DR28" i="44"/>
  <c r="DQ28" i="44"/>
  <c r="DP28" i="44"/>
  <c r="DO28" i="44"/>
  <c r="DN28" i="44"/>
  <c r="DM28" i="44"/>
  <c r="DL28" i="44"/>
  <c r="DK28" i="44"/>
  <c r="DJ28" i="44"/>
  <c r="DI28" i="44"/>
  <c r="DH28" i="44"/>
  <c r="DG28" i="44"/>
  <c r="DF28" i="44"/>
  <c r="DE28" i="44"/>
  <c r="DD28" i="44"/>
  <c r="DC28" i="44"/>
  <c r="DB28" i="44"/>
  <c r="DA28" i="44"/>
  <c r="CZ28" i="44"/>
  <c r="CY28" i="44"/>
  <c r="CX28" i="44"/>
  <c r="CW28" i="44"/>
  <c r="CV28" i="44"/>
  <c r="CU28" i="44"/>
  <c r="CT28" i="44"/>
  <c r="CS28" i="44"/>
  <c r="CR28" i="44"/>
  <c r="CQ28" i="44"/>
  <c r="CP28" i="44"/>
  <c r="CO28" i="44"/>
  <c r="CN28" i="44"/>
  <c r="CM28" i="44"/>
  <c r="CL28" i="44"/>
  <c r="CK28" i="44"/>
  <c r="CJ28" i="44"/>
  <c r="CI28" i="44"/>
  <c r="CH28" i="44"/>
  <c r="CG28" i="44"/>
  <c r="CF28" i="44"/>
  <c r="CE28" i="44"/>
  <c r="CD28" i="44"/>
  <c r="CC28" i="44"/>
  <c r="CB28" i="44"/>
  <c r="CA28" i="44"/>
  <c r="BZ28" i="44"/>
  <c r="EN27" i="44"/>
  <c r="EM27" i="44"/>
  <c r="EL27" i="44"/>
  <c r="EK27" i="44"/>
  <c r="EJ27" i="44"/>
  <c r="EI27" i="44"/>
  <c r="EH27" i="44"/>
  <c r="EG27" i="44"/>
  <c r="EF27" i="44"/>
  <c r="EE27" i="44"/>
  <c r="ED27" i="44"/>
  <c r="EC27" i="44"/>
  <c r="EB27" i="44"/>
  <c r="EA27" i="44"/>
  <c r="DZ27" i="44"/>
  <c r="DY27" i="44"/>
  <c r="DX27" i="44"/>
  <c r="DW27" i="44"/>
  <c r="DV27" i="44"/>
  <c r="DU27" i="44"/>
  <c r="DT27" i="44"/>
  <c r="DS27" i="44"/>
  <c r="DR27" i="44"/>
  <c r="DQ27" i="44"/>
  <c r="DP27" i="44"/>
  <c r="DO27" i="44"/>
  <c r="DN27" i="44"/>
  <c r="DM27" i="44"/>
  <c r="DL27" i="44"/>
  <c r="DK27" i="44"/>
  <c r="DJ27" i="44"/>
  <c r="DI27" i="44"/>
  <c r="DH27" i="44"/>
  <c r="DG27" i="44"/>
  <c r="DF27" i="44"/>
  <c r="DE27" i="44"/>
  <c r="DD27" i="44"/>
  <c r="DC27" i="44"/>
  <c r="DB27" i="44"/>
  <c r="DA27" i="44"/>
  <c r="CZ27" i="44"/>
  <c r="CY27" i="44"/>
  <c r="CX27" i="44"/>
  <c r="CW27" i="44"/>
  <c r="CV27" i="44"/>
  <c r="CU27" i="44"/>
  <c r="CT27" i="44"/>
  <c r="CS27" i="44"/>
  <c r="CR27" i="44"/>
  <c r="CQ27" i="44"/>
  <c r="CP27" i="44"/>
  <c r="CO27" i="44"/>
  <c r="CN27" i="44"/>
  <c r="CM27" i="44"/>
  <c r="CL27" i="44"/>
  <c r="CK27" i="44"/>
  <c r="CJ27" i="44"/>
  <c r="CI27" i="44"/>
  <c r="CH27" i="44"/>
  <c r="CG27" i="44"/>
  <c r="CF27" i="44"/>
  <c r="CE27" i="44"/>
  <c r="CD27" i="44"/>
  <c r="CC27" i="44"/>
  <c r="CB27" i="44"/>
  <c r="CA27" i="44"/>
  <c r="BZ27" i="44"/>
  <c r="EN26" i="44"/>
  <c r="EM26" i="44"/>
  <c r="EL26" i="44"/>
  <c r="EK26" i="44"/>
  <c r="EJ26" i="44"/>
  <c r="EI26" i="44"/>
  <c r="EH26" i="44"/>
  <c r="EG26" i="44"/>
  <c r="EF26" i="44"/>
  <c r="EE26" i="44"/>
  <c r="ED26" i="44"/>
  <c r="EC26" i="44"/>
  <c r="EB26" i="44"/>
  <c r="EA26" i="44"/>
  <c r="DZ26" i="44"/>
  <c r="DY26" i="44"/>
  <c r="DX26" i="44"/>
  <c r="DW26" i="44"/>
  <c r="DV26" i="44"/>
  <c r="DU26" i="44"/>
  <c r="DT26" i="44"/>
  <c r="DS26" i="44"/>
  <c r="DR26" i="44"/>
  <c r="DQ26" i="44"/>
  <c r="DP26" i="44"/>
  <c r="DO26" i="44"/>
  <c r="DN26" i="44"/>
  <c r="DM26" i="44"/>
  <c r="DL26" i="44"/>
  <c r="DK26" i="44"/>
  <c r="DJ26" i="44"/>
  <c r="DI26" i="44"/>
  <c r="DH26" i="44"/>
  <c r="DG26" i="44"/>
  <c r="DF26" i="44"/>
  <c r="DE26" i="44"/>
  <c r="DD26" i="44"/>
  <c r="DC26" i="44"/>
  <c r="DB26" i="44"/>
  <c r="DA26" i="44"/>
  <c r="CZ26" i="44"/>
  <c r="CY26" i="44"/>
  <c r="CX26" i="44"/>
  <c r="CW26" i="44"/>
  <c r="CV26" i="44"/>
  <c r="CU26" i="44"/>
  <c r="CT26" i="44"/>
  <c r="CS26" i="44"/>
  <c r="CR26" i="44"/>
  <c r="CQ26" i="44"/>
  <c r="CP26" i="44"/>
  <c r="CO26" i="44"/>
  <c r="CN26" i="44"/>
  <c r="CM26" i="44"/>
  <c r="CL26" i="44"/>
  <c r="CK26" i="44"/>
  <c r="CJ26" i="44"/>
  <c r="CI26" i="44"/>
  <c r="CH26" i="44"/>
  <c r="CG26" i="44"/>
  <c r="CF26" i="44"/>
  <c r="CE26" i="44"/>
  <c r="CD26" i="44"/>
  <c r="CC26" i="44"/>
  <c r="CB26" i="44"/>
  <c r="CA26" i="44"/>
  <c r="BZ26" i="44"/>
  <c r="EN25" i="44"/>
  <c r="EM25" i="44"/>
  <c r="EL25" i="44"/>
  <c r="EK25" i="44"/>
  <c r="EJ25" i="44"/>
  <c r="EI25" i="44"/>
  <c r="EH25" i="44"/>
  <c r="EG25" i="44"/>
  <c r="EF25" i="44"/>
  <c r="EE25" i="44"/>
  <c r="ED25" i="44"/>
  <c r="EC25" i="44"/>
  <c r="EB25" i="44"/>
  <c r="EA25" i="44"/>
  <c r="DZ25" i="44"/>
  <c r="DY25" i="44"/>
  <c r="DX25" i="44"/>
  <c r="DW25" i="44"/>
  <c r="DV25" i="44"/>
  <c r="DU25" i="44"/>
  <c r="DT25" i="44"/>
  <c r="DS25" i="44"/>
  <c r="DR25" i="44"/>
  <c r="DQ25" i="44"/>
  <c r="DP25" i="44"/>
  <c r="DO25" i="44"/>
  <c r="DN25" i="44"/>
  <c r="DM25" i="44"/>
  <c r="DL25" i="44"/>
  <c r="DK25" i="44"/>
  <c r="DJ25" i="44"/>
  <c r="DI25" i="44"/>
  <c r="DH25" i="44"/>
  <c r="DG25" i="44"/>
  <c r="DF25" i="44"/>
  <c r="DE25" i="44"/>
  <c r="DD25" i="44"/>
  <c r="DC25" i="44"/>
  <c r="DB25" i="44"/>
  <c r="DA25" i="44"/>
  <c r="CZ25" i="44"/>
  <c r="CY25" i="44"/>
  <c r="CX25" i="44"/>
  <c r="CW25" i="44"/>
  <c r="CV25" i="44"/>
  <c r="CU25" i="44"/>
  <c r="CT25" i="44"/>
  <c r="CS25" i="44"/>
  <c r="CR25" i="44"/>
  <c r="CQ25" i="44"/>
  <c r="CP25" i="44"/>
  <c r="CO25" i="44"/>
  <c r="CN25" i="44"/>
  <c r="CM25" i="44"/>
  <c r="CL25" i="44"/>
  <c r="CK25" i="44"/>
  <c r="CJ25" i="44"/>
  <c r="CI25" i="44"/>
  <c r="CH25" i="44"/>
  <c r="CG25" i="44"/>
  <c r="CF25" i="44"/>
  <c r="CE25" i="44"/>
  <c r="CD25" i="44"/>
  <c r="CC25" i="44"/>
  <c r="CB25" i="44"/>
  <c r="CA25" i="44"/>
  <c r="BZ25" i="44"/>
  <c r="EN24" i="44"/>
  <c r="EM24" i="44"/>
  <c r="EL24" i="44"/>
  <c r="EK24" i="44"/>
  <c r="EJ24" i="44"/>
  <c r="EI24" i="44"/>
  <c r="EH24" i="44"/>
  <c r="EG24" i="44"/>
  <c r="EF24" i="44"/>
  <c r="EE24" i="44"/>
  <c r="ED24" i="44"/>
  <c r="EC24" i="44"/>
  <c r="EB24" i="44"/>
  <c r="EA24" i="44"/>
  <c r="DZ24" i="44"/>
  <c r="DY24" i="44"/>
  <c r="DX24" i="44"/>
  <c r="DW24" i="44"/>
  <c r="DV24" i="44"/>
  <c r="DU24" i="44"/>
  <c r="DT24" i="44"/>
  <c r="DS24" i="44"/>
  <c r="DR24" i="44"/>
  <c r="DQ24" i="44"/>
  <c r="DP24" i="44"/>
  <c r="DO24" i="44"/>
  <c r="DN24" i="44"/>
  <c r="DM24" i="44"/>
  <c r="DL24" i="44"/>
  <c r="DK24" i="44"/>
  <c r="DJ24" i="44"/>
  <c r="DI24" i="44"/>
  <c r="DH24" i="44"/>
  <c r="DG24" i="44"/>
  <c r="DF24" i="44"/>
  <c r="DE24" i="44"/>
  <c r="DD24" i="44"/>
  <c r="DC24" i="44"/>
  <c r="DB24" i="44"/>
  <c r="DA24" i="44"/>
  <c r="CZ24" i="44"/>
  <c r="CY24" i="44"/>
  <c r="CX24" i="44"/>
  <c r="CW24" i="44"/>
  <c r="CV24" i="44"/>
  <c r="CU24" i="44"/>
  <c r="CT24" i="44"/>
  <c r="CS24" i="44"/>
  <c r="CR24" i="44"/>
  <c r="CQ24" i="44"/>
  <c r="CP24" i="44"/>
  <c r="CO24" i="44"/>
  <c r="CN24" i="44"/>
  <c r="CM24" i="44"/>
  <c r="CL24" i="44"/>
  <c r="CK24" i="44"/>
  <c r="CJ24" i="44"/>
  <c r="CI24" i="44"/>
  <c r="CH24" i="44"/>
  <c r="CG24" i="44"/>
  <c r="CF24" i="44"/>
  <c r="CE24" i="44"/>
  <c r="CD24" i="44"/>
  <c r="CC24" i="44"/>
  <c r="CB24" i="44"/>
  <c r="CA24" i="44"/>
  <c r="BZ24" i="44"/>
  <c r="EN23" i="44"/>
  <c r="EM23" i="44"/>
  <c r="EL23" i="44"/>
  <c r="EK23" i="44"/>
  <c r="EJ23" i="44"/>
  <c r="EI23" i="44"/>
  <c r="EH23" i="44"/>
  <c r="EG23" i="44"/>
  <c r="EF23" i="44"/>
  <c r="EE23" i="44"/>
  <c r="ED23" i="44"/>
  <c r="EC23" i="44"/>
  <c r="EB23" i="44"/>
  <c r="EA23" i="44"/>
  <c r="DZ23" i="44"/>
  <c r="DY23" i="44"/>
  <c r="DX23" i="44"/>
  <c r="DW23" i="44"/>
  <c r="DV23" i="44"/>
  <c r="DU23" i="44"/>
  <c r="DT23" i="44"/>
  <c r="DS23" i="44"/>
  <c r="DR23" i="44"/>
  <c r="DQ23" i="44"/>
  <c r="DP23" i="44"/>
  <c r="DO23" i="44"/>
  <c r="DN23" i="44"/>
  <c r="DM23" i="44"/>
  <c r="DL23" i="44"/>
  <c r="DK23" i="44"/>
  <c r="DJ23" i="44"/>
  <c r="DI23" i="44"/>
  <c r="DH23" i="44"/>
  <c r="DG23" i="44"/>
  <c r="DF23" i="44"/>
  <c r="DE23" i="44"/>
  <c r="DD23" i="44"/>
  <c r="DC23" i="44"/>
  <c r="DB23" i="44"/>
  <c r="DA23" i="44"/>
  <c r="CZ23" i="44"/>
  <c r="CY23" i="44"/>
  <c r="CX23" i="44"/>
  <c r="CW23" i="44"/>
  <c r="CV23" i="44"/>
  <c r="CU23" i="44"/>
  <c r="CT23" i="44"/>
  <c r="CS23" i="44"/>
  <c r="CR23" i="44"/>
  <c r="CQ23" i="44"/>
  <c r="CP23" i="44"/>
  <c r="CO23" i="44"/>
  <c r="CN23" i="44"/>
  <c r="CM23" i="44"/>
  <c r="CL23" i="44"/>
  <c r="CK23" i="44"/>
  <c r="CJ23" i="44"/>
  <c r="CI23" i="44"/>
  <c r="CH23" i="44"/>
  <c r="CG23" i="44"/>
  <c r="CF23" i="44"/>
  <c r="CE23" i="44"/>
  <c r="CD23" i="44"/>
  <c r="CC23" i="44"/>
  <c r="CB23" i="44"/>
  <c r="CA23" i="44"/>
  <c r="BZ23" i="44"/>
  <c r="EN22" i="44"/>
  <c r="EM22" i="44"/>
  <c r="EL22" i="44"/>
  <c r="EK22" i="44"/>
  <c r="EJ22" i="44"/>
  <c r="EI22" i="44"/>
  <c r="EH22" i="44"/>
  <c r="EG22" i="44"/>
  <c r="EF22" i="44"/>
  <c r="EE22" i="44"/>
  <c r="ED22" i="44"/>
  <c r="EC22" i="44"/>
  <c r="EB22" i="44"/>
  <c r="EA22" i="44"/>
  <c r="DZ22" i="44"/>
  <c r="DY22" i="44"/>
  <c r="DX22" i="44"/>
  <c r="DW22" i="44"/>
  <c r="DV22" i="44"/>
  <c r="DU22" i="44"/>
  <c r="DT22" i="44"/>
  <c r="DS22" i="44"/>
  <c r="DR22" i="44"/>
  <c r="DQ22" i="44"/>
  <c r="DP22" i="44"/>
  <c r="DO22" i="44"/>
  <c r="DN22" i="44"/>
  <c r="DM22" i="44"/>
  <c r="DL22" i="44"/>
  <c r="DK22" i="44"/>
  <c r="DJ22" i="44"/>
  <c r="DI22" i="44"/>
  <c r="DH22" i="44"/>
  <c r="DG22" i="44"/>
  <c r="DF22" i="44"/>
  <c r="DE22" i="44"/>
  <c r="DD22" i="44"/>
  <c r="DC22" i="44"/>
  <c r="DB22" i="44"/>
  <c r="DA22" i="44"/>
  <c r="CZ22" i="44"/>
  <c r="CY22" i="44"/>
  <c r="CX22" i="44"/>
  <c r="CW22" i="44"/>
  <c r="CV22" i="44"/>
  <c r="CU22" i="44"/>
  <c r="CT22" i="44"/>
  <c r="CS22" i="44"/>
  <c r="CR22" i="44"/>
  <c r="CQ22" i="44"/>
  <c r="CP22" i="44"/>
  <c r="CO22" i="44"/>
  <c r="CN22" i="44"/>
  <c r="CM22" i="44"/>
  <c r="CL22" i="44"/>
  <c r="CK22" i="44"/>
  <c r="CJ22" i="44"/>
  <c r="CI22" i="44"/>
  <c r="CH22" i="44"/>
  <c r="CG22" i="44"/>
  <c r="CF22" i="44"/>
  <c r="CE22" i="44"/>
  <c r="CD22" i="44"/>
  <c r="CC22" i="44"/>
  <c r="CB22" i="44"/>
  <c r="CA22" i="44"/>
  <c r="BZ22" i="44"/>
  <c r="EN21" i="44"/>
  <c r="EM21" i="44"/>
  <c r="EL21" i="44"/>
  <c r="EK21" i="44"/>
  <c r="EJ21" i="44"/>
  <c r="EI21" i="44"/>
  <c r="EH21" i="44"/>
  <c r="EG21" i="44"/>
  <c r="EF21" i="44"/>
  <c r="EE21" i="44"/>
  <c r="ED21" i="44"/>
  <c r="EC21" i="44"/>
  <c r="EB21" i="44"/>
  <c r="EA21" i="44"/>
  <c r="DZ21" i="44"/>
  <c r="DY21" i="44"/>
  <c r="DX21" i="44"/>
  <c r="DW21" i="44"/>
  <c r="DV21" i="44"/>
  <c r="DU21" i="44"/>
  <c r="DT21" i="44"/>
  <c r="DS21" i="44"/>
  <c r="DR21" i="44"/>
  <c r="DQ21" i="44"/>
  <c r="DP21" i="44"/>
  <c r="DO21" i="44"/>
  <c r="DN21" i="44"/>
  <c r="DM21" i="44"/>
  <c r="DL21" i="44"/>
  <c r="DK21" i="44"/>
  <c r="DJ21" i="44"/>
  <c r="DI21" i="44"/>
  <c r="DH21" i="44"/>
  <c r="DG21" i="44"/>
  <c r="DF21" i="44"/>
  <c r="DE21" i="44"/>
  <c r="DD21" i="44"/>
  <c r="DC21" i="44"/>
  <c r="DB21" i="44"/>
  <c r="DA21" i="44"/>
  <c r="CZ21" i="44"/>
  <c r="CY21" i="44"/>
  <c r="CX21" i="44"/>
  <c r="CW21" i="44"/>
  <c r="CV21" i="44"/>
  <c r="CU21" i="44"/>
  <c r="CT21" i="44"/>
  <c r="CS21" i="44"/>
  <c r="CR21" i="44"/>
  <c r="CQ21" i="44"/>
  <c r="CP21" i="44"/>
  <c r="CO21" i="44"/>
  <c r="CN21" i="44"/>
  <c r="CM21" i="44"/>
  <c r="CL21" i="44"/>
  <c r="CK21" i="44"/>
  <c r="CJ21" i="44"/>
  <c r="CI21" i="44"/>
  <c r="CH21" i="44"/>
  <c r="CG21" i="44"/>
  <c r="CF21" i="44"/>
  <c r="CE21" i="44"/>
  <c r="CD21" i="44"/>
  <c r="CC21" i="44"/>
  <c r="CB21" i="44"/>
  <c r="CA21" i="44"/>
  <c r="BZ21" i="44"/>
  <c r="EN20" i="44"/>
  <c r="EM20" i="44"/>
  <c r="EL20" i="44"/>
  <c r="EK20" i="44"/>
  <c r="EJ20" i="44"/>
  <c r="EI20" i="44"/>
  <c r="EH20" i="44"/>
  <c r="EG20" i="44"/>
  <c r="EF20" i="44"/>
  <c r="EE20" i="44"/>
  <c r="ED20" i="44"/>
  <c r="EC20" i="44"/>
  <c r="EB20" i="44"/>
  <c r="EA20" i="44"/>
  <c r="DZ20" i="44"/>
  <c r="DY20" i="44"/>
  <c r="DX20" i="44"/>
  <c r="DW20" i="44"/>
  <c r="DV20" i="44"/>
  <c r="DU20" i="44"/>
  <c r="DT20" i="44"/>
  <c r="DS20" i="44"/>
  <c r="DR20" i="44"/>
  <c r="DQ20" i="44"/>
  <c r="DP20" i="44"/>
  <c r="DO20" i="44"/>
  <c r="DN20" i="44"/>
  <c r="DM20" i="44"/>
  <c r="DL20" i="44"/>
  <c r="DK20" i="44"/>
  <c r="DJ20" i="44"/>
  <c r="DI20" i="44"/>
  <c r="DH20" i="44"/>
  <c r="DG20" i="44"/>
  <c r="DF20" i="44"/>
  <c r="DE20" i="44"/>
  <c r="DD20" i="44"/>
  <c r="DC20" i="44"/>
  <c r="DB20" i="44"/>
  <c r="DA20" i="44"/>
  <c r="CZ20" i="44"/>
  <c r="CY20" i="44"/>
  <c r="CX20" i="44"/>
  <c r="CW20" i="44"/>
  <c r="CV20" i="44"/>
  <c r="CU20" i="44"/>
  <c r="CT20" i="44"/>
  <c r="CS20" i="44"/>
  <c r="CR20" i="44"/>
  <c r="CQ20" i="44"/>
  <c r="CP20" i="44"/>
  <c r="CO20" i="44"/>
  <c r="CN20" i="44"/>
  <c r="CM20" i="44"/>
  <c r="CL20" i="44"/>
  <c r="CK20" i="44"/>
  <c r="CJ20" i="44"/>
  <c r="CI20" i="44"/>
  <c r="CH20" i="44"/>
  <c r="CG20" i="44"/>
  <c r="CF20" i="44"/>
  <c r="CE20" i="44"/>
  <c r="CD20" i="44"/>
  <c r="CC20" i="44"/>
  <c r="CB20" i="44"/>
  <c r="CA20" i="44"/>
  <c r="BZ20" i="44"/>
  <c r="EN19" i="44"/>
  <c r="EM19" i="44"/>
  <c r="EL19" i="44"/>
  <c r="EK19" i="44"/>
  <c r="EJ19" i="44"/>
  <c r="EI19" i="44"/>
  <c r="EH19" i="44"/>
  <c r="EG19" i="44"/>
  <c r="EF19" i="44"/>
  <c r="EE19" i="44"/>
  <c r="ED19" i="44"/>
  <c r="EC19" i="44"/>
  <c r="EB19" i="44"/>
  <c r="EA19" i="44"/>
  <c r="DZ19" i="44"/>
  <c r="DY19" i="44"/>
  <c r="DX19" i="44"/>
  <c r="DW19" i="44"/>
  <c r="DV19" i="44"/>
  <c r="DU19" i="44"/>
  <c r="DT19" i="44"/>
  <c r="DS19" i="44"/>
  <c r="DR19" i="44"/>
  <c r="DQ19" i="44"/>
  <c r="DP19" i="44"/>
  <c r="DO19" i="44"/>
  <c r="DN19" i="44"/>
  <c r="DM19" i="44"/>
  <c r="DL19" i="44"/>
  <c r="DK19" i="44"/>
  <c r="DJ19" i="44"/>
  <c r="DI19" i="44"/>
  <c r="DH19" i="44"/>
  <c r="DG19" i="44"/>
  <c r="DF19" i="44"/>
  <c r="DE19" i="44"/>
  <c r="DD19" i="44"/>
  <c r="DC19" i="44"/>
  <c r="DB19" i="44"/>
  <c r="DA19" i="44"/>
  <c r="CZ19" i="44"/>
  <c r="CY19" i="44"/>
  <c r="CX19" i="44"/>
  <c r="CW19" i="44"/>
  <c r="CV19" i="44"/>
  <c r="CU19" i="44"/>
  <c r="CT19" i="44"/>
  <c r="CS19" i="44"/>
  <c r="CR19" i="44"/>
  <c r="CQ19" i="44"/>
  <c r="CP19" i="44"/>
  <c r="CO19" i="44"/>
  <c r="CN19" i="44"/>
  <c r="CM19" i="44"/>
  <c r="CL19" i="44"/>
  <c r="CK19" i="44"/>
  <c r="CJ19" i="44"/>
  <c r="CI19" i="44"/>
  <c r="CH19" i="44"/>
  <c r="CG19" i="44"/>
  <c r="CF19" i="44"/>
  <c r="CE19" i="44"/>
  <c r="CD19" i="44"/>
  <c r="CC19" i="44"/>
  <c r="CB19" i="44"/>
  <c r="CA19" i="44"/>
  <c r="BZ19" i="44"/>
  <c r="EN18" i="44"/>
  <c r="EM18" i="44"/>
  <c r="EL18" i="44"/>
  <c r="EK18" i="44"/>
  <c r="EJ18" i="44"/>
  <c r="EI18" i="44"/>
  <c r="EH18" i="44"/>
  <c r="EG18" i="44"/>
  <c r="EF18" i="44"/>
  <c r="EE18" i="44"/>
  <c r="ED18" i="44"/>
  <c r="EC18" i="44"/>
  <c r="EB18" i="44"/>
  <c r="EA18" i="44"/>
  <c r="DZ18" i="44"/>
  <c r="DY18" i="44"/>
  <c r="DX18" i="44"/>
  <c r="DW18" i="44"/>
  <c r="DV18" i="44"/>
  <c r="DU18" i="44"/>
  <c r="DT18" i="44"/>
  <c r="DS18" i="44"/>
  <c r="DR18" i="44"/>
  <c r="DQ18" i="44"/>
  <c r="DP18" i="44"/>
  <c r="DO18" i="44"/>
  <c r="DN18" i="44"/>
  <c r="DM18" i="44"/>
  <c r="DL18" i="44"/>
  <c r="DK18" i="44"/>
  <c r="DJ18" i="44"/>
  <c r="DI18" i="44"/>
  <c r="DH18" i="44"/>
  <c r="DG18" i="44"/>
  <c r="DF18" i="44"/>
  <c r="DE18" i="44"/>
  <c r="DD18" i="44"/>
  <c r="DC18" i="44"/>
  <c r="DB18" i="44"/>
  <c r="DA18" i="44"/>
  <c r="CZ18" i="44"/>
  <c r="CY18" i="44"/>
  <c r="CX18" i="44"/>
  <c r="CW18" i="44"/>
  <c r="CV18" i="44"/>
  <c r="CU18" i="44"/>
  <c r="CT18" i="44"/>
  <c r="CS18" i="44"/>
  <c r="CR18" i="44"/>
  <c r="CQ18" i="44"/>
  <c r="CP18" i="44"/>
  <c r="CO18" i="44"/>
  <c r="CN18" i="44"/>
  <c r="CM18" i="44"/>
  <c r="CL18" i="44"/>
  <c r="CK18" i="44"/>
  <c r="CJ18" i="44"/>
  <c r="CI18" i="44"/>
  <c r="CH18" i="44"/>
  <c r="CG18" i="44"/>
  <c r="CF18" i="44"/>
  <c r="CE18" i="44"/>
  <c r="CD18" i="44"/>
  <c r="CC18" i="44"/>
  <c r="CB18" i="44"/>
  <c r="CA18" i="44"/>
  <c r="BZ18" i="44"/>
  <c r="EN17" i="44"/>
  <c r="EM17" i="44"/>
  <c r="EL17" i="44"/>
  <c r="EK17" i="44"/>
  <c r="EJ17" i="44"/>
  <c r="EI17" i="44"/>
  <c r="EH17" i="44"/>
  <c r="EG17" i="44"/>
  <c r="EF17" i="44"/>
  <c r="EE17" i="44"/>
  <c r="ED17" i="44"/>
  <c r="EC17" i="44"/>
  <c r="EB17" i="44"/>
  <c r="EA17" i="44"/>
  <c r="DZ17" i="44"/>
  <c r="DY17" i="44"/>
  <c r="DX17" i="44"/>
  <c r="DW17" i="44"/>
  <c r="DV17" i="44"/>
  <c r="DU17" i="44"/>
  <c r="DT17" i="44"/>
  <c r="DS17" i="44"/>
  <c r="DR17" i="44"/>
  <c r="DQ17" i="44"/>
  <c r="DP17" i="44"/>
  <c r="DO17" i="44"/>
  <c r="DN17" i="44"/>
  <c r="DM17" i="44"/>
  <c r="DL17" i="44"/>
  <c r="DK17" i="44"/>
  <c r="DJ17" i="44"/>
  <c r="DI17" i="44"/>
  <c r="DH17" i="44"/>
  <c r="DG17" i="44"/>
  <c r="DF17" i="44"/>
  <c r="DE17" i="44"/>
  <c r="DD17" i="44"/>
  <c r="DC17" i="44"/>
  <c r="DB17" i="44"/>
  <c r="DA17" i="44"/>
  <c r="CZ17" i="44"/>
  <c r="CY17" i="44"/>
  <c r="CX17" i="44"/>
  <c r="CW17" i="44"/>
  <c r="CV17" i="44"/>
  <c r="CU17" i="44"/>
  <c r="CT17" i="44"/>
  <c r="CS17" i="44"/>
  <c r="CR17" i="44"/>
  <c r="CQ17" i="44"/>
  <c r="CP17" i="44"/>
  <c r="CO17" i="44"/>
  <c r="CN17" i="44"/>
  <c r="CM17" i="44"/>
  <c r="CL17" i="44"/>
  <c r="CK17" i="44"/>
  <c r="CJ17" i="44"/>
  <c r="CI17" i="44"/>
  <c r="CH17" i="44"/>
  <c r="CG17" i="44"/>
  <c r="CF17" i="44"/>
  <c r="CE17" i="44"/>
  <c r="CD17" i="44"/>
  <c r="CC17" i="44"/>
  <c r="CB17" i="44"/>
  <c r="CA17" i="44"/>
  <c r="BZ17" i="44"/>
  <c r="EN16" i="44"/>
  <c r="EM16" i="44"/>
  <c r="EL16" i="44"/>
  <c r="EK16" i="44"/>
  <c r="EJ16" i="44"/>
  <c r="EI16" i="44"/>
  <c r="EH16" i="44"/>
  <c r="EG16" i="44"/>
  <c r="EF16" i="44"/>
  <c r="EE16" i="44"/>
  <c r="ED16" i="44"/>
  <c r="EC16" i="44"/>
  <c r="EB16" i="44"/>
  <c r="EA16" i="44"/>
  <c r="DZ16" i="44"/>
  <c r="DY16" i="44"/>
  <c r="DX16" i="44"/>
  <c r="DW16" i="44"/>
  <c r="DV16" i="44"/>
  <c r="DU16" i="44"/>
  <c r="DT16" i="44"/>
  <c r="DS16" i="44"/>
  <c r="DR16" i="44"/>
  <c r="DQ16" i="44"/>
  <c r="DP16" i="44"/>
  <c r="DO16" i="44"/>
  <c r="DN16" i="44"/>
  <c r="DM16" i="44"/>
  <c r="DL16" i="44"/>
  <c r="DK16" i="44"/>
  <c r="DJ16" i="44"/>
  <c r="DI16" i="44"/>
  <c r="DH16" i="44"/>
  <c r="DG16" i="44"/>
  <c r="DF16" i="44"/>
  <c r="DE16" i="44"/>
  <c r="DD16" i="44"/>
  <c r="DC16" i="44"/>
  <c r="DB16" i="44"/>
  <c r="DA16" i="44"/>
  <c r="CZ16" i="44"/>
  <c r="CY16" i="44"/>
  <c r="CX16" i="44"/>
  <c r="CW16" i="44"/>
  <c r="CV16" i="44"/>
  <c r="CU16" i="44"/>
  <c r="CT16" i="44"/>
  <c r="CS16" i="44"/>
  <c r="CR16" i="44"/>
  <c r="CQ16" i="44"/>
  <c r="CP16" i="44"/>
  <c r="CO16" i="44"/>
  <c r="CN16" i="44"/>
  <c r="CM16" i="44"/>
  <c r="CL16" i="44"/>
  <c r="CK16" i="44"/>
  <c r="CJ16" i="44"/>
  <c r="CI16" i="44"/>
  <c r="CH16" i="44"/>
  <c r="CG16" i="44"/>
  <c r="CF16" i="44"/>
  <c r="CE16" i="44"/>
  <c r="CD16" i="44"/>
  <c r="CC16" i="44"/>
  <c r="CB16" i="44"/>
  <c r="CA16" i="44"/>
  <c r="BZ16" i="44"/>
  <c r="EN15" i="44"/>
  <c r="EM15" i="44"/>
  <c r="EL15" i="44"/>
  <c r="EK15" i="44"/>
  <c r="EJ15" i="44"/>
  <c r="EI15" i="44"/>
  <c r="EH15" i="44"/>
  <c r="EG15" i="44"/>
  <c r="EF15" i="44"/>
  <c r="EE15" i="44"/>
  <c r="ED15" i="44"/>
  <c r="EC15" i="44"/>
  <c r="EB15" i="44"/>
  <c r="EA15" i="44"/>
  <c r="DZ15" i="44"/>
  <c r="DY15" i="44"/>
  <c r="DX15" i="44"/>
  <c r="DW15" i="44"/>
  <c r="DV15" i="44"/>
  <c r="DU15" i="44"/>
  <c r="DT15" i="44"/>
  <c r="DS15" i="44"/>
  <c r="DR15" i="44"/>
  <c r="DQ15" i="44"/>
  <c r="DP15" i="44"/>
  <c r="DO15" i="44"/>
  <c r="DN15" i="44"/>
  <c r="DM15" i="44"/>
  <c r="DL15" i="44"/>
  <c r="DK15" i="44"/>
  <c r="DJ15" i="44"/>
  <c r="DI15" i="44"/>
  <c r="DH15" i="44"/>
  <c r="DG15" i="44"/>
  <c r="DF15" i="44"/>
  <c r="DE15" i="44"/>
  <c r="DD15" i="44"/>
  <c r="DC15" i="44"/>
  <c r="DB15" i="44"/>
  <c r="DA15" i="44"/>
  <c r="CZ15" i="44"/>
  <c r="CY15" i="44"/>
  <c r="CX15" i="44"/>
  <c r="CW15" i="44"/>
  <c r="CV15" i="44"/>
  <c r="CU15" i="44"/>
  <c r="CT15" i="44"/>
  <c r="CS15" i="44"/>
  <c r="CR15" i="44"/>
  <c r="CQ15" i="44"/>
  <c r="CP15" i="44"/>
  <c r="CO15" i="44"/>
  <c r="CN15" i="44"/>
  <c r="CM15" i="44"/>
  <c r="CL15" i="44"/>
  <c r="CK15" i="44"/>
  <c r="CJ15" i="44"/>
  <c r="CI15" i="44"/>
  <c r="CH15" i="44"/>
  <c r="CG15" i="44"/>
  <c r="CF15" i="44"/>
  <c r="CE15" i="44"/>
  <c r="CD15" i="44"/>
  <c r="CC15" i="44"/>
  <c r="CB15" i="44"/>
  <c r="CA15" i="44"/>
  <c r="BZ15" i="44"/>
  <c r="EN14" i="44"/>
  <c r="EM14" i="44"/>
  <c r="EL14" i="44"/>
  <c r="EK14" i="44"/>
  <c r="EK56" i="44" s="1"/>
  <c r="EJ14" i="44"/>
  <c r="EI14" i="44"/>
  <c r="EH14" i="44"/>
  <c r="EG14" i="44"/>
  <c r="EF14" i="44"/>
  <c r="EE14" i="44"/>
  <c r="ED14" i="44"/>
  <c r="EC14" i="44"/>
  <c r="EB14" i="44"/>
  <c r="EA14" i="44"/>
  <c r="DZ14" i="44"/>
  <c r="DY14" i="44"/>
  <c r="DY56" i="44" s="1"/>
  <c r="DX14" i="44"/>
  <c r="DW14" i="44"/>
  <c r="DV14" i="44"/>
  <c r="DU14" i="44"/>
  <c r="DT14" i="44"/>
  <c r="DS14" i="44"/>
  <c r="DR14" i="44"/>
  <c r="DQ14" i="44"/>
  <c r="DP14" i="44"/>
  <c r="DO14" i="44"/>
  <c r="DN14" i="44"/>
  <c r="DM14" i="44"/>
  <c r="DM56" i="44" s="1"/>
  <c r="DL14" i="44"/>
  <c r="DK14" i="44"/>
  <c r="DJ14" i="44"/>
  <c r="DI14" i="44"/>
  <c r="DH14" i="44"/>
  <c r="DG14" i="44"/>
  <c r="DF14" i="44"/>
  <c r="DE14" i="44"/>
  <c r="DD14" i="44"/>
  <c r="DC14" i="44"/>
  <c r="DB14" i="44"/>
  <c r="DA14" i="44"/>
  <c r="DA56" i="44" s="1"/>
  <c r="CZ14" i="44"/>
  <c r="CY14" i="44"/>
  <c r="CX14" i="44"/>
  <c r="CW14" i="44"/>
  <c r="CV14" i="44"/>
  <c r="CU14" i="44"/>
  <c r="CT14" i="44"/>
  <c r="CS14" i="44"/>
  <c r="CR14" i="44"/>
  <c r="CQ14" i="44"/>
  <c r="CP14" i="44"/>
  <c r="CO14" i="44"/>
  <c r="CO56" i="44" s="1"/>
  <c r="CN14" i="44"/>
  <c r="CM14" i="44"/>
  <c r="CL14" i="44"/>
  <c r="CK14" i="44"/>
  <c r="CJ14" i="44"/>
  <c r="CI14" i="44"/>
  <c r="CH14" i="44"/>
  <c r="CG14" i="44"/>
  <c r="CF14" i="44"/>
  <c r="CE14" i="44"/>
  <c r="CD14" i="44"/>
  <c r="CC14" i="44"/>
  <c r="CC56" i="44" s="1"/>
  <c r="CB14" i="44"/>
  <c r="CA14" i="44"/>
  <c r="BZ14" i="44"/>
  <c r="EN13" i="44"/>
  <c r="EM13" i="44"/>
  <c r="EL13" i="44"/>
  <c r="EK13" i="44"/>
  <c r="EJ13" i="44"/>
  <c r="EI13" i="44"/>
  <c r="EH13" i="44"/>
  <c r="EG13" i="44"/>
  <c r="EF13" i="44"/>
  <c r="EF55" i="44" s="1"/>
  <c r="EE13" i="44"/>
  <c r="ED13" i="44"/>
  <c r="EC13" i="44"/>
  <c r="EB13" i="44"/>
  <c r="EA13" i="44"/>
  <c r="DZ13" i="44"/>
  <c r="DY13" i="44"/>
  <c r="DX13" i="44"/>
  <c r="DW13" i="44"/>
  <c r="DV13" i="44"/>
  <c r="DU13" i="44"/>
  <c r="DT13" i="44"/>
  <c r="DT55" i="44" s="1"/>
  <c r="DS13" i="44"/>
  <c r="DR13" i="44"/>
  <c r="DQ13" i="44"/>
  <c r="DP13" i="44"/>
  <c r="DO13" i="44"/>
  <c r="DN13" i="44"/>
  <c r="DM13" i="44"/>
  <c r="DL13" i="44"/>
  <c r="DK13" i="44"/>
  <c r="DJ13" i="44"/>
  <c r="DI13" i="44"/>
  <c r="DH13" i="44"/>
  <c r="DH55" i="44" s="1"/>
  <c r="DG13" i="44"/>
  <c r="DF13" i="44"/>
  <c r="DE13" i="44"/>
  <c r="DD13" i="44"/>
  <c r="DC13" i="44"/>
  <c r="DB13" i="44"/>
  <c r="DA13" i="44"/>
  <c r="CZ13" i="44"/>
  <c r="CY13" i="44"/>
  <c r="CX13" i="44"/>
  <c r="CW13" i="44"/>
  <c r="CV13" i="44"/>
  <c r="CV55" i="44" s="1"/>
  <c r="CU13" i="44"/>
  <c r="CT13" i="44"/>
  <c r="CS13" i="44"/>
  <c r="CR13" i="44"/>
  <c r="CQ13" i="44"/>
  <c r="CP13" i="44"/>
  <c r="CO13" i="44"/>
  <c r="CN13" i="44"/>
  <c r="CM13" i="44"/>
  <c r="CL13" i="44"/>
  <c r="CK13" i="44"/>
  <c r="CJ13" i="44"/>
  <c r="CJ55" i="44" s="1"/>
  <c r="CI13" i="44"/>
  <c r="CH13" i="44"/>
  <c r="CG13" i="44"/>
  <c r="CF13" i="44"/>
  <c r="CE13" i="44"/>
  <c r="CD13" i="44"/>
  <c r="CC13" i="44"/>
  <c r="CB13" i="44"/>
  <c r="CA13" i="44"/>
  <c r="BZ13" i="44"/>
  <c r="EN12" i="44"/>
  <c r="EM12" i="44"/>
  <c r="EM56" i="44" s="1"/>
  <c r="EL12" i="44"/>
  <c r="EK12" i="44"/>
  <c r="EJ12" i="44"/>
  <c r="EI12" i="44"/>
  <c r="EH12" i="44"/>
  <c r="EG12" i="44"/>
  <c r="EF12" i="44"/>
  <c r="EE12" i="44"/>
  <c r="ED12" i="44"/>
  <c r="EC12" i="44"/>
  <c r="EB12" i="44"/>
  <c r="EA12" i="44"/>
  <c r="EA56" i="44" s="1"/>
  <c r="DZ12" i="44"/>
  <c r="DY12" i="44"/>
  <c r="DX12" i="44"/>
  <c r="DW12" i="44"/>
  <c r="DV12" i="44"/>
  <c r="DU12" i="44"/>
  <c r="DT12" i="44"/>
  <c r="DS12" i="44"/>
  <c r="DR12" i="44"/>
  <c r="DQ12" i="44"/>
  <c r="DP12" i="44"/>
  <c r="DO12" i="44"/>
  <c r="DO56" i="44" s="1"/>
  <c r="DN12" i="44"/>
  <c r="DM12" i="44"/>
  <c r="DL12" i="44"/>
  <c r="DK12" i="44"/>
  <c r="DJ12" i="44"/>
  <c r="DI12" i="44"/>
  <c r="DH12" i="44"/>
  <c r="DG12" i="44"/>
  <c r="DF12" i="44"/>
  <c r="DE12" i="44"/>
  <c r="DD12" i="44"/>
  <c r="DC12" i="44"/>
  <c r="DC56" i="44" s="1"/>
  <c r="DB12" i="44"/>
  <c r="DA12" i="44"/>
  <c r="CZ12" i="44"/>
  <c r="CY12" i="44"/>
  <c r="CX12" i="44"/>
  <c r="CW12" i="44"/>
  <c r="CV12" i="44"/>
  <c r="CU12" i="44"/>
  <c r="CT12" i="44"/>
  <c r="CS12" i="44"/>
  <c r="CR12" i="44"/>
  <c r="CQ12" i="44"/>
  <c r="CQ56" i="44" s="1"/>
  <c r="CP12" i="44"/>
  <c r="CO12" i="44"/>
  <c r="CN12" i="44"/>
  <c r="CM12" i="44"/>
  <c r="CL12" i="44"/>
  <c r="CK12" i="44"/>
  <c r="CJ12" i="44"/>
  <c r="CI12" i="44"/>
  <c r="CH12" i="44"/>
  <c r="CG12" i="44"/>
  <c r="CF12" i="44"/>
  <c r="CE12" i="44"/>
  <c r="CE56" i="44" s="1"/>
  <c r="CD12" i="44"/>
  <c r="CC12" i="44"/>
  <c r="CB12" i="44"/>
  <c r="CA12" i="44"/>
  <c r="BZ12" i="44"/>
  <c r="EN11" i="44"/>
  <c r="EM11" i="44"/>
  <c r="EL11" i="44"/>
  <c r="EK11" i="44"/>
  <c r="EJ11" i="44"/>
  <c r="EI11" i="44"/>
  <c r="EH11" i="44"/>
  <c r="EH55" i="44" s="1"/>
  <c r="EG11" i="44"/>
  <c r="EF11" i="44"/>
  <c r="EE11" i="44"/>
  <c r="ED11" i="44"/>
  <c r="EC11" i="44"/>
  <c r="EB11" i="44"/>
  <c r="EA11" i="44"/>
  <c r="DZ11" i="44"/>
  <c r="DY11" i="44"/>
  <c r="DX11" i="44"/>
  <c r="DW11" i="44"/>
  <c r="DV11" i="44"/>
  <c r="DV55" i="44" s="1"/>
  <c r="DU11" i="44"/>
  <c r="DT11" i="44"/>
  <c r="DS11" i="44"/>
  <c r="DR11" i="44"/>
  <c r="DQ11" i="44"/>
  <c r="DP11" i="44"/>
  <c r="DO11" i="44"/>
  <c r="DN11" i="44"/>
  <c r="DM11" i="44"/>
  <c r="DL11" i="44"/>
  <c r="DK11" i="44"/>
  <c r="DJ11" i="44"/>
  <c r="DJ55" i="44" s="1"/>
  <c r="DI11" i="44"/>
  <c r="DH11" i="44"/>
  <c r="DG11" i="44"/>
  <c r="DF11" i="44"/>
  <c r="DE11" i="44"/>
  <c r="DD11" i="44"/>
  <c r="DC11" i="44"/>
  <c r="DB11" i="44"/>
  <c r="DA11" i="44"/>
  <c r="CZ11" i="44"/>
  <c r="CY11" i="44"/>
  <c r="CX11" i="44"/>
  <c r="CX55" i="44" s="1"/>
  <c r="CW11" i="44"/>
  <c r="CV11" i="44"/>
  <c r="CU11" i="44"/>
  <c r="CT11" i="44"/>
  <c r="CS11" i="44"/>
  <c r="CR11" i="44"/>
  <c r="CQ11" i="44"/>
  <c r="CP11" i="44"/>
  <c r="CO11" i="44"/>
  <c r="CN11" i="44"/>
  <c r="CM11" i="44"/>
  <c r="CL11" i="44"/>
  <c r="CL55" i="44" s="1"/>
  <c r="CK11" i="44"/>
  <c r="CJ11" i="44"/>
  <c r="CI11" i="44"/>
  <c r="CH11" i="44"/>
  <c r="CG11" i="44"/>
  <c r="CF11" i="44"/>
  <c r="CE11" i="44"/>
  <c r="CD11" i="44"/>
  <c r="CC11" i="44"/>
  <c r="CB11" i="44"/>
  <c r="CA11" i="44"/>
  <c r="BZ11" i="44"/>
  <c r="BZ55" i="44" s="1"/>
  <c r="EN10" i="44"/>
  <c r="EM10" i="44"/>
  <c r="EL10" i="44"/>
  <c r="EK10" i="44"/>
  <c r="EJ10" i="44"/>
  <c r="EI10" i="44"/>
  <c r="EH10" i="44"/>
  <c r="EG10" i="44"/>
  <c r="EF10" i="44"/>
  <c r="EE10" i="44"/>
  <c r="ED10" i="44"/>
  <c r="EC10" i="44"/>
  <c r="EB10" i="44"/>
  <c r="EA10" i="44"/>
  <c r="DZ10" i="44"/>
  <c r="DY10" i="44"/>
  <c r="DX10" i="44"/>
  <c r="DW10" i="44"/>
  <c r="DV10" i="44"/>
  <c r="DU10" i="44"/>
  <c r="DT10" i="44"/>
  <c r="DS10" i="44"/>
  <c r="DR10" i="44"/>
  <c r="DQ10" i="44"/>
  <c r="DP10" i="44"/>
  <c r="DO10" i="44"/>
  <c r="DN10" i="44"/>
  <c r="DM10" i="44"/>
  <c r="DL10" i="44"/>
  <c r="DK10" i="44"/>
  <c r="DJ10" i="44"/>
  <c r="DI10" i="44"/>
  <c r="DH10" i="44"/>
  <c r="DG10" i="44"/>
  <c r="DF10" i="44"/>
  <c r="DE10" i="44"/>
  <c r="DD10" i="44"/>
  <c r="DC10" i="44"/>
  <c r="DB10" i="44"/>
  <c r="DA10" i="44"/>
  <c r="CZ10" i="44"/>
  <c r="CY10" i="44"/>
  <c r="CX10" i="44"/>
  <c r="CW10" i="44"/>
  <c r="CV10" i="44"/>
  <c r="CU10" i="44"/>
  <c r="CT10" i="44"/>
  <c r="CS10" i="44"/>
  <c r="CR10" i="44"/>
  <c r="CQ10" i="44"/>
  <c r="CP10" i="44"/>
  <c r="CO10" i="44"/>
  <c r="CN10" i="44"/>
  <c r="CM10" i="44"/>
  <c r="CL10" i="44"/>
  <c r="CK10" i="44"/>
  <c r="CJ10" i="44"/>
  <c r="CI10" i="44"/>
  <c r="CH10" i="44"/>
  <c r="CG10" i="44"/>
  <c r="CF10" i="44"/>
  <c r="CE10" i="44"/>
  <c r="CD10" i="44"/>
  <c r="CC10" i="44"/>
  <c r="CB10" i="44"/>
  <c r="CA10" i="44"/>
  <c r="BZ10" i="44"/>
  <c r="EN9" i="44"/>
  <c r="EM9" i="44"/>
  <c r="EL9" i="44"/>
  <c r="EK9" i="44"/>
  <c r="EJ9" i="44"/>
  <c r="EI9" i="44"/>
  <c r="EH9" i="44"/>
  <c r="EG9" i="44"/>
  <c r="EF9" i="44"/>
  <c r="EE9" i="44"/>
  <c r="ED9" i="44"/>
  <c r="EC9" i="44"/>
  <c r="EB9" i="44"/>
  <c r="EA9" i="44"/>
  <c r="DZ9" i="44"/>
  <c r="DY9" i="44"/>
  <c r="DX9" i="44"/>
  <c r="DW9" i="44"/>
  <c r="DV9" i="44"/>
  <c r="DU9" i="44"/>
  <c r="DT9" i="44"/>
  <c r="DS9" i="44"/>
  <c r="DR9" i="44"/>
  <c r="DQ9" i="44"/>
  <c r="DP9" i="44"/>
  <c r="DO9" i="44"/>
  <c r="DN9" i="44"/>
  <c r="DM9" i="44"/>
  <c r="DL9" i="44"/>
  <c r="DK9" i="44"/>
  <c r="DJ9" i="44"/>
  <c r="DI9" i="44"/>
  <c r="DH9" i="44"/>
  <c r="DG9" i="44"/>
  <c r="DF9" i="44"/>
  <c r="DE9" i="44"/>
  <c r="DD9" i="44"/>
  <c r="DC9" i="44"/>
  <c r="DB9" i="44"/>
  <c r="DA9" i="44"/>
  <c r="CZ9" i="44"/>
  <c r="CY9" i="44"/>
  <c r="CX9" i="44"/>
  <c r="CW9" i="44"/>
  <c r="CV9" i="44"/>
  <c r="CU9" i="44"/>
  <c r="CT9" i="44"/>
  <c r="CS9" i="44"/>
  <c r="CR9" i="44"/>
  <c r="CQ9" i="44"/>
  <c r="CP9" i="44"/>
  <c r="CO9" i="44"/>
  <c r="CN9" i="44"/>
  <c r="CM9" i="44"/>
  <c r="CL9" i="44"/>
  <c r="CK9" i="44"/>
  <c r="CJ9" i="44"/>
  <c r="CI9" i="44"/>
  <c r="CH9" i="44"/>
  <c r="CG9" i="44"/>
  <c r="CF9" i="44"/>
  <c r="CE9" i="44"/>
  <c r="CD9" i="44"/>
  <c r="CC9" i="44"/>
  <c r="CB9" i="44"/>
  <c r="CA9" i="44"/>
  <c r="BZ9" i="44"/>
  <c r="EN8" i="44"/>
  <c r="EM8" i="44"/>
  <c r="EL8" i="44"/>
  <c r="EK8" i="44"/>
  <c r="EJ8" i="44"/>
  <c r="EI8" i="44"/>
  <c r="EH8" i="44"/>
  <c r="EG8" i="44"/>
  <c r="EF8" i="44"/>
  <c r="EE8" i="44"/>
  <c r="ED8" i="44"/>
  <c r="EC8" i="44"/>
  <c r="EB8" i="44"/>
  <c r="EA8" i="44"/>
  <c r="DZ8" i="44"/>
  <c r="DY8" i="44"/>
  <c r="DX8" i="44"/>
  <c r="DW8" i="44"/>
  <c r="DV8" i="44"/>
  <c r="DU8" i="44"/>
  <c r="DT8" i="44"/>
  <c r="DS8" i="44"/>
  <c r="DR8" i="44"/>
  <c r="DQ8" i="44"/>
  <c r="DP8" i="44"/>
  <c r="DO8" i="44"/>
  <c r="DN8" i="44"/>
  <c r="DM8" i="44"/>
  <c r="DL8" i="44"/>
  <c r="DK8" i="44"/>
  <c r="DJ8" i="44"/>
  <c r="DI8" i="44"/>
  <c r="DH8" i="44"/>
  <c r="DG8" i="44"/>
  <c r="DF8" i="44"/>
  <c r="DE8" i="44"/>
  <c r="DD8" i="44"/>
  <c r="DC8" i="44"/>
  <c r="DB8" i="44"/>
  <c r="DA8" i="44"/>
  <c r="CZ8" i="44"/>
  <c r="CY8" i="44"/>
  <c r="CX8" i="44"/>
  <c r="CW8" i="44"/>
  <c r="CV8" i="44"/>
  <c r="CU8" i="44"/>
  <c r="CT8" i="44"/>
  <c r="CS8" i="44"/>
  <c r="CR8" i="44"/>
  <c r="CQ8" i="44"/>
  <c r="CP8" i="44"/>
  <c r="CO8" i="44"/>
  <c r="CN8" i="44"/>
  <c r="CM8" i="44"/>
  <c r="CL8" i="44"/>
  <c r="CK8" i="44"/>
  <c r="CJ8" i="44"/>
  <c r="CI8" i="44"/>
  <c r="CH8" i="44"/>
  <c r="CG8" i="44"/>
  <c r="CF8" i="44"/>
  <c r="CE8" i="44"/>
  <c r="CD8" i="44"/>
  <c r="CC8" i="44"/>
  <c r="CB8" i="44"/>
  <c r="CA8" i="44"/>
  <c r="BZ8" i="44"/>
  <c r="EN7" i="44"/>
  <c r="EM7" i="44"/>
  <c r="EL7" i="44"/>
  <c r="EK7" i="44"/>
  <c r="EJ7" i="44"/>
  <c r="EI7" i="44"/>
  <c r="EH7" i="44"/>
  <c r="EG7" i="44"/>
  <c r="EF7" i="44"/>
  <c r="EE7" i="44"/>
  <c r="ED7" i="44"/>
  <c r="EC7" i="44"/>
  <c r="EB7" i="44"/>
  <c r="EA7" i="44"/>
  <c r="DZ7" i="44"/>
  <c r="DY7" i="44"/>
  <c r="DX7" i="44"/>
  <c r="DW7" i="44"/>
  <c r="DV7" i="44"/>
  <c r="DU7" i="44"/>
  <c r="DT7" i="44"/>
  <c r="DS7" i="44"/>
  <c r="DR7" i="44"/>
  <c r="DQ7" i="44"/>
  <c r="DP7" i="44"/>
  <c r="DO7" i="44"/>
  <c r="DN7" i="44"/>
  <c r="DM7" i="44"/>
  <c r="DL7" i="44"/>
  <c r="DK7" i="44"/>
  <c r="DJ7" i="44"/>
  <c r="DI7" i="44"/>
  <c r="DH7" i="44"/>
  <c r="DG7" i="44"/>
  <c r="DF7" i="44"/>
  <c r="DE7" i="44"/>
  <c r="DD7" i="44"/>
  <c r="DC7" i="44"/>
  <c r="DB7" i="44"/>
  <c r="DA7" i="44"/>
  <c r="CZ7" i="44"/>
  <c r="CY7" i="44"/>
  <c r="CX7" i="44"/>
  <c r="CW7" i="44"/>
  <c r="CV7" i="44"/>
  <c r="CU7" i="44"/>
  <c r="CT7" i="44"/>
  <c r="CS7" i="44"/>
  <c r="CR7" i="44"/>
  <c r="CQ7" i="44"/>
  <c r="CP7" i="44"/>
  <c r="CO7" i="44"/>
  <c r="CN7" i="44"/>
  <c r="CM7" i="44"/>
  <c r="CL7" i="44"/>
  <c r="CK7" i="44"/>
  <c r="CJ7" i="44"/>
  <c r="CI7" i="44"/>
  <c r="CH7" i="44"/>
  <c r="CG7" i="44"/>
  <c r="CF7" i="44"/>
  <c r="CE7" i="44"/>
  <c r="CD7" i="44"/>
  <c r="CC7" i="44"/>
  <c r="CB7" i="44"/>
  <c r="CA7" i="44"/>
  <c r="BZ7" i="44"/>
  <c r="EN6" i="44"/>
  <c r="EM6" i="44"/>
  <c r="EL6" i="44"/>
  <c r="EK6" i="44"/>
  <c r="EJ6" i="44"/>
  <c r="EI6" i="44"/>
  <c r="EH6" i="44"/>
  <c r="EG6" i="44"/>
  <c r="EF6" i="44"/>
  <c r="EE6" i="44"/>
  <c r="ED6" i="44"/>
  <c r="EC6" i="44"/>
  <c r="EB6" i="44"/>
  <c r="EA6" i="44"/>
  <c r="DZ6" i="44"/>
  <c r="DY6" i="44"/>
  <c r="DX6" i="44"/>
  <c r="DW6" i="44"/>
  <c r="DV6" i="44"/>
  <c r="DU6" i="44"/>
  <c r="DT6" i="44"/>
  <c r="DS6" i="44"/>
  <c r="DR6" i="44"/>
  <c r="DQ6" i="44"/>
  <c r="DP6" i="44"/>
  <c r="DO6" i="44"/>
  <c r="DN6" i="44"/>
  <c r="DM6" i="44"/>
  <c r="DL6" i="44"/>
  <c r="DK6" i="44"/>
  <c r="DJ6" i="44"/>
  <c r="DI6" i="44"/>
  <c r="DH6" i="44"/>
  <c r="DG6" i="44"/>
  <c r="DF6" i="44"/>
  <c r="DE6" i="44"/>
  <c r="DD6" i="44"/>
  <c r="DC6" i="44"/>
  <c r="DB6" i="44"/>
  <c r="DA6" i="44"/>
  <c r="CZ6" i="44"/>
  <c r="CY6" i="44"/>
  <c r="CX6" i="44"/>
  <c r="CW6" i="44"/>
  <c r="CV6" i="44"/>
  <c r="CU6" i="44"/>
  <c r="CT6" i="44"/>
  <c r="CS6" i="44"/>
  <c r="CR6" i="44"/>
  <c r="CQ6" i="44"/>
  <c r="CP6" i="44"/>
  <c r="CO6" i="44"/>
  <c r="CN6" i="44"/>
  <c r="CM6" i="44"/>
  <c r="CL6" i="44"/>
  <c r="CK6" i="44"/>
  <c r="CJ6" i="44"/>
  <c r="CI6" i="44"/>
  <c r="CH6" i="44"/>
  <c r="CG6" i="44"/>
  <c r="CF6" i="44"/>
  <c r="CE6" i="44"/>
  <c r="CD6" i="44"/>
  <c r="CC6" i="44"/>
  <c r="CB6" i="44"/>
  <c r="CA6" i="44"/>
  <c r="BZ6" i="44"/>
  <c r="EN5" i="44"/>
  <c r="EM5" i="44"/>
  <c r="EL5" i="44"/>
  <c r="EK5" i="44"/>
  <c r="EJ5" i="44"/>
  <c r="EI5" i="44"/>
  <c r="EH5" i="44"/>
  <c r="EG5" i="44"/>
  <c r="EF5" i="44"/>
  <c r="EE5" i="44"/>
  <c r="ED5" i="44"/>
  <c r="EC5" i="44"/>
  <c r="EB5" i="44"/>
  <c r="EA5" i="44"/>
  <c r="DZ5" i="44"/>
  <c r="DY5" i="44"/>
  <c r="DX5" i="44"/>
  <c r="DW5" i="44"/>
  <c r="DV5" i="44"/>
  <c r="DU5" i="44"/>
  <c r="DT5" i="44"/>
  <c r="DS5" i="44"/>
  <c r="DR5" i="44"/>
  <c r="DQ5" i="44"/>
  <c r="DP5" i="44"/>
  <c r="DO5" i="44"/>
  <c r="DN5" i="44"/>
  <c r="DM5" i="44"/>
  <c r="DL5" i="44"/>
  <c r="DK5" i="44"/>
  <c r="DJ5" i="44"/>
  <c r="DI5" i="44"/>
  <c r="DH5" i="44"/>
  <c r="DG5" i="44"/>
  <c r="DF5" i="44"/>
  <c r="DE5" i="44"/>
  <c r="DD5" i="44"/>
  <c r="DC5" i="44"/>
  <c r="DB5" i="44"/>
  <c r="DA5" i="44"/>
  <c r="CZ5" i="44"/>
  <c r="CY5" i="44"/>
  <c r="CX5" i="44"/>
  <c r="CW5" i="44"/>
  <c r="CV5" i="44"/>
  <c r="CU5" i="44"/>
  <c r="CT5" i="44"/>
  <c r="CS5" i="44"/>
  <c r="CR5" i="44"/>
  <c r="CQ5" i="44"/>
  <c r="CP5" i="44"/>
  <c r="CO5" i="44"/>
  <c r="CN5" i="44"/>
  <c r="CM5" i="44"/>
  <c r="CL5" i="44"/>
  <c r="CK5" i="44"/>
  <c r="CJ5" i="44"/>
  <c r="CI5" i="44"/>
  <c r="CH5" i="44"/>
  <c r="CG5" i="44"/>
  <c r="CF5" i="44"/>
  <c r="CE5" i="44"/>
  <c r="CD5" i="44"/>
  <c r="CC5" i="44"/>
  <c r="CB5" i="44"/>
  <c r="CA5" i="44"/>
  <c r="BZ5" i="44"/>
  <c r="EN4" i="44"/>
  <c r="EM4" i="44"/>
  <c r="EL4" i="44"/>
  <c r="EK4" i="44"/>
  <c r="EJ4" i="44"/>
  <c r="EI4" i="44"/>
  <c r="EH4" i="44"/>
  <c r="EG4" i="44"/>
  <c r="EF4" i="44"/>
  <c r="EE4" i="44"/>
  <c r="ED4" i="44"/>
  <c r="EC4" i="44"/>
  <c r="EB4" i="44"/>
  <c r="EA4" i="44"/>
  <c r="DZ4" i="44"/>
  <c r="DY4" i="44"/>
  <c r="DX4" i="44"/>
  <c r="DW4" i="44"/>
  <c r="DV4" i="44"/>
  <c r="DU4" i="44"/>
  <c r="DT4" i="44"/>
  <c r="DS4" i="44"/>
  <c r="DR4" i="44"/>
  <c r="DQ4" i="44"/>
  <c r="DP4" i="44"/>
  <c r="DO4" i="44"/>
  <c r="DN4" i="44"/>
  <c r="DM4" i="44"/>
  <c r="DL4" i="44"/>
  <c r="DK4" i="44"/>
  <c r="DJ4" i="44"/>
  <c r="DI4" i="44"/>
  <c r="DH4" i="44"/>
  <c r="DG4" i="44"/>
  <c r="DF4" i="44"/>
  <c r="DE4" i="44"/>
  <c r="DD4" i="44"/>
  <c r="DC4" i="44"/>
  <c r="DB4" i="44"/>
  <c r="DA4" i="44"/>
  <c r="CZ4" i="44"/>
  <c r="CY4" i="44"/>
  <c r="CX4" i="44"/>
  <c r="CW4" i="44"/>
  <c r="CV4" i="44"/>
  <c r="CU4" i="44"/>
  <c r="CT4" i="44"/>
  <c r="CS4" i="44"/>
  <c r="CR4" i="44"/>
  <c r="CQ4" i="44"/>
  <c r="CP4" i="44"/>
  <c r="CO4" i="44"/>
  <c r="CN4" i="44"/>
  <c r="CM4" i="44"/>
  <c r="CL4" i="44"/>
  <c r="CK4" i="44"/>
  <c r="CJ4" i="44"/>
  <c r="CI4" i="44"/>
  <c r="CH4" i="44"/>
  <c r="CG4" i="44"/>
  <c r="CF4" i="44"/>
  <c r="CE4" i="44"/>
  <c r="CD4" i="44"/>
  <c r="CC4" i="44"/>
  <c r="CB4" i="44"/>
  <c r="CA4" i="44"/>
  <c r="BZ4" i="44"/>
  <c r="EN3" i="44"/>
  <c r="EM3" i="44"/>
  <c r="EL3" i="44"/>
  <c r="EK3" i="44"/>
  <c r="EJ3" i="44"/>
  <c r="EI3" i="44"/>
  <c r="EH3" i="44"/>
  <c r="EG3" i="44"/>
  <c r="EF3" i="44"/>
  <c r="EE3" i="44"/>
  <c r="ED3" i="44"/>
  <c r="ED55" i="44" s="1"/>
  <c r="EC3" i="44"/>
  <c r="EB3" i="44"/>
  <c r="EA3" i="44"/>
  <c r="DZ3" i="44"/>
  <c r="DY3" i="44"/>
  <c r="DX3" i="44"/>
  <c r="DW3" i="44"/>
  <c r="DV3" i="44"/>
  <c r="DU3" i="44"/>
  <c r="DT3" i="44"/>
  <c r="DS3" i="44"/>
  <c r="DR3" i="44"/>
  <c r="DR55" i="44" s="1"/>
  <c r="DQ3" i="44"/>
  <c r="DP3" i="44"/>
  <c r="DO3" i="44"/>
  <c r="DN3" i="44"/>
  <c r="DM3" i="44"/>
  <c r="DL3" i="44"/>
  <c r="DK3" i="44"/>
  <c r="DJ3" i="44"/>
  <c r="DI3" i="44"/>
  <c r="DH3" i="44"/>
  <c r="DG3" i="44"/>
  <c r="DF3" i="44"/>
  <c r="DF55" i="44" s="1"/>
  <c r="DE3" i="44"/>
  <c r="DD3" i="44"/>
  <c r="DC3" i="44"/>
  <c r="DB3" i="44"/>
  <c r="DA3" i="44"/>
  <c r="CZ3" i="44"/>
  <c r="CY3" i="44"/>
  <c r="CX3" i="44"/>
  <c r="CW3" i="44"/>
  <c r="CV3" i="44"/>
  <c r="CU3" i="44"/>
  <c r="CT3" i="44"/>
  <c r="CT55" i="44" s="1"/>
  <c r="CS3" i="44"/>
  <c r="CR3" i="44"/>
  <c r="CQ3" i="44"/>
  <c r="CP3" i="44"/>
  <c r="CO3" i="44"/>
  <c r="CN3" i="44"/>
  <c r="CM3" i="44"/>
  <c r="CL3" i="44"/>
  <c r="CK3" i="44"/>
  <c r="CJ3" i="44"/>
  <c r="CI3" i="44"/>
  <c r="CH3" i="44"/>
  <c r="CH55" i="44" s="1"/>
  <c r="CG3" i="44"/>
  <c r="CF3" i="44"/>
  <c r="CE3" i="44"/>
  <c r="CD3" i="44"/>
  <c r="CC3" i="44"/>
  <c r="CB3" i="44"/>
  <c r="CA3" i="44"/>
  <c r="BZ3" i="44"/>
  <c r="CK55" i="45" l="1"/>
  <c r="CW55" i="45"/>
  <c r="DI55" i="45"/>
  <c r="DU55" i="45"/>
  <c r="EG55" i="45"/>
  <c r="BZ55" i="45"/>
  <c r="CL55" i="45"/>
  <c r="CX55" i="45"/>
  <c r="DJ55" i="45"/>
  <c r="DV55" i="45"/>
  <c r="EH55" i="45"/>
  <c r="CA55" i="45"/>
  <c r="CM55" i="45"/>
  <c r="CY55" i="45"/>
  <c r="DK55" i="45"/>
  <c r="DW55" i="45"/>
  <c r="EI55" i="45"/>
  <c r="CB56" i="45"/>
  <c r="CN56" i="45"/>
  <c r="CZ56" i="45"/>
  <c r="DL56" i="45"/>
  <c r="DX56" i="45"/>
  <c r="EJ56" i="45"/>
  <c r="CC55" i="45"/>
  <c r="CO55" i="45"/>
  <c r="DA55" i="45"/>
  <c r="DM55" i="45"/>
  <c r="DY55" i="45"/>
  <c r="EK55" i="45"/>
  <c r="CD56" i="45"/>
  <c r="CP56" i="45"/>
  <c r="DB56" i="45"/>
  <c r="DN56" i="45"/>
  <c r="DZ56" i="45"/>
  <c r="EL56" i="45"/>
  <c r="CE55" i="45"/>
  <c r="CQ55" i="45"/>
  <c r="DC55" i="45"/>
  <c r="DO55" i="45"/>
  <c r="EA55" i="45"/>
  <c r="EM55" i="45"/>
  <c r="CF56" i="45"/>
  <c r="CR56" i="45"/>
  <c r="DD56" i="45"/>
  <c r="DP56" i="45"/>
  <c r="EB56" i="45"/>
  <c r="EN56" i="45"/>
  <c r="CG55" i="45"/>
  <c r="CS55" i="45"/>
  <c r="DE55" i="45"/>
  <c r="DQ55" i="45"/>
  <c r="EC55" i="45"/>
  <c r="CH56" i="45"/>
  <c r="CT56" i="45"/>
  <c r="DF56" i="45"/>
  <c r="DR56" i="45"/>
  <c r="ED56" i="45"/>
  <c r="CD55" i="45"/>
  <c r="CP55" i="45"/>
  <c r="DB55" i="45"/>
  <c r="DN55" i="45"/>
  <c r="DZ55" i="45"/>
  <c r="EL55" i="45"/>
  <c r="CI56" i="45"/>
  <c r="CU56" i="45"/>
  <c r="DG56" i="45"/>
  <c r="DS56" i="45"/>
  <c r="CB55" i="45"/>
  <c r="CN55" i="45"/>
  <c r="CZ55" i="45"/>
  <c r="DL55" i="45"/>
  <c r="DX55" i="45"/>
  <c r="EJ55" i="45"/>
  <c r="CG56" i="45"/>
  <c r="CS56" i="45"/>
  <c r="DE56" i="45"/>
  <c r="DQ56" i="45"/>
  <c r="CI55" i="45"/>
  <c r="CU55" i="45"/>
  <c r="DG55" i="45"/>
  <c r="DS55" i="45"/>
  <c r="EE55" i="45"/>
  <c r="CI55" i="44"/>
  <c r="CU55" i="44"/>
  <c r="DG55" i="44"/>
  <c r="DS55" i="44"/>
  <c r="EE55" i="44"/>
  <c r="CJ56" i="44"/>
  <c r="CV56" i="44"/>
  <c r="DH56" i="44"/>
  <c r="DT56" i="44"/>
  <c r="EF56" i="44"/>
  <c r="CK55" i="44"/>
  <c r="CW55" i="44"/>
  <c r="DI55" i="44"/>
  <c r="DU55" i="44"/>
  <c r="EG55" i="44"/>
  <c r="BZ56" i="44"/>
  <c r="CL56" i="44"/>
  <c r="CX56" i="44"/>
  <c r="DJ56" i="44"/>
  <c r="DV56" i="44"/>
  <c r="EH56" i="44"/>
  <c r="CA55" i="44"/>
  <c r="CM55" i="44"/>
  <c r="CY55" i="44"/>
  <c r="DK55" i="44"/>
  <c r="DW55" i="44"/>
  <c r="EI55" i="44"/>
  <c r="CB56" i="44"/>
  <c r="CN56" i="44"/>
  <c r="CZ56" i="44"/>
  <c r="DL56" i="44"/>
  <c r="DX56" i="44"/>
  <c r="EJ56" i="44"/>
  <c r="CC55" i="44"/>
  <c r="CO55" i="44"/>
  <c r="DA55" i="44"/>
  <c r="DM55" i="44"/>
  <c r="DY55" i="44"/>
  <c r="EK55" i="44"/>
  <c r="CD56" i="44"/>
  <c r="CP56" i="44"/>
  <c r="DB56" i="44"/>
  <c r="DN56" i="44"/>
  <c r="DZ56" i="44"/>
  <c r="EL56" i="44"/>
  <c r="CE55" i="44"/>
  <c r="CQ55" i="44"/>
  <c r="DC55" i="44"/>
  <c r="DO55" i="44"/>
  <c r="EA55" i="44"/>
  <c r="EM55" i="44"/>
  <c r="CF56" i="44"/>
  <c r="CR56" i="44"/>
  <c r="DD56" i="44"/>
  <c r="DP56" i="44"/>
  <c r="EB56" i="44"/>
  <c r="EN56" i="44"/>
  <c r="CG55" i="44"/>
  <c r="CS55" i="44"/>
  <c r="DE55" i="44"/>
  <c r="DQ55" i="44"/>
  <c r="EC55" i="44"/>
  <c r="T41" i="46"/>
  <c r="U2" i="46"/>
  <c r="U58" i="46"/>
  <c r="T58" i="46"/>
  <c r="U30" i="46"/>
  <c r="T30" i="46"/>
  <c r="S19" i="46"/>
  <c r="U19" i="46"/>
  <c r="T19" i="46"/>
  <c r="U47" i="46"/>
  <c r="U13" i="46"/>
  <c r="T13" i="46"/>
  <c r="CB55" i="44"/>
  <c r="CN55" i="44"/>
  <c r="CZ55" i="44"/>
  <c r="DL55" i="44"/>
  <c r="DX55" i="44"/>
  <c r="EJ55" i="44"/>
  <c r="CG56" i="44"/>
  <c r="CS56" i="44"/>
  <c r="DE56" i="44"/>
  <c r="DQ56" i="44"/>
  <c r="EC56" i="44"/>
  <c r="CF55" i="45"/>
  <c r="CR55" i="45"/>
  <c r="DD55" i="45"/>
  <c r="DP55" i="45"/>
  <c r="EB55" i="45"/>
  <c r="EN55" i="45"/>
  <c r="CK56" i="45"/>
  <c r="CW56" i="45"/>
  <c r="DI56" i="45"/>
  <c r="DU56" i="45"/>
  <c r="EG56" i="45"/>
  <c r="I70" i="46"/>
  <c r="CH56" i="44"/>
  <c r="CT56" i="44"/>
  <c r="DF56" i="44"/>
  <c r="DR56" i="44"/>
  <c r="ED56" i="44"/>
  <c r="BZ56" i="45"/>
  <c r="CL56" i="45"/>
  <c r="CX56" i="45"/>
  <c r="DJ56" i="45"/>
  <c r="DV56" i="45"/>
  <c r="EH56" i="45"/>
  <c r="N2" i="46"/>
  <c r="K9" i="46"/>
  <c r="O13" i="46"/>
  <c r="K17" i="46"/>
  <c r="K25" i="46"/>
  <c r="O30" i="46"/>
  <c r="K34" i="46"/>
  <c r="P41" i="46"/>
  <c r="N47" i="46"/>
  <c r="K54" i="46"/>
  <c r="R52" i="46" s="1"/>
  <c r="O58" i="46"/>
  <c r="K62" i="46"/>
  <c r="J70" i="46"/>
  <c r="CD55" i="44"/>
  <c r="CP55" i="44"/>
  <c r="DB55" i="44"/>
  <c r="DN55" i="44"/>
  <c r="DZ55" i="44"/>
  <c r="EL55" i="44"/>
  <c r="CI56" i="44"/>
  <c r="CU56" i="44"/>
  <c r="DG56" i="44"/>
  <c r="DS56" i="44"/>
  <c r="EE56" i="44"/>
  <c r="CH55" i="45"/>
  <c r="CT55" i="45"/>
  <c r="DF55" i="45"/>
  <c r="DR55" i="45"/>
  <c r="ED55" i="45"/>
  <c r="CA56" i="45"/>
  <c r="CM56" i="45"/>
  <c r="CY56" i="45"/>
  <c r="DK56" i="45"/>
  <c r="DW56" i="45"/>
  <c r="EI56" i="45"/>
  <c r="O2" i="46"/>
  <c r="K6" i="46"/>
  <c r="L9" i="46"/>
  <c r="M9" i="46" s="1"/>
  <c r="U7" i="46" s="1"/>
  <c r="L25" i="46"/>
  <c r="M25" i="46" s="1"/>
  <c r="K26" i="46"/>
  <c r="K43" i="46"/>
  <c r="O47" i="46"/>
  <c r="K51" i="46"/>
  <c r="P58" i="46"/>
  <c r="Q30" i="46"/>
  <c r="L43" i="46"/>
  <c r="M43" i="46" s="1"/>
  <c r="U41" i="46" s="1"/>
  <c r="CF55" i="44"/>
  <c r="CR55" i="44"/>
  <c r="DD55" i="44"/>
  <c r="DP55" i="44"/>
  <c r="EB55" i="44"/>
  <c r="EN55" i="44"/>
  <c r="CK56" i="44"/>
  <c r="CW56" i="44"/>
  <c r="DI56" i="44"/>
  <c r="DU56" i="44"/>
  <c r="EG56" i="44"/>
  <c r="CJ55" i="45"/>
  <c r="CV55" i="45"/>
  <c r="DH55" i="45"/>
  <c r="DT55" i="45"/>
  <c r="EF55" i="45"/>
  <c r="CC56" i="45"/>
  <c r="CO56" i="45"/>
  <c r="DA56" i="45"/>
  <c r="DM56" i="45"/>
  <c r="DY56" i="45"/>
  <c r="EK56" i="45"/>
  <c r="K21" i="46"/>
  <c r="K38" i="46"/>
  <c r="K46" i="46"/>
  <c r="CA56" i="44"/>
  <c r="CM56" i="44"/>
  <c r="CY56" i="44"/>
  <c r="DK56" i="44"/>
  <c r="DW56" i="44"/>
  <c r="EI56" i="44"/>
  <c r="CE56" i="45"/>
  <c r="CQ56" i="45"/>
  <c r="DC56" i="45"/>
  <c r="DO56" i="45"/>
  <c r="EA56" i="45"/>
  <c r="EM56" i="45"/>
  <c r="K10" i="46"/>
  <c r="K18" i="46"/>
  <c r="R19" i="46"/>
  <c r="P25" i="46"/>
  <c r="P71" i="46" s="1"/>
  <c r="K27" i="46"/>
  <c r="K35" i="46"/>
  <c r="K55" i="46"/>
  <c r="K63" i="46"/>
  <c r="T2" i="46"/>
  <c r="L10" i="46"/>
  <c r="M10" i="46" s="1"/>
  <c r="L35" i="46"/>
  <c r="M35" i="46" s="1"/>
  <c r="T47" i="46"/>
  <c r="L55" i="46"/>
  <c r="M55" i="46" s="1"/>
  <c r="U52" i="46" s="1"/>
  <c r="L63" i="46"/>
  <c r="M63" i="46" s="1"/>
  <c r="M71" i="46"/>
  <c r="K8" i="46"/>
  <c r="S7" i="46" s="1"/>
  <c r="K16" i="46"/>
  <c r="K24" i="46"/>
  <c r="K33" i="46"/>
  <c r="K41" i="46"/>
  <c r="K53" i="46"/>
  <c r="S52" i="46" s="1"/>
  <c r="K61" i="46"/>
  <c r="K5" i="46"/>
  <c r="K71" i="46" s="1"/>
  <c r="K13" i="46"/>
  <c r="K30" i="46"/>
  <c r="N35" i="46"/>
  <c r="K42" i="46"/>
  <c r="K50" i="46"/>
  <c r="R47" i="46" s="1"/>
  <c r="K58" i="46"/>
  <c r="N63" i="46"/>
  <c r="N52" i="46"/>
  <c r="P70" i="46" l="1"/>
  <c r="S63" i="46"/>
  <c r="R63" i="46"/>
  <c r="T52" i="46"/>
  <c r="T7" i="46"/>
  <c r="U63" i="46"/>
  <c r="T63" i="46"/>
  <c r="S41" i="46"/>
  <c r="R41" i="46"/>
  <c r="U25" i="46"/>
  <c r="T25" i="46"/>
  <c r="T71" i="46" s="1"/>
  <c r="R2" i="46"/>
  <c r="L70" i="46"/>
  <c r="N71" i="46"/>
  <c r="N70" i="46"/>
  <c r="S58" i="46"/>
  <c r="R58" i="46"/>
  <c r="S35" i="46"/>
  <c r="R35" i="46"/>
  <c r="M70" i="46"/>
  <c r="K70" i="46"/>
  <c r="S2" i="46"/>
  <c r="S30" i="46"/>
  <c r="R30" i="46"/>
  <c r="S13" i="46"/>
  <c r="R13" i="46"/>
  <c r="S47" i="46"/>
  <c r="S25" i="46"/>
  <c r="R25" i="46"/>
  <c r="U35" i="46"/>
  <c r="T35" i="46"/>
  <c r="R7" i="46"/>
  <c r="L71" i="46"/>
  <c r="T70" i="46" l="1"/>
  <c r="R71" i="46"/>
  <c r="R70" i="46"/>
  <c r="H71" i="43"/>
  <c r="G71" i="43"/>
  <c r="F71" i="43"/>
  <c r="E71" i="43"/>
  <c r="D71" i="43"/>
  <c r="C71" i="43"/>
  <c r="H70" i="43"/>
  <c r="G70" i="43"/>
  <c r="F70" i="43"/>
  <c r="E70" i="43"/>
  <c r="D70" i="43"/>
  <c r="C70" i="43"/>
  <c r="K68" i="43"/>
  <c r="J68" i="43"/>
  <c r="I68" i="43"/>
  <c r="L68" i="43" s="1"/>
  <c r="M68" i="43" s="1"/>
  <c r="J67" i="43"/>
  <c r="I67" i="43"/>
  <c r="L67" i="43" s="1"/>
  <c r="M67" i="43" s="1"/>
  <c r="K66" i="43"/>
  <c r="J66" i="43"/>
  <c r="I66" i="43"/>
  <c r="L66" i="43" s="1"/>
  <c r="K65" i="43"/>
  <c r="J65" i="43"/>
  <c r="I65" i="43"/>
  <c r="L65" i="43" s="1"/>
  <c r="J64" i="43"/>
  <c r="K64" i="43" s="1"/>
  <c r="I64" i="43"/>
  <c r="L64" i="43" s="1"/>
  <c r="Q63" i="43"/>
  <c r="J63" i="43"/>
  <c r="P63" i="43" s="1"/>
  <c r="I63" i="43"/>
  <c r="O63" i="43" s="1"/>
  <c r="J62" i="43"/>
  <c r="L62" i="43" s="1"/>
  <c r="M62" i="43" s="1"/>
  <c r="I62" i="43"/>
  <c r="K62" i="43" s="1"/>
  <c r="J61" i="43"/>
  <c r="I61" i="43"/>
  <c r="L61" i="43" s="1"/>
  <c r="M61" i="43" s="1"/>
  <c r="J60" i="43"/>
  <c r="L60" i="43" s="1"/>
  <c r="M60" i="43" s="1"/>
  <c r="I60" i="43"/>
  <c r="K60" i="43" s="1"/>
  <c r="K59" i="43"/>
  <c r="J59" i="43"/>
  <c r="I59" i="43"/>
  <c r="L59" i="43" s="1"/>
  <c r="M59" i="43" s="1"/>
  <c r="N58" i="43"/>
  <c r="J58" i="43"/>
  <c r="I58" i="43"/>
  <c r="L58" i="43" s="1"/>
  <c r="M58" i="43" s="1"/>
  <c r="J57" i="43"/>
  <c r="I57" i="43"/>
  <c r="L57" i="43" s="1"/>
  <c r="M57" i="43" s="1"/>
  <c r="L56" i="43"/>
  <c r="M56" i="43" s="1"/>
  <c r="J56" i="43"/>
  <c r="I56" i="43"/>
  <c r="K56" i="43" s="1"/>
  <c r="L55" i="43"/>
  <c r="M55" i="43" s="1"/>
  <c r="J55" i="43"/>
  <c r="I55" i="43"/>
  <c r="K55" i="43" s="1"/>
  <c r="J54" i="43"/>
  <c r="L54" i="43" s="1"/>
  <c r="M54" i="43" s="1"/>
  <c r="I54" i="43"/>
  <c r="J53" i="43"/>
  <c r="Q52" i="43" s="1"/>
  <c r="I53" i="43"/>
  <c r="L53" i="43" s="1"/>
  <c r="M53" i="43" s="1"/>
  <c r="P52" i="43"/>
  <c r="N52" i="43"/>
  <c r="K52" i="43"/>
  <c r="J52" i="43"/>
  <c r="I52" i="43"/>
  <c r="O52" i="43" s="1"/>
  <c r="J51" i="43"/>
  <c r="I51" i="43"/>
  <c r="L51" i="43" s="1"/>
  <c r="M51" i="43" s="1"/>
  <c r="J50" i="43"/>
  <c r="I50" i="43"/>
  <c r="L50" i="43" s="1"/>
  <c r="M50" i="43" s="1"/>
  <c r="J49" i="43"/>
  <c r="I49" i="43"/>
  <c r="L49" i="43" s="1"/>
  <c r="M49" i="43" s="1"/>
  <c r="L48" i="43"/>
  <c r="M48" i="43" s="1"/>
  <c r="J48" i="43"/>
  <c r="K48" i="43" s="1"/>
  <c r="I48" i="43"/>
  <c r="Q47" i="43"/>
  <c r="K47" i="43"/>
  <c r="J47" i="43"/>
  <c r="I47" i="43"/>
  <c r="L47" i="43" s="1"/>
  <c r="M47" i="43" s="1"/>
  <c r="J46" i="43"/>
  <c r="I46" i="43"/>
  <c r="L46" i="43" s="1"/>
  <c r="M46" i="43" s="1"/>
  <c r="K45" i="43"/>
  <c r="J45" i="43"/>
  <c r="I45" i="43"/>
  <c r="L45" i="43" s="1"/>
  <c r="M45" i="43" s="1"/>
  <c r="L44" i="43"/>
  <c r="M44" i="43" s="1"/>
  <c r="K44" i="43"/>
  <c r="J44" i="43"/>
  <c r="I44" i="43"/>
  <c r="J43" i="43"/>
  <c r="I43" i="43"/>
  <c r="L43" i="43" s="1"/>
  <c r="M43" i="43" s="1"/>
  <c r="J42" i="43"/>
  <c r="I42" i="43"/>
  <c r="L42" i="43" s="1"/>
  <c r="M42" i="43" s="1"/>
  <c r="O41" i="43"/>
  <c r="J41" i="43"/>
  <c r="K41" i="43" s="1"/>
  <c r="I41" i="43"/>
  <c r="N41" i="43" s="1"/>
  <c r="J40" i="43"/>
  <c r="L40" i="43" s="1"/>
  <c r="M40" i="43" s="1"/>
  <c r="I40" i="43"/>
  <c r="K40" i="43" s="1"/>
  <c r="J39" i="43"/>
  <c r="I39" i="43"/>
  <c r="L39" i="43" s="1"/>
  <c r="M39" i="43" s="1"/>
  <c r="J38" i="43"/>
  <c r="I38" i="43"/>
  <c r="L38" i="43" s="1"/>
  <c r="M38" i="43" s="1"/>
  <c r="M37" i="43"/>
  <c r="L37" i="43"/>
  <c r="K37" i="43"/>
  <c r="J37" i="43"/>
  <c r="I37" i="43"/>
  <c r="L36" i="43"/>
  <c r="M36" i="43" s="1"/>
  <c r="K36" i="43"/>
  <c r="J36" i="43"/>
  <c r="I36" i="43"/>
  <c r="Q35" i="43"/>
  <c r="L35" i="43"/>
  <c r="M35" i="43" s="1"/>
  <c r="J35" i="43"/>
  <c r="P35" i="43" s="1"/>
  <c r="I35" i="43"/>
  <c r="O35" i="43" s="1"/>
  <c r="J34" i="43"/>
  <c r="L34" i="43" s="1"/>
  <c r="M34" i="43" s="1"/>
  <c r="I34" i="43"/>
  <c r="J33" i="43"/>
  <c r="K33" i="43" s="1"/>
  <c r="I33" i="43"/>
  <c r="L33" i="43" s="1"/>
  <c r="M33" i="43" s="1"/>
  <c r="J32" i="43"/>
  <c r="L32" i="43" s="1"/>
  <c r="M32" i="43" s="1"/>
  <c r="I32" i="43"/>
  <c r="K32" i="43" s="1"/>
  <c r="J31" i="43"/>
  <c r="I31" i="43"/>
  <c r="L31" i="43" s="1"/>
  <c r="M31" i="43" s="1"/>
  <c r="N30" i="43"/>
  <c r="J30" i="43"/>
  <c r="Q30" i="43" s="1"/>
  <c r="I30" i="43"/>
  <c r="L30" i="43" s="1"/>
  <c r="M30" i="43" s="1"/>
  <c r="J29" i="43"/>
  <c r="I29" i="43"/>
  <c r="L29" i="43" s="1"/>
  <c r="M29" i="43" s="1"/>
  <c r="L28" i="43"/>
  <c r="M28" i="43" s="1"/>
  <c r="J28" i="43"/>
  <c r="K28" i="43" s="1"/>
  <c r="I28" i="43"/>
  <c r="L27" i="43"/>
  <c r="M27" i="43" s="1"/>
  <c r="J27" i="43"/>
  <c r="I27" i="43"/>
  <c r="K27" i="43" s="1"/>
  <c r="J26" i="43"/>
  <c r="I26" i="43"/>
  <c r="O25" i="43" s="1"/>
  <c r="J25" i="43"/>
  <c r="Q25" i="43" s="1"/>
  <c r="I25" i="43"/>
  <c r="J24" i="43"/>
  <c r="K24" i="43" s="1"/>
  <c r="I24" i="43"/>
  <c r="L24" i="43" s="1"/>
  <c r="M24" i="43" s="1"/>
  <c r="J23" i="43"/>
  <c r="L23" i="43" s="1"/>
  <c r="M23" i="43" s="1"/>
  <c r="I23" i="43"/>
  <c r="K23" i="43" s="1"/>
  <c r="J22" i="43"/>
  <c r="I22" i="43"/>
  <c r="L22" i="43" s="1"/>
  <c r="M22" i="43" s="1"/>
  <c r="J21" i="43"/>
  <c r="I21" i="43"/>
  <c r="L21" i="43" s="1"/>
  <c r="M21" i="43" s="1"/>
  <c r="M20" i="43"/>
  <c r="L20" i="43"/>
  <c r="K20" i="43"/>
  <c r="J20" i="43"/>
  <c r="I20" i="43"/>
  <c r="N19" i="43"/>
  <c r="L19" i="43"/>
  <c r="M19" i="43" s="1"/>
  <c r="J19" i="43"/>
  <c r="K19" i="43" s="1"/>
  <c r="I19" i="43"/>
  <c r="L18" i="43"/>
  <c r="M18" i="43" s="1"/>
  <c r="J18" i="43"/>
  <c r="I18" i="43"/>
  <c r="K18" i="43" s="1"/>
  <c r="J17" i="43"/>
  <c r="L17" i="43" s="1"/>
  <c r="M17" i="43" s="1"/>
  <c r="I17" i="43"/>
  <c r="J16" i="43"/>
  <c r="K16" i="43" s="1"/>
  <c r="I16" i="43"/>
  <c r="L16" i="43" s="1"/>
  <c r="M16" i="43" s="1"/>
  <c r="J15" i="43"/>
  <c r="L15" i="43" s="1"/>
  <c r="M15" i="43" s="1"/>
  <c r="I15" i="43"/>
  <c r="K15" i="43" s="1"/>
  <c r="J14" i="43"/>
  <c r="I14" i="43"/>
  <c r="L14" i="43" s="1"/>
  <c r="M14" i="43" s="1"/>
  <c r="N13" i="43"/>
  <c r="J13" i="43"/>
  <c r="Q13" i="43" s="1"/>
  <c r="I13" i="43"/>
  <c r="L13" i="43" s="1"/>
  <c r="M13" i="43" s="1"/>
  <c r="J12" i="43"/>
  <c r="I12" i="43"/>
  <c r="L12" i="43" s="1"/>
  <c r="M12" i="43" s="1"/>
  <c r="L11" i="43"/>
  <c r="M11" i="43" s="1"/>
  <c r="J11" i="43"/>
  <c r="K11" i="43" s="1"/>
  <c r="I11" i="43"/>
  <c r="L10" i="43"/>
  <c r="M10" i="43" s="1"/>
  <c r="J10" i="43"/>
  <c r="I10" i="43"/>
  <c r="K10" i="43" s="1"/>
  <c r="J9" i="43"/>
  <c r="L9" i="43" s="1"/>
  <c r="M9" i="43" s="1"/>
  <c r="I9" i="43"/>
  <c r="J8" i="43"/>
  <c r="K8" i="43" s="1"/>
  <c r="I8" i="43"/>
  <c r="L8" i="43" s="1"/>
  <c r="M8" i="43" s="1"/>
  <c r="P7" i="43"/>
  <c r="L7" i="43"/>
  <c r="M7" i="43" s="1"/>
  <c r="K7" i="43"/>
  <c r="J7" i="43"/>
  <c r="I7" i="43"/>
  <c r="O7" i="43" s="1"/>
  <c r="J6" i="43"/>
  <c r="I6" i="43"/>
  <c r="L6" i="43" s="1"/>
  <c r="M6" i="43" s="1"/>
  <c r="J5" i="43"/>
  <c r="P2" i="43" s="1"/>
  <c r="I5" i="43"/>
  <c r="L5" i="43" s="1"/>
  <c r="M5" i="43" s="1"/>
  <c r="J4" i="43"/>
  <c r="I4" i="43"/>
  <c r="L4" i="43" s="1"/>
  <c r="M4" i="43" s="1"/>
  <c r="L3" i="43"/>
  <c r="M3" i="43" s="1"/>
  <c r="J3" i="43"/>
  <c r="K3" i="43" s="1"/>
  <c r="I3" i="43"/>
  <c r="Q2" i="43"/>
  <c r="J2" i="43"/>
  <c r="J71" i="43" s="1"/>
  <c r="I2" i="43"/>
  <c r="L2" i="43" s="1"/>
  <c r="EN54" i="42"/>
  <c r="EM54" i="42"/>
  <c r="EL54" i="42"/>
  <c r="EK54" i="42"/>
  <c r="EJ54" i="42"/>
  <c r="EI54" i="42"/>
  <c r="EH54" i="42"/>
  <c r="EG54" i="42"/>
  <c r="EF54" i="42"/>
  <c r="EE54" i="42"/>
  <c r="ED54" i="42"/>
  <c r="EC54" i="42"/>
  <c r="EB54" i="42"/>
  <c r="EA54" i="42"/>
  <c r="DZ54" i="42"/>
  <c r="DY54" i="42"/>
  <c r="DX54" i="42"/>
  <c r="DW54" i="42"/>
  <c r="DV54" i="42"/>
  <c r="DU54" i="42"/>
  <c r="DT54" i="42"/>
  <c r="DS54" i="42"/>
  <c r="DR54" i="42"/>
  <c r="DQ54" i="42"/>
  <c r="DP54" i="42"/>
  <c r="DO54" i="42"/>
  <c r="DN54" i="42"/>
  <c r="DM54" i="42"/>
  <c r="DL54" i="42"/>
  <c r="DK54" i="42"/>
  <c r="DJ54" i="42"/>
  <c r="DI54" i="42"/>
  <c r="DH54" i="42"/>
  <c r="DG54" i="42"/>
  <c r="DF54" i="42"/>
  <c r="DE54" i="42"/>
  <c r="DD54" i="42"/>
  <c r="DC54" i="42"/>
  <c r="DB54" i="42"/>
  <c r="DA54" i="42"/>
  <c r="CZ54" i="42"/>
  <c r="CY54" i="42"/>
  <c r="CX54" i="42"/>
  <c r="CW54" i="42"/>
  <c r="CV54" i="42"/>
  <c r="CU54" i="42"/>
  <c r="CT54" i="42"/>
  <c r="CS54" i="42"/>
  <c r="CR54" i="42"/>
  <c r="CQ54" i="42"/>
  <c r="CP54" i="42"/>
  <c r="CO54" i="42"/>
  <c r="CN54" i="42"/>
  <c r="CM54" i="42"/>
  <c r="CL54" i="42"/>
  <c r="CK54" i="42"/>
  <c r="CJ54" i="42"/>
  <c r="CI54" i="42"/>
  <c r="CH54" i="42"/>
  <c r="CG54" i="42"/>
  <c r="CF54" i="42"/>
  <c r="CE54" i="42"/>
  <c r="CD54" i="42"/>
  <c r="CC54" i="42"/>
  <c r="CB54" i="42"/>
  <c r="CA54" i="42"/>
  <c r="BZ54" i="42"/>
  <c r="EN53" i="42"/>
  <c r="EM53" i="42"/>
  <c r="EL53" i="42"/>
  <c r="EK53" i="42"/>
  <c r="EJ53" i="42"/>
  <c r="EI53" i="42"/>
  <c r="EH53" i="42"/>
  <c r="EG53" i="42"/>
  <c r="EF53" i="42"/>
  <c r="EE53" i="42"/>
  <c r="ED53" i="42"/>
  <c r="EC53" i="42"/>
  <c r="EB53" i="42"/>
  <c r="EA53" i="42"/>
  <c r="DZ53" i="42"/>
  <c r="DY53" i="42"/>
  <c r="DX53" i="42"/>
  <c r="DW53" i="42"/>
  <c r="DV53" i="42"/>
  <c r="DU53" i="42"/>
  <c r="DT53" i="42"/>
  <c r="DS53" i="42"/>
  <c r="DR53" i="42"/>
  <c r="DQ53" i="42"/>
  <c r="DP53" i="42"/>
  <c r="DO53" i="42"/>
  <c r="DN53" i="42"/>
  <c r="DM53" i="42"/>
  <c r="DL53" i="42"/>
  <c r="DK53" i="42"/>
  <c r="DJ53" i="42"/>
  <c r="DI53" i="42"/>
  <c r="DH53" i="42"/>
  <c r="DG53" i="42"/>
  <c r="DF53" i="42"/>
  <c r="DE53" i="42"/>
  <c r="DD53" i="42"/>
  <c r="DC53" i="42"/>
  <c r="DB53" i="42"/>
  <c r="DA53" i="42"/>
  <c r="CZ53" i="42"/>
  <c r="CY53" i="42"/>
  <c r="CX53" i="42"/>
  <c r="CW53" i="42"/>
  <c r="CV53" i="42"/>
  <c r="CU53" i="42"/>
  <c r="CT53" i="42"/>
  <c r="CS53" i="42"/>
  <c r="CR53" i="42"/>
  <c r="CQ53" i="42"/>
  <c r="CP53" i="42"/>
  <c r="CO53" i="42"/>
  <c r="CN53" i="42"/>
  <c r="CM53" i="42"/>
  <c r="CL53" i="42"/>
  <c r="CK53" i="42"/>
  <c r="CJ53" i="42"/>
  <c r="CI53" i="42"/>
  <c r="CH53" i="42"/>
  <c r="CG53" i="42"/>
  <c r="CF53" i="42"/>
  <c r="CE53" i="42"/>
  <c r="CD53" i="42"/>
  <c r="CC53" i="42"/>
  <c r="CB53" i="42"/>
  <c r="CA53" i="42"/>
  <c r="BZ53" i="42"/>
  <c r="EN52" i="42"/>
  <c r="EM52" i="42"/>
  <c r="EL52" i="42"/>
  <c r="EK52" i="42"/>
  <c r="EJ52" i="42"/>
  <c r="EI52" i="42"/>
  <c r="EH52" i="42"/>
  <c r="EG52" i="42"/>
  <c r="EF52" i="42"/>
  <c r="EE52" i="42"/>
  <c r="ED52" i="42"/>
  <c r="EC52" i="42"/>
  <c r="EB52" i="42"/>
  <c r="EA52" i="42"/>
  <c r="DZ52" i="42"/>
  <c r="DY52" i="42"/>
  <c r="DX52" i="42"/>
  <c r="DW52" i="42"/>
  <c r="DV52" i="42"/>
  <c r="DU52" i="42"/>
  <c r="DT52" i="42"/>
  <c r="DS52" i="42"/>
  <c r="DR52" i="42"/>
  <c r="DQ52" i="42"/>
  <c r="DP52" i="42"/>
  <c r="DO52" i="42"/>
  <c r="DN52" i="42"/>
  <c r="DM52" i="42"/>
  <c r="DL52" i="42"/>
  <c r="DK52" i="42"/>
  <c r="DJ52" i="42"/>
  <c r="DI52" i="42"/>
  <c r="DH52" i="42"/>
  <c r="DG52" i="42"/>
  <c r="DF52" i="42"/>
  <c r="DE52" i="42"/>
  <c r="DD52" i="42"/>
  <c r="DC52" i="42"/>
  <c r="DB52" i="42"/>
  <c r="DA52" i="42"/>
  <c r="CZ52" i="42"/>
  <c r="CY52" i="42"/>
  <c r="CX52" i="42"/>
  <c r="CW52" i="42"/>
  <c r="CV52" i="42"/>
  <c r="CU52" i="42"/>
  <c r="CT52" i="42"/>
  <c r="CS52" i="42"/>
  <c r="CR52" i="42"/>
  <c r="CQ52" i="42"/>
  <c r="CP52" i="42"/>
  <c r="CO52" i="42"/>
  <c r="CN52" i="42"/>
  <c r="CM52" i="42"/>
  <c r="CL52" i="42"/>
  <c r="CK52" i="42"/>
  <c r="CJ52" i="42"/>
  <c r="CI52" i="42"/>
  <c r="CH52" i="42"/>
  <c r="CG52" i="42"/>
  <c r="CF52" i="42"/>
  <c r="CE52" i="42"/>
  <c r="CD52" i="42"/>
  <c r="CC52" i="42"/>
  <c r="CB52" i="42"/>
  <c r="CA52" i="42"/>
  <c r="BZ52" i="42"/>
  <c r="EN41" i="42"/>
  <c r="EM41" i="42"/>
  <c r="EL41" i="42"/>
  <c r="EK41" i="42"/>
  <c r="EJ41" i="42"/>
  <c r="EI41" i="42"/>
  <c r="EH41" i="42"/>
  <c r="EG41" i="42"/>
  <c r="EF41" i="42"/>
  <c r="EE41" i="42"/>
  <c r="ED41" i="42"/>
  <c r="EC41" i="42"/>
  <c r="EB41" i="42"/>
  <c r="EA41" i="42"/>
  <c r="DZ41" i="42"/>
  <c r="DY41" i="42"/>
  <c r="DX41" i="42"/>
  <c r="DW41" i="42"/>
  <c r="DV41" i="42"/>
  <c r="DU41" i="42"/>
  <c r="DT41" i="42"/>
  <c r="DS41" i="42"/>
  <c r="DR41" i="42"/>
  <c r="DQ41" i="42"/>
  <c r="DP41" i="42"/>
  <c r="DO41" i="42"/>
  <c r="DN41" i="42"/>
  <c r="DM41" i="42"/>
  <c r="DL41" i="42"/>
  <c r="DK41" i="42"/>
  <c r="DJ41" i="42"/>
  <c r="DI41" i="42"/>
  <c r="DH41" i="42"/>
  <c r="DG41" i="42"/>
  <c r="DF41" i="42"/>
  <c r="DE41" i="42"/>
  <c r="DD41" i="42"/>
  <c r="DC41" i="42"/>
  <c r="DB41" i="42"/>
  <c r="DA41" i="42"/>
  <c r="CZ41" i="42"/>
  <c r="CY41" i="42"/>
  <c r="CX41" i="42"/>
  <c r="CW41" i="42"/>
  <c r="CV41" i="42"/>
  <c r="CU41" i="42"/>
  <c r="CT41" i="42"/>
  <c r="CS41" i="42"/>
  <c r="CR41" i="42"/>
  <c r="CQ41" i="42"/>
  <c r="CP41" i="42"/>
  <c r="CO41" i="42"/>
  <c r="CN41" i="42"/>
  <c r="CM41" i="42"/>
  <c r="CL41" i="42"/>
  <c r="CK41" i="42"/>
  <c r="CJ41" i="42"/>
  <c r="CI41" i="42"/>
  <c r="CH41" i="42"/>
  <c r="CG41" i="42"/>
  <c r="CF41" i="42"/>
  <c r="CE41" i="42"/>
  <c r="CD41" i="42"/>
  <c r="CC41" i="42"/>
  <c r="CB41" i="42"/>
  <c r="CA41" i="42"/>
  <c r="BZ41" i="42"/>
  <c r="EN40" i="42"/>
  <c r="EM40" i="42"/>
  <c r="EL40" i="42"/>
  <c r="EK40" i="42"/>
  <c r="EJ40" i="42"/>
  <c r="EI40" i="42"/>
  <c r="EH40" i="42"/>
  <c r="EG40" i="42"/>
  <c r="EF40" i="42"/>
  <c r="EE40" i="42"/>
  <c r="ED40" i="42"/>
  <c r="EC40" i="42"/>
  <c r="EB40" i="42"/>
  <c r="EA40" i="42"/>
  <c r="DZ40" i="42"/>
  <c r="DY40" i="42"/>
  <c r="DX40" i="42"/>
  <c r="DW40" i="42"/>
  <c r="DV40" i="42"/>
  <c r="DU40" i="42"/>
  <c r="DT40" i="42"/>
  <c r="DS40" i="42"/>
  <c r="DR40" i="42"/>
  <c r="DQ40" i="42"/>
  <c r="DP40" i="42"/>
  <c r="DO40" i="42"/>
  <c r="DN40" i="42"/>
  <c r="DM40" i="42"/>
  <c r="DL40" i="42"/>
  <c r="DK40" i="42"/>
  <c r="DJ40" i="42"/>
  <c r="DI40" i="42"/>
  <c r="DH40" i="42"/>
  <c r="DG40" i="42"/>
  <c r="DF40" i="42"/>
  <c r="DE40" i="42"/>
  <c r="DD40" i="42"/>
  <c r="DC40" i="42"/>
  <c r="DB40" i="42"/>
  <c r="DA40" i="42"/>
  <c r="CZ40" i="42"/>
  <c r="CY40" i="42"/>
  <c r="CX40" i="42"/>
  <c r="CW40" i="42"/>
  <c r="CV40" i="42"/>
  <c r="CU40" i="42"/>
  <c r="CT40" i="42"/>
  <c r="CS40" i="42"/>
  <c r="CR40" i="42"/>
  <c r="CQ40" i="42"/>
  <c r="CP40" i="42"/>
  <c r="CO40" i="42"/>
  <c r="CN40" i="42"/>
  <c r="CM40" i="42"/>
  <c r="CL40" i="42"/>
  <c r="CK40" i="42"/>
  <c r="CJ40" i="42"/>
  <c r="CI40" i="42"/>
  <c r="CH40" i="42"/>
  <c r="CG40" i="42"/>
  <c r="CF40" i="42"/>
  <c r="CE40" i="42"/>
  <c r="CD40" i="42"/>
  <c r="CC40" i="42"/>
  <c r="CB40" i="42"/>
  <c r="CA40" i="42"/>
  <c r="BZ40" i="42"/>
  <c r="EN39" i="42"/>
  <c r="EM39" i="42"/>
  <c r="EL39" i="42"/>
  <c r="EK39" i="42"/>
  <c r="EJ39" i="42"/>
  <c r="EI39" i="42"/>
  <c r="EH39" i="42"/>
  <c r="EG39" i="42"/>
  <c r="EF39" i="42"/>
  <c r="EE39" i="42"/>
  <c r="ED39" i="42"/>
  <c r="EC39" i="42"/>
  <c r="EB39" i="42"/>
  <c r="EA39" i="42"/>
  <c r="DZ39" i="42"/>
  <c r="DY39" i="42"/>
  <c r="DX39" i="42"/>
  <c r="DW39" i="42"/>
  <c r="DV39" i="42"/>
  <c r="DU39" i="42"/>
  <c r="DT39" i="42"/>
  <c r="DS39" i="42"/>
  <c r="DR39" i="42"/>
  <c r="DQ39" i="42"/>
  <c r="DP39" i="42"/>
  <c r="DO39" i="42"/>
  <c r="DN39" i="42"/>
  <c r="DM39" i="42"/>
  <c r="DL39" i="42"/>
  <c r="DK39" i="42"/>
  <c r="DJ39" i="42"/>
  <c r="DI39" i="42"/>
  <c r="DH39" i="42"/>
  <c r="DG39" i="42"/>
  <c r="DF39" i="42"/>
  <c r="DE39" i="42"/>
  <c r="DD39" i="42"/>
  <c r="DC39" i="42"/>
  <c r="DB39" i="42"/>
  <c r="DA39" i="42"/>
  <c r="CZ39" i="42"/>
  <c r="CY39" i="42"/>
  <c r="CX39" i="42"/>
  <c r="CW39" i="42"/>
  <c r="CV39" i="42"/>
  <c r="CU39" i="42"/>
  <c r="CT39" i="42"/>
  <c r="CS39" i="42"/>
  <c r="CR39" i="42"/>
  <c r="CQ39" i="42"/>
  <c r="CP39" i="42"/>
  <c r="CO39" i="42"/>
  <c r="CN39" i="42"/>
  <c r="CM39" i="42"/>
  <c r="CL39" i="42"/>
  <c r="CK39" i="42"/>
  <c r="CJ39" i="42"/>
  <c r="CI39" i="42"/>
  <c r="CH39" i="42"/>
  <c r="CG39" i="42"/>
  <c r="CF39" i="42"/>
  <c r="CE39" i="42"/>
  <c r="CD39" i="42"/>
  <c r="CC39" i="42"/>
  <c r="CB39" i="42"/>
  <c r="CA39" i="42"/>
  <c r="BZ39" i="42"/>
  <c r="EN38" i="42"/>
  <c r="EM38" i="42"/>
  <c r="EL38" i="42"/>
  <c r="EK38" i="42"/>
  <c r="EJ38" i="42"/>
  <c r="EI38" i="42"/>
  <c r="EH38" i="42"/>
  <c r="EG38" i="42"/>
  <c r="EF38" i="42"/>
  <c r="EE38" i="42"/>
  <c r="ED38" i="42"/>
  <c r="EC38" i="42"/>
  <c r="EB38" i="42"/>
  <c r="EA38" i="42"/>
  <c r="DZ38" i="42"/>
  <c r="DY38" i="42"/>
  <c r="DX38" i="42"/>
  <c r="DW38" i="42"/>
  <c r="DV38" i="42"/>
  <c r="DU38" i="42"/>
  <c r="DT38" i="42"/>
  <c r="DS38" i="42"/>
  <c r="DR38" i="42"/>
  <c r="DQ38" i="42"/>
  <c r="DP38" i="42"/>
  <c r="DO38" i="42"/>
  <c r="DN38" i="42"/>
  <c r="DM38" i="42"/>
  <c r="DL38" i="42"/>
  <c r="DK38" i="42"/>
  <c r="DJ38" i="42"/>
  <c r="DI38" i="42"/>
  <c r="DH38" i="42"/>
  <c r="DG38" i="42"/>
  <c r="DF38" i="42"/>
  <c r="DE38" i="42"/>
  <c r="DD38" i="42"/>
  <c r="DC38" i="42"/>
  <c r="DB38" i="42"/>
  <c r="DA38" i="42"/>
  <c r="CZ38" i="42"/>
  <c r="CY38" i="42"/>
  <c r="CX38" i="42"/>
  <c r="CW38" i="42"/>
  <c r="CV38" i="42"/>
  <c r="CU38" i="42"/>
  <c r="CT38" i="42"/>
  <c r="CS38" i="42"/>
  <c r="CR38" i="42"/>
  <c r="CQ38" i="42"/>
  <c r="CP38" i="42"/>
  <c r="CO38" i="42"/>
  <c r="CN38" i="42"/>
  <c r="CM38" i="42"/>
  <c r="CL38" i="42"/>
  <c r="CK38" i="42"/>
  <c r="CJ38" i="42"/>
  <c r="CI38" i="42"/>
  <c r="CH38" i="42"/>
  <c r="CG38" i="42"/>
  <c r="CF38" i="42"/>
  <c r="CE38" i="42"/>
  <c r="CD38" i="42"/>
  <c r="CC38" i="42"/>
  <c r="CB38" i="42"/>
  <c r="CA38" i="42"/>
  <c r="BZ38" i="42"/>
  <c r="EN37" i="42"/>
  <c r="EM37" i="42"/>
  <c r="EL37" i="42"/>
  <c r="EK37" i="42"/>
  <c r="EJ37" i="42"/>
  <c r="EI37" i="42"/>
  <c r="EH37" i="42"/>
  <c r="EG37" i="42"/>
  <c r="EF37" i="42"/>
  <c r="EE37" i="42"/>
  <c r="ED37" i="42"/>
  <c r="EC37" i="42"/>
  <c r="EB37" i="42"/>
  <c r="EA37" i="42"/>
  <c r="DZ37" i="42"/>
  <c r="DY37" i="42"/>
  <c r="DX37" i="42"/>
  <c r="DW37" i="42"/>
  <c r="DV37" i="42"/>
  <c r="DU37" i="42"/>
  <c r="DT37" i="42"/>
  <c r="DS37" i="42"/>
  <c r="DR37" i="42"/>
  <c r="DQ37" i="42"/>
  <c r="DP37" i="42"/>
  <c r="DO37" i="42"/>
  <c r="DN37" i="42"/>
  <c r="DM37" i="42"/>
  <c r="DL37" i="42"/>
  <c r="DK37" i="42"/>
  <c r="DJ37" i="42"/>
  <c r="DI37" i="42"/>
  <c r="DH37" i="42"/>
  <c r="DG37" i="42"/>
  <c r="DF37" i="42"/>
  <c r="DE37" i="42"/>
  <c r="DD37" i="42"/>
  <c r="DC37" i="42"/>
  <c r="DB37" i="42"/>
  <c r="DA37" i="42"/>
  <c r="CZ37" i="42"/>
  <c r="CY37" i="42"/>
  <c r="CX37" i="42"/>
  <c r="CW37" i="42"/>
  <c r="CV37" i="42"/>
  <c r="CU37" i="42"/>
  <c r="CT37" i="42"/>
  <c r="CS37" i="42"/>
  <c r="CR37" i="42"/>
  <c r="CQ37" i="42"/>
  <c r="CP37" i="42"/>
  <c r="CO37" i="42"/>
  <c r="CN37" i="42"/>
  <c r="CM37" i="42"/>
  <c r="CL37" i="42"/>
  <c r="CK37" i="42"/>
  <c r="CJ37" i="42"/>
  <c r="CI37" i="42"/>
  <c r="CH37" i="42"/>
  <c r="CG37" i="42"/>
  <c r="CF37" i="42"/>
  <c r="CE37" i="42"/>
  <c r="CD37" i="42"/>
  <c r="CC37" i="42"/>
  <c r="CB37" i="42"/>
  <c r="CA37" i="42"/>
  <c r="BZ37" i="42"/>
  <c r="EN36" i="42"/>
  <c r="EM36" i="42"/>
  <c r="EL36" i="42"/>
  <c r="EK36" i="42"/>
  <c r="EJ36" i="42"/>
  <c r="EI36" i="42"/>
  <c r="EH36" i="42"/>
  <c r="EG36" i="42"/>
  <c r="EF36" i="42"/>
  <c r="EE36" i="42"/>
  <c r="ED36" i="42"/>
  <c r="EC36" i="42"/>
  <c r="EB36" i="42"/>
  <c r="EA36" i="42"/>
  <c r="DZ36" i="42"/>
  <c r="DY36" i="42"/>
  <c r="DX36" i="42"/>
  <c r="DW36" i="42"/>
  <c r="DV36" i="42"/>
  <c r="DU36" i="42"/>
  <c r="DT36" i="42"/>
  <c r="DS36" i="42"/>
  <c r="DR36" i="42"/>
  <c r="DQ36" i="42"/>
  <c r="DP36" i="42"/>
  <c r="DO36" i="42"/>
  <c r="DN36" i="42"/>
  <c r="DM36" i="42"/>
  <c r="DL36" i="42"/>
  <c r="DK36" i="42"/>
  <c r="DJ36" i="42"/>
  <c r="DI36" i="42"/>
  <c r="DH36" i="42"/>
  <c r="DG36" i="42"/>
  <c r="DF36" i="42"/>
  <c r="DE36" i="42"/>
  <c r="DD36" i="42"/>
  <c r="DC36" i="42"/>
  <c r="DB36" i="42"/>
  <c r="DA36" i="42"/>
  <c r="CZ36" i="42"/>
  <c r="CY36" i="42"/>
  <c r="CX36" i="42"/>
  <c r="CW36" i="42"/>
  <c r="CV36" i="42"/>
  <c r="CU36" i="42"/>
  <c r="CT36" i="42"/>
  <c r="CS36" i="42"/>
  <c r="CR36" i="42"/>
  <c r="CQ36" i="42"/>
  <c r="CP36" i="42"/>
  <c r="CO36" i="42"/>
  <c r="CN36" i="42"/>
  <c r="CM36" i="42"/>
  <c r="CL36" i="42"/>
  <c r="CK36" i="42"/>
  <c r="CJ36" i="42"/>
  <c r="CI36" i="42"/>
  <c r="CH36" i="42"/>
  <c r="CG36" i="42"/>
  <c r="CF36" i="42"/>
  <c r="CE36" i="42"/>
  <c r="CD36" i="42"/>
  <c r="CC36" i="42"/>
  <c r="CB36" i="42"/>
  <c r="CA36" i="42"/>
  <c r="BZ36" i="42"/>
  <c r="EN35" i="42"/>
  <c r="EM35" i="42"/>
  <c r="EL35" i="42"/>
  <c r="EK35" i="42"/>
  <c r="EJ35" i="42"/>
  <c r="EI35" i="42"/>
  <c r="EH35" i="42"/>
  <c r="EG35" i="42"/>
  <c r="EF35" i="42"/>
  <c r="EE35" i="42"/>
  <c r="ED35" i="42"/>
  <c r="EC35" i="42"/>
  <c r="EB35" i="42"/>
  <c r="EA35" i="42"/>
  <c r="DZ35" i="42"/>
  <c r="DY35" i="42"/>
  <c r="DX35" i="42"/>
  <c r="DW35" i="42"/>
  <c r="DV35" i="42"/>
  <c r="DU35" i="42"/>
  <c r="DT35" i="42"/>
  <c r="DS35" i="42"/>
  <c r="DR35" i="42"/>
  <c r="DQ35" i="42"/>
  <c r="DP35" i="42"/>
  <c r="DO35" i="42"/>
  <c r="DN35" i="42"/>
  <c r="DM35" i="42"/>
  <c r="DL35" i="42"/>
  <c r="DK35" i="42"/>
  <c r="DJ35" i="42"/>
  <c r="DI35" i="42"/>
  <c r="DH35" i="42"/>
  <c r="DG35" i="42"/>
  <c r="DF35" i="42"/>
  <c r="DE35" i="42"/>
  <c r="DD35" i="42"/>
  <c r="DC35" i="42"/>
  <c r="DB35" i="42"/>
  <c r="DA35" i="42"/>
  <c r="CZ35" i="42"/>
  <c r="CY35" i="42"/>
  <c r="CX35" i="42"/>
  <c r="CW35" i="42"/>
  <c r="CV35" i="42"/>
  <c r="CU35" i="42"/>
  <c r="CT35" i="42"/>
  <c r="CS35" i="42"/>
  <c r="CR35" i="42"/>
  <c r="CQ35" i="42"/>
  <c r="CP35" i="42"/>
  <c r="CO35" i="42"/>
  <c r="CN35" i="42"/>
  <c r="CM35" i="42"/>
  <c r="CL35" i="42"/>
  <c r="CK35" i="42"/>
  <c r="CJ35" i="42"/>
  <c r="CI35" i="42"/>
  <c r="CH35" i="42"/>
  <c r="CG35" i="42"/>
  <c r="CF35" i="42"/>
  <c r="CE35" i="42"/>
  <c r="CD35" i="42"/>
  <c r="CC35" i="42"/>
  <c r="CB35" i="42"/>
  <c r="CA35" i="42"/>
  <c r="BZ35" i="42"/>
  <c r="EN34" i="42"/>
  <c r="EM34" i="42"/>
  <c r="EL34" i="42"/>
  <c r="EK34" i="42"/>
  <c r="EJ34" i="42"/>
  <c r="EI34" i="42"/>
  <c r="EH34" i="42"/>
  <c r="EG34" i="42"/>
  <c r="EF34" i="42"/>
  <c r="EE34" i="42"/>
  <c r="ED34" i="42"/>
  <c r="EC34" i="42"/>
  <c r="EB34" i="42"/>
  <c r="EA34" i="42"/>
  <c r="DZ34" i="42"/>
  <c r="DY34" i="42"/>
  <c r="DX34" i="42"/>
  <c r="DW34" i="42"/>
  <c r="DV34" i="42"/>
  <c r="DU34" i="42"/>
  <c r="DT34" i="42"/>
  <c r="DS34" i="42"/>
  <c r="DR34" i="42"/>
  <c r="DQ34" i="42"/>
  <c r="DP34" i="42"/>
  <c r="DO34" i="42"/>
  <c r="DN34" i="42"/>
  <c r="DM34" i="42"/>
  <c r="DL34" i="42"/>
  <c r="DK34" i="42"/>
  <c r="DJ34" i="42"/>
  <c r="DI34" i="42"/>
  <c r="DH34" i="42"/>
  <c r="DG34" i="42"/>
  <c r="DF34" i="42"/>
  <c r="DE34" i="42"/>
  <c r="DD34" i="42"/>
  <c r="DC34" i="42"/>
  <c r="DB34" i="42"/>
  <c r="DA34" i="42"/>
  <c r="CZ34" i="42"/>
  <c r="CY34" i="42"/>
  <c r="CX34" i="42"/>
  <c r="CW34" i="42"/>
  <c r="CV34" i="42"/>
  <c r="CU34" i="42"/>
  <c r="CT34" i="42"/>
  <c r="CS34" i="42"/>
  <c r="CR34" i="42"/>
  <c r="CQ34" i="42"/>
  <c r="CP34" i="42"/>
  <c r="CO34" i="42"/>
  <c r="CN34" i="42"/>
  <c r="CM34" i="42"/>
  <c r="CL34" i="42"/>
  <c r="CK34" i="42"/>
  <c r="CJ34" i="42"/>
  <c r="CI34" i="42"/>
  <c r="CH34" i="42"/>
  <c r="CG34" i="42"/>
  <c r="CF34" i="42"/>
  <c r="CE34" i="42"/>
  <c r="CD34" i="42"/>
  <c r="CC34" i="42"/>
  <c r="CB34" i="42"/>
  <c r="CA34" i="42"/>
  <c r="BZ34" i="42"/>
  <c r="EN33" i="42"/>
  <c r="EM33" i="42"/>
  <c r="EL33" i="42"/>
  <c r="EK33" i="42"/>
  <c r="EJ33" i="42"/>
  <c r="EI33" i="42"/>
  <c r="EH33" i="42"/>
  <c r="EG33" i="42"/>
  <c r="EF33" i="42"/>
  <c r="EE33" i="42"/>
  <c r="ED33" i="42"/>
  <c r="EC33" i="42"/>
  <c r="EB33" i="42"/>
  <c r="EA33" i="42"/>
  <c r="DZ33" i="42"/>
  <c r="DY33" i="42"/>
  <c r="DX33" i="42"/>
  <c r="DW33" i="42"/>
  <c r="DV33" i="42"/>
  <c r="DU33" i="42"/>
  <c r="DT33" i="42"/>
  <c r="DS33" i="42"/>
  <c r="DR33" i="42"/>
  <c r="DQ33" i="42"/>
  <c r="DP33" i="42"/>
  <c r="DO33" i="42"/>
  <c r="DN33" i="42"/>
  <c r="DM33" i="42"/>
  <c r="DL33" i="42"/>
  <c r="DK33" i="42"/>
  <c r="DJ33" i="42"/>
  <c r="DI33" i="42"/>
  <c r="DH33" i="42"/>
  <c r="DG33" i="42"/>
  <c r="DF33" i="42"/>
  <c r="DE33" i="42"/>
  <c r="DD33" i="42"/>
  <c r="DC33" i="42"/>
  <c r="DB33" i="42"/>
  <c r="DA33" i="42"/>
  <c r="CZ33" i="42"/>
  <c r="CY33" i="42"/>
  <c r="CX33" i="42"/>
  <c r="CW33" i="42"/>
  <c r="CV33" i="42"/>
  <c r="CU33" i="42"/>
  <c r="CT33" i="42"/>
  <c r="CS33" i="42"/>
  <c r="CR33" i="42"/>
  <c r="CQ33" i="42"/>
  <c r="CP33" i="42"/>
  <c r="CO33" i="42"/>
  <c r="CN33" i="42"/>
  <c r="CM33" i="42"/>
  <c r="CL33" i="42"/>
  <c r="CK33" i="42"/>
  <c r="CJ33" i="42"/>
  <c r="CI33" i="42"/>
  <c r="CH33" i="42"/>
  <c r="CG33" i="42"/>
  <c r="CF33" i="42"/>
  <c r="CE33" i="42"/>
  <c r="CD33" i="42"/>
  <c r="CC33" i="42"/>
  <c r="CB33" i="42"/>
  <c r="CA33" i="42"/>
  <c r="BZ33" i="42"/>
  <c r="EN32" i="42"/>
  <c r="EM32" i="42"/>
  <c r="EL32" i="42"/>
  <c r="EK32" i="42"/>
  <c r="EJ32" i="42"/>
  <c r="EI32" i="42"/>
  <c r="EH32" i="42"/>
  <c r="EG32" i="42"/>
  <c r="EF32" i="42"/>
  <c r="EE32" i="42"/>
  <c r="ED32" i="42"/>
  <c r="EC32" i="42"/>
  <c r="EB32" i="42"/>
  <c r="EA32" i="42"/>
  <c r="DZ32" i="42"/>
  <c r="DY32" i="42"/>
  <c r="DX32" i="42"/>
  <c r="DW32" i="42"/>
  <c r="DV32" i="42"/>
  <c r="DU32" i="42"/>
  <c r="DT32" i="42"/>
  <c r="DS32" i="42"/>
  <c r="DR32" i="42"/>
  <c r="DQ32" i="42"/>
  <c r="DP32" i="42"/>
  <c r="DO32" i="42"/>
  <c r="DN32" i="42"/>
  <c r="DM32" i="42"/>
  <c r="DL32" i="42"/>
  <c r="DK32" i="42"/>
  <c r="DJ32" i="42"/>
  <c r="DI32" i="42"/>
  <c r="DH32" i="42"/>
  <c r="DG32" i="42"/>
  <c r="DF32" i="42"/>
  <c r="DE32" i="42"/>
  <c r="DD32" i="42"/>
  <c r="DC32" i="42"/>
  <c r="DB32" i="42"/>
  <c r="DA32" i="42"/>
  <c r="CZ32" i="42"/>
  <c r="CY32" i="42"/>
  <c r="CX32" i="42"/>
  <c r="CW32" i="42"/>
  <c r="CV32" i="42"/>
  <c r="CU32" i="42"/>
  <c r="CT32" i="42"/>
  <c r="CS32" i="42"/>
  <c r="CR32" i="42"/>
  <c r="CQ32" i="42"/>
  <c r="CP32" i="42"/>
  <c r="CO32" i="42"/>
  <c r="CN32" i="42"/>
  <c r="CM32" i="42"/>
  <c r="CL32" i="42"/>
  <c r="CK32" i="42"/>
  <c r="CJ32" i="42"/>
  <c r="CI32" i="42"/>
  <c r="CH32" i="42"/>
  <c r="CG32" i="42"/>
  <c r="CF32" i="42"/>
  <c r="CE32" i="42"/>
  <c r="CD32" i="42"/>
  <c r="CC32" i="42"/>
  <c r="CB32" i="42"/>
  <c r="CA32" i="42"/>
  <c r="BZ32" i="42"/>
  <c r="EN31" i="42"/>
  <c r="EM31" i="42"/>
  <c r="EL31" i="42"/>
  <c r="EK31" i="42"/>
  <c r="EJ31" i="42"/>
  <c r="EI31" i="42"/>
  <c r="EH31" i="42"/>
  <c r="EG31" i="42"/>
  <c r="EF31" i="42"/>
  <c r="EE31" i="42"/>
  <c r="ED31" i="42"/>
  <c r="EC31" i="42"/>
  <c r="EB31" i="42"/>
  <c r="EA31" i="42"/>
  <c r="DZ31" i="42"/>
  <c r="DY31" i="42"/>
  <c r="DX31" i="42"/>
  <c r="DW31" i="42"/>
  <c r="DV31" i="42"/>
  <c r="DU31" i="42"/>
  <c r="DT31" i="42"/>
  <c r="DS31" i="42"/>
  <c r="DR31" i="42"/>
  <c r="DQ31" i="42"/>
  <c r="DP31" i="42"/>
  <c r="DO31" i="42"/>
  <c r="DN31" i="42"/>
  <c r="DM31" i="42"/>
  <c r="DL31" i="42"/>
  <c r="DK31" i="42"/>
  <c r="DJ31" i="42"/>
  <c r="DI31" i="42"/>
  <c r="DH31" i="42"/>
  <c r="DG31" i="42"/>
  <c r="DF31" i="42"/>
  <c r="DE31" i="42"/>
  <c r="DD31" i="42"/>
  <c r="DC31" i="42"/>
  <c r="DB31" i="42"/>
  <c r="DA31" i="42"/>
  <c r="CZ31" i="42"/>
  <c r="CY31" i="42"/>
  <c r="CX31" i="42"/>
  <c r="CW31" i="42"/>
  <c r="CV31" i="42"/>
  <c r="CU31" i="42"/>
  <c r="CT31" i="42"/>
  <c r="CS31" i="42"/>
  <c r="CR31" i="42"/>
  <c r="CQ31" i="42"/>
  <c r="CP31" i="42"/>
  <c r="CO31" i="42"/>
  <c r="CN31" i="42"/>
  <c r="CM31" i="42"/>
  <c r="CL31" i="42"/>
  <c r="CK31" i="42"/>
  <c r="CJ31" i="42"/>
  <c r="CI31" i="42"/>
  <c r="CH31" i="42"/>
  <c r="CG31" i="42"/>
  <c r="CF31" i="42"/>
  <c r="CE31" i="42"/>
  <c r="CD31" i="42"/>
  <c r="CC31" i="42"/>
  <c r="CB31" i="42"/>
  <c r="CA31" i="42"/>
  <c r="BZ31" i="42"/>
  <c r="EN30" i="42"/>
  <c r="EM30" i="42"/>
  <c r="EL30" i="42"/>
  <c r="EK30" i="42"/>
  <c r="EJ30" i="42"/>
  <c r="EI30" i="42"/>
  <c r="EH30" i="42"/>
  <c r="EG30" i="42"/>
  <c r="EF30" i="42"/>
  <c r="EE30" i="42"/>
  <c r="ED30" i="42"/>
  <c r="EC30" i="42"/>
  <c r="EB30" i="42"/>
  <c r="EA30" i="42"/>
  <c r="DZ30" i="42"/>
  <c r="DY30" i="42"/>
  <c r="DX30" i="42"/>
  <c r="DW30" i="42"/>
  <c r="DV30" i="42"/>
  <c r="DU30" i="42"/>
  <c r="DT30" i="42"/>
  <c r="DS30" i="42"/>
  <c r="DR30" i="42"/>
  <c r="DQ30" i="42"/>
  <c r="DP30" i="42"/>
  <c r="DO30" i="42"/>
  <c r="DN30" i="42"/>
  <c r="DM30" i="42"/>
  <c r="DL30" i="42"/>
  <c r="DK30" i="42"/>
  <c r="DJ30" i="42"/>
  <c r="DI30" i="42"/>
  <c r="DH30" i="42"/>
  <c r="DG30" i="42"/>
  <c r="DF30" i="42"/>
  <c r="DE30" i="42"/>
  <c r="DD30" i="42"/>
  <c r="DC30" i="42"/>
  <c r="DB30" i="42"/>
  <c r="DA30" i="42"/>
  <c r="CZ30" i="42"/>
  <c r="CY30" i="42"/>
  <c r="CX30" i="42"/>
  <c r="CW30" i="42"/>
  <c r="CV30" i="42"/>
  <c r="CU30" i="42"/>
  <c r="CT30" i="42"/>
  <c r="CS30" i="42"/>
  <c r="CR30" i="42"/>
  <c r="CQ30" i="42"/>
  <c r="CP30" i="42"/>
  <c r="CO30" i="42"/>
  <c r="CN30" i="42"/>
  <c r="CM30" i="42"/>
  <c r="CL30" i="42"/>
  <c r="CK30" i="42"/>
  <c r="CJ30" i="42"/>
  <c r="CI30" i="42"/>
  <c r="CH30" i="42"/>
  <c r="CG30" i="42"/>
  <c r="CF30" i="42"/>
  <c r="CE30" i="42"/>
  <c r="CD30" i="42"/>
  <c r="CC30" i="42"/>
  <c r="CB30" i="42"/>
  <c r="CA30" i="42"/>
  <c r="BZ30" i="42"/>
  <c r="EN29" i="42"/>
  <c r="EM29" i="42"/>
  <c r="EL29" i="42"/>
  <c r="EK29" i="42"/>
  <c r="EJ29" i="42"/>
  <c r="EI29" i="42"/>
  <c r="EH29" i="42"/>
  <c r="EG29" i="42"/>
  <c r="EF29" i="42"/>
  <c r="EE29" i="42"/>
  <c r="ED29" i="42"/>
  <c r="EC29" i="42"/>
  <c r="EB29" i="42"/>
  <c r="EA29" i="42"/>
  <c r="DZ29" i="42"/>
  <c r="DY29" i="42"/>
  <c r="DX29" i="42"/>
  <c r="DW29" i="42"/>
  <c r="DV29" i="42"/>
  <c r="DU29" i="42"/>
  <c r="DT29" i="42"/>
  <c r="DS29" i="42"/>
  <c r="DR29" i="42"/>
  <c r="DQ29" i="42"/>
  <c r="DP29" i="42"/>
  <c r="DO29" i="42"/>
  <c r="DN29" i="42"/>
  <c r="DM29" i="42"/>
  <c r="DL29" i="42"/>
  <c r="DK29" i="42"/>
  <c r="DJ29" i="42"/>
  <c r="DI29" i="42"/>
  <c r="DH29" i="42"/>
  <c r="DG29" i="42"/>
  <c r="DF29" i="42"/>
  <c r="DE29" i="42"/>
  <c r="DD29" i="42"/>
  <c r="DC29" i="42"/>
  <c r="DB29" i="42"/>
  <c r="DA29" i="42"/>
  <c r="CZ29" i="42"/>
  <c r="CY29" i="42"/>
  <c r="CX29" i="42"/>
  <c r="CW29" i="42"/>
  <c r="CV29" i="42"/>
  <c r="CU29" i="42"/>
  <c r="CT29" i="42"/>
  <c r="CS29" i="42"/>
  <c r="CR29" i="42"/>
  <c r="CQ29" i="42"/>
  <c r="CP29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EN28" i="42"/>
  <c r="EM28" i="42"/>
  <c r="EL28" i="42"/>
  <c r="EK28" i="42"/>
  <c r="EJ28" i="42"/>
  <c r="EI28" i="42"/>
  <c r="EH28" i="42"/>
  <c r="EG28" i="42"/>
  <c r="EF28" i="42"/>
  <c r="EE28" i="42"/>
  <c r="ED28" i="42"/>
  <c r="EC28" i="42"/>
  <c r="EB28" i="42"/>
  <c r="EA28" i="42"/>
  <c r="DZ28" i="42"/>
  <c r="DY28" i="42"/>
  <c r="DX28" i="42"/>
  <c r="DW28" i="42"/>
  <c r="DV28" i="42"/>
  <c r="DU28" i="42"/>
  <c r="DT28" i="42"/>
  <c r="DS28" i="42"/>
  <c r="DR28" i="42"/>
  <c r="DQ28" i="42"/>
  <c r="DP28" i="42"/>
  <c r="DO28" i="42"/>
  <c r="DN28" i="42"/>
  <c r="DM28" i="42"/>
  <c r="DL28" i="42"/>
  <c r="DK28" i="42"/>
  <c r="DJ28" i="42"/>
  <c r="DI28" i="42"/>
  <c r="DH28" i="42"/>
  <c r="DG28" i="42"/>
  <c r="DF28" i="42"/>
  <c r="DE28" i="42"/>
  <c r="DD28" i="42"/>
  <c r="DC28" i="42"/>
  <c r="DB28" i="42"/>
  <c r="DA28" i="42"/>
  <c r="CZ28" i="42"/>
  <c r="CY28" i="42"/>
  <c r="CX28" i="42"/>
  <c r="CW28" i="42"/>
  <c r="CV28" i="42"/>
  <c r="CU28" i="42"/>
  <c r="CT28" i="42"/>
  <c r="CS28" i="42"/>
  <c r="CR28" i="42"/>
  <c r="CQ28" i="42"/>
  <c r="CP28" i="42"/>
  <c r="CO28" i="42"/>
  <c r="CN28" i="42"/>
  <c r="CM28" i="42"/>
  <c r="CL28" i="42"/>
  <c r="CK28" i="42"/>
  <c r="CJ28" i="42"/>
  <c r="CI28" i="42"/>
  <c r="CH28" i="42"/>
  <c r="CG28" i="42"/>
  <c r="CF28" i="42"/>
  <c r="CE28" i="42"/>
  <c r="CD28" i="42"/>
  <c r="CC28" i="42"/>
  <c r="CB28" i="42"/>
  <c r="CA28" i="42"/>
  <c r="BZ28" i="42"/>
  <c r="EN27" i="42"/>
  <c r="EM27" i="42"/>
  <c r="EL27" i="42"/>
  <c r="EK27" i="42"/>
  <c r="EJ27" i="42"/>
  <c r="EI27" i="42"/>
  <c r="EH27" i="42"/>
  <c r="EG27" i="42"/>
  <c r="EF27" i="42"/>
  <c r="EE27" i="42"/>
  <c r="ED27" i="42"/>
  <c r="EC27" i="42"/>
  <c r="EB27" i="42"/>
  <c r="EA27" i="42"/>
  <c r="DZ27" i="42"/>
  <c r="DY27" i="42"/>
  <c r="DX27" i="42"/>
  <c r="DW27" i="42"/>
  <c r="DV27" i="42"/>
  <c r="DU27" i="42"/>
  <c r="DT27" i="42"/>
  <c r="DS27" i="42"/>
  <c r="DR27" i="42"/>
  <c r="DQ27" i="42"/>
  <c r="DP27" i="42"/>
  <c r="DO27" i="42"/>
  <c r="DN27" i="42"/>
  <c r="DM27" i="42"/>
  <c r="DL27" i="42"/>
  <c r="DK27" i="42"/>
  <c r="DJ27" i="42"/>
  <c r="DI27" i="42"/>
  <c r="DH27" i="42"/>
  <c r="DG27" i="42"/>
  <c r="DF27" i="42"/>
  <c r="DE27" i="42"/>
  <c r="DD27" i="42"/>
  <c r="DC27" i="42"/>
  <c r="DB27" i="42"/>
  <c r="DA27" i="42"/>
  <c r="CZ27" i="42"/>
  <c r="CY27" i="42"/>
  <c r="CX27" i="42"/>
  <c r="CW27" i="42"/>
  <c r="CV27" i="42"/>
  <c r="CU27" i="42"/>
  <c r="CT27" i="42"/>
  <c r="CS27" i="42"/>
  <c r="CR27" i="42"/>
  <c r="CQ27" i="42"/>
  <c r="CP27" i="42"/>
  <c r="CO27" i="42"/>
  <c r="CN27" i="42"/>
  <c r="CM27" i="42"/>
  <c r="CL27" i="42"/>
  <c r="CK27" i="42"/>
  <c r="CJ27" i="42"/>
  <c r="CI27" i="42"/>
  <c r="CH27" i="42"/>
  <c r="CG27" i="42"/>
  <c r="CF27" i="42"/>
  <c r="CE27" i="42"/>
  <c r="CD27" i="42"/>
  <c r="CC27" i="42"/>
  <c r="CB27" i="42"/>
  <c r="CA27" i="42"/>
  <c r="BZ27" i="42"/>
  <c r="EN26" i="42"/>
  <c r="EM26" i="42"/>
  <c r="EL26" i="42"/>
  <c r="EK26" i="42"/>
  <c r="EJ26" i="42"/>
  <c r="EI26" i="42"/>
  <c r="EH26" i="42"/>
  <c r="EG26" i="42"/>
  <c r="EF26" i="42"/>
  <c r="EE26" i="42"/>
  <c r="ED26" i="42"/>
  <c r="EC26" i="42"/>
  <c r="EB26" i="42"/>
  <c r="EA26" i="42"/>
  <c r="DZ26" i="42"/>
  <c r="DY26" i="42"/>
  <c r="DX26" i="42"/>
  <c r="DW26" i="42"/>
  <c r="DV26" i="42"/>
  <c r="DU26" i="42"/>
  <c r="DT26" i="42"/>
  <c r="DS26" i="42"/>
  <c r="DR26" i="42"/>
  <c r="DQ26" i="42"/>
  <c r="DP26" i="42"/>
  <c r="DO26" i="42"/>
  <c r="DN26" i="42"/>
  <c r="DM26" i="42"/>
  <c r="DL26" i="42"/>
  <c r="DK26" i="42"/>
  <c r="DJ26" i="42"/>
  <c r="DI26" i="42"/>
  <c r="DH26" i="42"/>
  <c r="DG26" i="42"/>
  <c r="DF26" i="42"/>
  <c r="DE26" i="42"/>
  <c r="DD26" i="42"/>
  <c r="DC26" i="42"/>
  <c r="DB26" i="42"/>
  <c r="DA26" i="42"/>
  <c r="CZ26" i="42"/>
  <c r="CY26" i="42"/>
  <c r="CX26" i="42"/>
  <c r="CW26" i="42"/>
  <c r="CV26" i="42"/>
  <c r="CU26" i="42"/>
  <c r="CT26" i="42"/>
  <c r="CS26" i="42"/>
  <c r="CR26" i="42"/>
  <c r="CQ26" i="42"/>
  <c r="CP26" i="42"/>
  <c r="CO26" i="42"/>
  <c r="CN26" i="42"/>
  <c r="CM26" i="42"/>
  <c r="CL26" i="42"/>
  <c r="CK26" i="42"/>
  <c r="CJ26" i="42"/>
  <c r="CI26" i="42"/>
  <c r="CH26" i="42"/>
  <c r="CG26" i="42"/>
  <c r="CF26" i="42"/>
  <c r="CE26" i="42"/>
  <c r="CD26" i="42"/>
  <c r="CC26" i="42"/>
  <c r="CB26" i="42"/>
  <c r="CA26" i="42"/>
  <c r="BZ26" i="42"/>
  <c r="EN25" i="42"/>
  <c r="EM25" i="42"/>
  <c r="EL25" i="42"/>
  <c r="EK25" i="42"/>
  <c r="EJ25" i="42"/>
  <c r="EI25" i="42"/>
  <c r="EH25" i="42"/>
  <c r="EG25" i="42"/>
  <c r="EF25" i="42"/>
  <c r="EE25" i="42"/>
  <c r="ED25" i="42"/>
  <c r="EC25" i="42"/>
  <c r="EB25" i="42"/>
  <c r="EA25" i="42"/>
  <c r="DZ25" i="42"/>
  <c r="DY25" i="42"/>
  <c r="DX25" i="42"/>
  <c r="DW25" i="42"/>
  <c r="DV25" i="42"/>
  <c r="DU25" i="42"/>
  <c r="DT25" i="42"/>
  <c r="DS25" i="42"/>
  <c r="DR25" i="42"/>
  <c r="DQ25" i="42"/>
  <c r="DP25" i="42"/>
  <c r="DO25" i="42"/>
  <c r="DN25" i="42"/>
  <c r="DM25" i="42"/>
  <c r="DL25" i="42"/>
  <c r="DK25" i="42"/>
  <c r="DJ25" i="42"/>
  <c r="DI25" i="42"/>
  <c r="DH25" i="42"/>
  <c r="DG25" i="42"/>
  <c r="DF25" i="42"/>
  <c r="DE25" i="42"/>
  <c r="DD25" i="42"/>
  <c r="DC25" i="42"/>
  <c r="DB25" i="42"/>
  <c r="DA25" i="42"/>
  <c r="CZ25" i="42"/>
  <c r="CY25" i="42"/>
  <c r="CX25" i="42"/>
  <c r="CW25" i="42"/>
  <c r="CV25" i="42"/>
  <c r="CU25" i="42"/>
  <c r="CT25" i="42"/>
  <c r="CS25" i="42"/>
  <c r="CR25" i="42"/>
  <c r="CQ25" i="42"/>
  <c r="CP25" i="42"/>
  <c r="CO25" i="42"/>
  <c r="CN25" i="42"/>
  <c r="CM25" i="42"/>
  <c r="CL25" i="42"/>
  <c r="CK25" i="42"/>
  <c r="CJ25" i="42"/>
  <c r="CI25" i="42"/>
  <c r="CH25" i="42"/>
  <c r="CG25" i="42"/>
  <c r="CF25" i="42"/>
  <c r="CE25" i="42"/>
  <c r="CD25" i="42"/>
  <c r="CC25" i="42"/>
  <c r="CB25" i="42"/>
  <c r="CA25" i="42"/>
  <c r="BZ25" i="42"/>
  <c r="EN24" i="42"/>
  <c r="EM24" i="42"/>
  <c r="EL24" i="42"/>
  <c r="EK24" i="42"/>
  <c r="EJ24" i="42"/>
  <c r="EI24" i="42"/>
  <c r="EH24" i="42"/>
  <c r="EG24" i="42"/>
  <c r="EF24" i="42"/>
  <c r="EE24" i="42"/>
  <c r="ED24" i="42"/>
  <c r="EC24" i="42"/>
  <c r="EB24" i="42"/>
  <c r="EA24" i="42"/>
  <c r="DZ24" i="42"/>
  <c r="DY24" i="42"/>
  <c r="DX24" i="42"/>
  <c r="DW24" i="42"/>
  <c r="DV24" i="42"/>
  <c r="DU24" i="42"/>
  <c r="DT24" i="42"/>
  <c r="DS24" i="42"/>
  <c r="DR24" i="42"/>
  <c r="DQ24" i="42"/>
  <c r="DP24" i="42"/>
  <c r="DO24" i="42"/>
  <c r="DN24" i="42"/>
  <c r="DM24" i="42"/>
  <c r="DL24" i="42"/>
  <c r="DK24" i="42"/>
  <c r="DJ24" i="42"/>
  <c r="DI24" i="42"/>
  <c r="DH24" i="42"/>
  <c r="DG24" i="42"/>
  <c r="DF24" i="42"/>
  <c r="DE24" i="42"/>
  <c r="DD24" i="42"/>
  <c r="DC24" i="42"/>
  <c r="DB24" i="42"/>
  <c r="DA24" i="42"/>
  <c r="CZ24" i="42"/>
  <c r="CY24" i="42"/>
  <c r="CX24" i="42"/>
  <c r="CW24" i="42"/>
  <c r="CV24" i="42"/>
  <c r="CU24" i="42"/>
  <c r="CT24" i="42"/>
  <c r="CS24" i="42"/>
  <c r="CR24" i="42"/>
  <c r="CQ24" i="42"/>
  <c r="CP24" i="42"/>
  <c r="CO24" i="42"/>
  <c r="CN24" i="42"/>
  <c r="CM24" i="42"/>
  <c r="CL24" i="42"/>
  <c r="CK24" i="42"/>
  <c r="CJ24" i="42"/>
  <c r="CI24" i="42"/>
  <c r="CH24" i="42"/>
  <c r="CG24" i="42"/>
  <c r="CF24" i="42"/>
  <c r="CE24" i="42"/>
  <c r="CD24" i="42"/>
  <c r="CC24" i="42"/>
  <c r="CB24" i="42"/>
  <c r="CA24" i="42"/>
  <c r="BZ24" i="42"/>
  <c r="EN23" i="42"/>
  <c r="EM23" i="42"/>
  <c r="EL23" i="42"/>
  <c r="EK23" i="42"/>
  <c r="EJ23" i="42"/>
  <c r="EI23" i="42"/>
  <c r="EH23" i="42"/>
  <c r="EG23" i="42"/>
  <c r="EF23" i="42"/>
  <c r="EE23" i="42"/>
  <c r="ED23" i="42"/>
  <c r="EC23" i="42"/>
  <c r="EB23" i="42"/>
  <c r="EA23" i="42"/>
  <c r="DZ23" i="42"/>
  <c r="DY23" i="42"/>
  <c r="DX23" i="42"/>
  <c r="DW23" i="42"/>
  <c r="DV23" i="42"/>
  <c r="DU23" i="42"/>
  <c r="DT23" i="42"/>
  <c r="DS23" i="42"/>
  <c r="DR23" i="42"/>
  <c r="DQ23" i="42"/>
  <c r="DP23" i="42"/>
  <c r="DO23" i="42"/>
  <c r="DN23" i="42"/>
  <c r="DM23" i="42"/>
  <c r="DL23" i="42"/>
  <c r="DK23" i="42"/>
  <c r="DJ23" i="42"/>
  <c r="DI23" i="42"/>
  <c r="DH23" i="42"/>
  <c r="DG23" i="42"/>
  <c r="DF23" i="42"/>
  <c r="DE23" i="42"/>
  <c r="DD23" i="42"/>
  <c r="DC23" i="42"/>
  <c r="DB23" i="42"/>
  <c r="DA23" i="42"/>
  <c r="CZ23" i="42"/>
  <c r="CY23" i="42"/>
  <c r="CX23" i="42"/>
  <c r="CW23" i="42"/>
  <c r="CV23" i="42"/>
  <c r="CU23" i="42"/>
  <c r="CT23" i="42"/>
  <c r="CS23" i="42"/>
  <c r="CR23" i="42"/>
  <c r="CQ23" i="42"/>
  <c r="CP23" i="42"/>
  <c r="CO23" i="42"/>
  <c r="CN23" i="42"/>
  <c r="CM23" i="42"/>
  <c r="CL23" i="42"/>
  <c r="CK23" i="42"/>
  <c r="CJ23" i="42"/>
  <c r="CI23" i="42"/>
  <c r="CH23" i="42"/>
  <c r="CG23" i="42"/>
  <c r="CF23" i="42"/>
  <c r="CE23" i="42"/>
  <c r="CD23" i="42"/>
  <c r="CC23" i="42"/>
  <c r="CB23" i="42"/>
  <c r="CA23" i="42"/>
  <c r="BZ23" i="42"/>
  <c r="EN22" i="42"/>
  <c r="EM22" i="42"/>
  <c r="EL22" i="42"/>
  <c r="EK22" i="42"/>
  <c r="EJ22" i="42"/>
  <c r="EI22" i="42"/>
  <c r="EH22" i="42"/>
  <c r="EG22" i="42"/>
  <c r="EF22" i="42"/>
  <c r="EE22" i="42"/>
  <c r="ED22" i="42"/>
  <c r="EC22" i="42"/>
  <c r="EB22" i="42"/>
  <c r="EA22" i="42"/>
  <c r="DZ22" i="42"/>
  <c r="DY22" i="42"/>
  <c r="DX22" i="42"/>
  <c r="DW22" i="42"/>
  <c r="DV22" i="42"/>
  <c r="DU22" i="42"/>
  <c r="DT22" i="42"/>
  <c r="DS22" i="42"/>
  <c r="DR22" i="42"/>
  <c r="DQ22" i="42"/>
  <c r="DP22" i="42"/>
  <c r="DO22" i="42"/>
  <c r="DN22" i="42"/>
  <c r="DM22" i="42"/>
  <c r="DL22" i="42"/>
  <c r="DK22" i="42"/>
  <c r="DJ22" i="42"/>
  <c r="DI22" i="42"/>
  <c r="DH22" i="42"/>
  <c r="DG22" i="42"/>
  <c r="DF22" i="42"/>
  <c r="DE22" i="42"/>
  <c r="DD22" i="42"/>
  <c r="DC22" i="42"/>
  <c r="DB22" i="42"/>
  <c r="DA22" i="42"/>
  <c r="CZ22" i="42"/>
  <c r="CY22" i="42"/>
  <c r="CX22" i="42"/>
  <c r="CW22" i="42"/>
  <c r="CV22" i="42"/>
  <c r="CU22" i="42"/>
  <c r="CT22" i="42"/>
  <c r="CS22" i="42"/>
  <c r="CR22" i="42"/>
  <c r="CQ22" i="42"/>
  <c r="CP22" i="42"/>
  <c r="CO22" i="42"/>
  <c r="CN22" i="42"/>
  <c r="CM22" i="42"/>
  <c r="CL22" i="42"/>
  <c r="CK22" i="42"/>
  <c r="CJ22" i="42"/>
  <c r="CI22" i="42"/>
  <c r="CH22" i="42"/>
  <c r="CG22" i="42"/>
  <c r="CF22" i="42"/>
  <c r="CE22" i="42"/>
  <c r="CD22" i="42"/>
  <c r="CC22" i="42"/>
  <c r="CB22" i="42"/>
  <c r="CA22" i="42"/>
  <c r="BZ22" i="42"/>
  <c r="EN21" i="42"/>
  <c r="EM21" i="42"/>
  <c r="EL21" i="42"/>
  <c r="EK21" i="42"/>
  <c r="EJ21" i="42"/>
  <c r="EI21" i="42"/>
  <c r="EH21" i="42"/>
  <c r="EG21" i="42"/>
  <c r="EF21" i="42"/>
  <c r="EE21" i="42"/>
  <c r="ED21" i="42"/>
  <c r="EC21" i="42"/>
  <c r="EB21" i="42"/>
  <c r="EA21" i="42"/>
  <c r="DZ21" i="42"/>
  <c r="DY21" i="42"/>
  <c r="DX21" i="42"/>
  <c r="DW21" i="42"/>
  <c r="DV21" i="42"/>
  <c r="DU21" i="42"/>
  <c r="DT21" i="42"/>
  <c r="DS21" i="42"/>
  <c r="DR21" i="42"/>
  <c r="DQ21" i="42"/>
  <c r="DP21" i="42"/>
  <c r="DO21" i="42"/>
  <c r="DN21" i="42"/>
  <c r="DM21" i="42"/>
  <c r="DL21" i="42"/>
  <c r="DK21" i="42"/>
  <c r="DJ21" i="42"/>
  <c r="DI21" i="42"/>
  <c r="DH21" i="42"/>
  <c r="DG21" i="42"/>
  <c r="DF21" i="42"/>
  <c r="DE21" i="42"/>
  <c r="DD21" i="42"/>
  <c r="DC21" i="42"/>
  <c r="DB21" i="42"/>
  <c r="DA21" i="42"/>
  <c r="CZ21" i="42"/>
  <c r="CY21" i="42"/>
  <c r="CX21" i="42"/>
  <c r="CW21" i="42"/>
  <c r="CV21" i="42"/>
  <c r="CU21" i="42"/>
  <c r="CT21" i="42"/>
  <c r="CS21" i="42"/>
  <c r="CR21" i="42"/>
  <c r="CQ21" i="42"/>
  <c r="CP21" i="42"/>
  <c r="CO21" i="42"/>
  <c r="CN21" i="42"/>
  <c r="CM21" i="42"/>
  <c r="CL21" i="42"/>
  <c r="CK21" i="42"/>
  <c r="CJ21" i="42"/>
  <c r="CI21" i="42"/>
  <c r="CH21" i="42"/>
  <c r="CG21" i="42"/>
  <c r="CF21" i="42"/>
  <c r="CE21" i="42"/>
  <c r="CD21" i="42"/>
  <c r="CC21" i="42"/>
  <c r="CB21" i="42"/>
  <c r="CA21" i="42"/>
  <c r="BZ21" i="42"/>
  <c r="EN20" i="42"/>
  <c r="EM20" i="42"/>
  <c r="EL20" i="42"/>
  <c r="EK20" i="42"/>
  <c r="EJ20" i="42"/>
  <c r="EI20" i="42"/>
  <c r="EH20" i="42"/>
  <c r="EG20" i="42"/>
  <c r="EF20" i="42"/>
  <c r="EE20" i="42"/>
  <c r="ED20" i="42"/>
  <c r="EC20" i="42"/>
  <c r="EB20" i="42"/>
  <c r="EA20" i="42"/>
  <c r="DZ20" i="42"/>
  <c r="DY20" i="42"/>
  <c r="DX20" i="42"/>
  <c r="DW20" i="42"/>
  <c r="DV20" i="42"/>
  <c r="DU20" i="42"/>
  <c r="DT20" i="42"/>
  <c r="DS20" i="42"/>
  <c r="DR20" i="42"/>
  <c r="DQ20" i="42"/>
  <c r="DP20" i="42"/>
  <c r="DO20" i="42"/>
  <c r="DN20" i="42"/>
  <c r="DM20" i="42"/>
  <c r="DL20" i="42"/>
  <c r="DK20" i="42"/>
  <c r="DJ20" i="42"/>
  <c r="DI20" i="42"/>
  <c r="DH20" i="42"/>
  <c r="DG20" i="42"/>
  <c r="DF20" i="42"/>
  <c r="DE20" i="42"/>
  <c r="DD20" i="42"/>
  <c r="DC20" i="42"/>
  <c r="DB20" i="42"/>
  <c r="DA20" i="42"/>
  <c r="CZ20" i="42"/>
  <c r="CY20" i="42"/>
  <c r="CX20" i="42"/>
  <c r="CW20" i="42"/>
  <c r="CV20" i="42"/>
  <c r="CU20" i="42"/>
  <c r="CT20" i="42"/>
  <c r="CS20" i="42"/>
  <c r="CR20" i="42"/>
  <c r="CQ20" i="42"/>
  <c r="CP20" i="42"/>
  <c r="CO20" i="42"/>
  <c r="CN20" i="42"/>
  <c r="CM20" i="42"/>
  <c r="CL20" i="42"/>
  <c r="CK20" i="42"/>
  <c r="CJ20" i="42"/>
  <c r="CI20" i="42"/>
  <c r="CH20" i="42"/>
  <c r="CG20" i="42"/>
  <c r="CF20" i="42"/>
  <c r="CE20" i="42"/>
  <c r="CD20" i="42"/>
  <c r="CC20" i="42"/>
  <c r="CB20" i="42"/>
  <c r="CA20" i="42"/>
  <c r="BZ20" i="42"/>
  <c r="EN19" i="42"/>
  <c r="EM19" i="42"/>
  <c r="EL19" i="42"/>
  <c r="EK19" i="42"/>
  <c r="EJ19" i="42"/>
  <c r="EI19" i="42"/>
  <c r="EH19" i="42"/>
  <c r="EG19" i="42"/>
  <c r="EF19" i="42"/>
  <c r="EE19" i="42"/>
  <c r="ED19" i="42"/>
  <c r="EC19" i="42"/>
  <c r="EB19" i="42"/>
  <c r="EA19" i="42"/>
  <c r="DZ19" i="42"/>
  <c r="DY19" i="42"/>
  <c r="DX19" i="42"/>
  <c r="DW19" i="42"/>
  <c r="DV19" i="42"/>
  <c r="DU19" i="42"/>
  <c r="DT19" i="42"/>
  <c r="DS19" i="42"/>
  <c r="DR19" i="42"/>
  <c r="DQ19" i="42"/>
  <c r="DP19" i="42"/>
  <c r="DO19" i="42"/>
  <c r="DN19" i="42"/>
  <c r="DM19" i="42"/>
  <c r="DL19" i="42"/>
  <c r="DK19" i="42"/>
  <c r="DJ19" i="42"/>
  <c r="DI19" i="42"/>
  <c r="DH19" i="42"/>
  <c r="DG19" i="42"/>
  <c r="DF19" i="42"/>
  <c r="DE19" i="42"/>
  <c r="DD19" i="42"/>
  <c r="DC19" i="42"/>
  <c r="DB19" i="42"/>
  <c r="DA19" i="42"/>
  <c r="CZ19" i="42"/>
  <c r="CY19" i="42"/>
  <c r="CX19" i="42"/>
  <c r="CW19" i="42"/>
  <c r="CV19" i="42"/>
  <c r="CU19" i="42"/>
  <c r="CT19" i="42"/>
  <c r="CS19" i="42"/>
  <c r="CR19" i="42"/>
  <c r="CQ19" i="42"/>
  <c r="CP19" i="42"/>
  <c r="CO19" i="42"/>
  <c r="CN19" i="42"/>
  <c r="CM19" i="42"/>
  <c r="CL19" i="42"/>
  <c r="CK19" i="42"/>
  <c r="CJ19" i="42"/>
  <c r="CI19" i="42"/>
  <c r="CH19" i="42"/>
  <c r="CG19" i="42"/>
  <c r="CF19" i="42"/>
  <c r="CE19" i="42"/>
  <c r="CD19" i="42"/>
  <c r="CC19" i="42"/>
  <c r="CB19" i="42"/>
  <c r="CA19" i="42"/>
  <c r="BZ19" i="42"/>
  <c r="EN18" i="42"/>
  <c r="EM18" i="42"/>
  <c r="EL18" i="42"/>
  <c r="EK18" i="42"/>
  <c r="EJ18" i="42"/>
  <c r="EI18" i="42"/>
  <c r="EH18" i="42"/>
  <c r="EG18" i="42"/>
  <c r="EF18" i="42"/>
  <c r="EE18" i="42"/>
  <c r="ED18" i="42"/>
  <c r="EC18" i="42"/>
  <c r="EB18" i="42"/>
  <c r="EA18" i="42"/>
  <c r="DZ18" i="42"/>
  <c r="DY18" i="42"/>
  <c r="DX18" i="42"/>
  <c r="DW18" i="42"/>
  <c r="DV18" i="42"/>
  <c r="DU18" i="42"/>
  <c r="DT18" i="42"/>
  <c r="DS18" i="42"/>
  <c r="DR18" i="42"/>
  <c r="DQ18" i="42"/>
  <c r="DP18" i="42"/>
  <c r="DO18" i="42"/>
  <c r="DN18" i="42"/>
  <c r="DM18" i="42"/>
  <c r="DL18" i="42"/>
  <c r="DK18" i="42"/>
  <c r="DJ18" i="42"/>
  <c r="DI18" i="42"/>
  <c r="DH18" i="42"/>
  <c r="DG18" i="42"/>
  <c r="DF18" i="42"/>
  <c r="DE18" i="42"/>
  <c r="DD18" i="42"/>
  <c r="DC18" i="42"/>
  <c r="DB18" i="42"/>
  <c r="DA18" i="42"/>
  <c r="CZ18" i="42"/>
  <c r="CY18" i="42"/>
  <c r="CX18" i="42"/>
  <c r="CW18" i="42"/>
  <c r="CV18" i="42"/>
  <c r="CU18" i="42"/>
  <c r="CT18" i="42"/>
  <c r="CS18" i="42"/>
  <c r="CR18" i="42"/>
  <c r="CQ18" i="42"/>
  <c r="CP18" i="42"/>
  <c r="CO18" i="42"/>
  <c r="CN18" i="42"/>
  <c r="CM18" i="42"/>
  <c r="CL18" i="42"/>
  <c r="CK18" i="42"/>
  <c r="CJ18" i="42"/>
  <c r="CI18" i="42"/>
  <c r="CH18" i="42"/>
  <c r="CG18" i="42"/>
  <c r="CF18" i="42"/>
  <c r="CE18" i="42"/>
  <c r="CD18" i="42"/>
  <c r="CC18" i="42"/>
  <c r="CB18" i="42"/>
  <c r="CA18" i="42"/>
  <c r="BZ18" i="42"/>
  <c r="EN17" i="42"/>
  <c r="EM17" i="42"/>
  <c r="EL17" i="42"/>
  <c r="EK17" i="42"/>
  <c r="EJ17" i="42"/>
  <c r="EI17" i="42"/>
  <c r="EH17" i="42"/>
  <c r="EG17" i="42"/>
  <c r="EF17" i="42"/>
  <c r="EE17" i="42"/>
  <c r="ED17" i="42"/>
  <c r="EC17" i="42"/>
  <c r="EB17" i="42"/>
  <c r="EA17" i="42"/>
  <c r="DZ17" i="42"/>
  <c r="DY17" i="42"/>
  <c r="DX17" i="42"/>
  <c r="DW17" i="42"/>
  <c r="DV17" i="42"/>
  <c r="DU17" i="42"/>
  <c r="DT17" i="42"/>
  <c r="DS17" i="42"/>
  <c r="DR17" i="42"/>
  <c r="DQ17" i="42"/>
  <c r="DP17" i="42"/>
  <c r="DO17" i="42"/>
  <c r="DN17" i="42"/>
  <c r="DM17" i="42"/>
  <c r="DL17" i="42"/>
  <c r="DK17" i="42"/>
  <c r="DJ17" i="42"/>
  <c r="DI17" i="42"/>
  <c r="DH17" i="42"/>
  <c r="DG17" i="42"/>
  <c r="DF17" i="42"/>
  <c r="DE17" i="42"/>
  <c r="DD17" i="42"/>
  <c r="DC17" i="42"/>
  <c r="DB17" i="42"/>
  <c r="DA17" i="42"/>
  <c r="CZ17" i="42"/>
  <c r="CY17" i="42"/>
  <c r="CX17" i="42"/>
  <c r="CW17" i="42"/>
  <c r="CV17" i="42"/>
  <c r="CU17" i="42"/>
  <c r="CT17" i="42"/>
  <c r="CS17" i="42"/>
  <c r="CR17" i="42"/>
  <c r="CQ17" i="42"/>
  <c r="CP17" i="42"/>
  <c r="CO17" i="42"/>
  <c r="CN17" i="42"/>
  <c r="CM17" i="42"/>
  <c r="CL17" i="42"/>
  <c r="CK17" i="42"/>
  <c r="CJ17" i="42"/>
  <c r="CI17" i="42"/>
  <c r="CH17" i="42"/>
  <c r="CG17" i="42"/>
  <c r="CF17" i="42"/>
  <c r="CE17" i="42"/>
  <c r="CD17" i="42"/>
  <c r="CC17" i="42"/>
  <c r="CB17" i="42"/>
  <c r="CA17" i="42"/>
  <c r="BZ17" i="42"/>
  <c r="EN16" i="42"/>
  <c r="EM16" i="42"/>
  <c r="EL16" i="42"/>
  <c r="EK16" i="42"/>
  <c r="EJ16" i="42"/>
  <c r="EI16" i="42"/>
  <c r="EH16" i="42"/>
  <c r="EG16" i="42"/>
  <c r="EF16" i="42"/>
  <c r="EE16" i="42"/>
  <c r="ED16" i="42"/>
  <c r="EC16" i="42"/>
  <c r="EB16" i="42"/>
  <c r="EA16" i="42"/>
  <c r="DZ16" i="42"/>
  <c r="DY16" i="42"/>
  <c r="DX16" i="42"/>
  <c r="DW16" i="42"/>
  <c r="DV16" i="42"/>
  <c r="DU16" i="42"/>
  <c r="DT16" i="42"/>
  <c r="DS16" i="42"/>
  <c r="DR16" i="42"/>
  <c r="DQ16" i="42"/>
  <c r="DP16" i="42"/>
  <c r="DO16" i="42"/>
  <c r="DN16" i="42"/>
  <c r="DM16" i="42"/>
  <c r="DL16" i="42"/>
  <c r="DK16" i="42"/>
  <c r="DJ16" i="42"/>
  <c r="DI16" i="42"/>
  <c r="DH16" i="42"/>
  <c r="DG16" i="42"/>
  <c r="DF16" i="42"/>
  <c r="DE16" i="42"/>
  <c r="DD16" i="42"/>
  <c r="DC16" i="42"/>
  <c r="DB16" i="42"/>
  <c r="DA16" i="42"/>
  <c r="CZ16" i="42"/>
  <c r="CY16" i="42"/>
  <c r="CX16" i="42"/>
  <c r="CW16" i="42"/>
  <c r="CV16" i="42"/>
  <c r="CU16" i="42"/>
  <c r="CT16" i="42"/>
  <c r="CS16" i="42"/>
  <c r="CR16" i="42"/>
  <c r="CQ16" i="42"/>
  <c r="CP16" i="42"/>
  <c r="CO16" i="42"/>
  <c r="CN16" i="42"/>
  <c r="CM16" i="42"/>
  <c r="CL16" i="42"/>
  <c r="CK16" i="42"/>
  <c r="CJ16" i="42"/>
  <c r="CI16" i="42"/>
  <c r="CH16" i="42"/>
  <c r="CG16" i="42"/>
  <c r="CF16" i="42"/>
  <c r="CE16" i="42"/>
  <c r="CD16" i="42"/>
  <c r="CC16" i="42"/>
  <c r="CB16" i="42"/>
  <c r="CA16" i="42"/>
  <c r="BZ16" i="42"/>
  <c r="EN15" i="42"/>
  <c r="EM15" i="42"/>
  <c r="EL15" i="42"/>
  <c r="EK15" i="42"/>
  <c r="EJ15" i="42"/>
  <c r="EI15" i="42"/>
  <c r="EH15" i="42"/>
  <c r="EG15" i="42"/>
  <c r="EF15" i="42"/>
  <c r="EE15" i="42"/>
  <c r="ED15" i="42"/>
  <c r="EC15" i="42"/>
  <c r="EB15" i="42"/>
  <c r="EA15" i="42"/>
  <c r="DZ15" i="42"/>
  <c r="DY15" i="42"/>
  <c r="DX15" i="42"/>
  <c r="DW15" i="42"/>
  <c r="DV15" i="42"/>
  <c r="DU15" i="42"/>
  <c r="DT15" i="42"/>
  <c r="DS15" i="42"/>
  <c r="DR15" i="42"/>
  <c r="DQ15" i="42"/>
  <c r="DP15" i="42"/>
  <c r="DO15" i="42"/>
  <c r="DN15" i="42"/>
  <c r="DM15" i="42"/>
  <c r="DL15" i="42"/>
  <c r="DK15" i="42"/>
  <c r="DJ15" i="42"/>
  <c r="DI15" i="42"/>
  <c r="DH15" i="42"/>
  <c r="DG15" i="42"/>
  <c r="DF15" i="42"/>
  <c r="DE15" i="42"/>
  <c r="DD15" i="42"/>
  <c r="DC15" i="42"/>
  <c r="DB15" i="42"/>
  <c r="DA15" i="42"/>
  <c r="CZ15" i="42"/>
  <c r="CY15" i="42"/>
  <c r="CX15" i="42"/>
  <c r="CW15" i="42"/>
  <c r="CV15" i="42"/>
  <c r="CU15" i="42"/>
  <c r="CT15" i="42"/>
  <c r="CS15" i="42"/>
  <c r="CR15" i="42"/>
  <c r="CQ15" i="42"/>
  <c r="CP15" i="42"/>
  <c r="CO15" i="42"/>
  <c r="CN15" i="42"/>
  <c r="CM15" i="42"/>
  <c r="CL15" i="42"/>
  <c r="CK15" i="42"/>
  <c r="CJ15" i="42"/>
  <c r="CI15" i="42"/>
  <c r="CH15" i="42"/>
  <c r="CG15" i="42"/>
  <c r="CF15" i="42"/>
  <c r="CE15" i="42"/>
  <c r="CD15" i="42"/>
  <c r="CC15" i="42"/>
  <c r="CB15" i="42"/>
  <c r="CA15" i="42"/>
  <c r="BZ15" i="42"/>
  <c r="EN14" i="42"/>
  <c r="EM14" i="42"/>
  <c r="EL14" i="42"/>
  <c r="EK14" i="42"/>
  <c r="EJ14" i="42"/>
  <c r="EI14" i="42"/>
  <c r="EH14" i="42"/>
  <c r="EG14" i="42"/>
  <c r="EF14" i="42"/>
  <c r="EE14" i="42"/>
  <c r="ED14" i="42"/>
  <c r="EC14" i="42"/>
  <c r="EB14" i="42"/>
  <c r="EA14" i="42"/>
  <c r="DZ14" i="42"/>
  <c r="DY14" i="42"/>
  <c r="DX14" i="42"/>
  <c r="DW14" i="42"/>
  <c r="DV14" i="42"/>
  <c r="DU14" i="42"/>
  <c r="DT14" i="42"/>
  <c r="DS14" i="42"/>
  <c r="DR14" i="42"/>
  <c r="DQ14" i="42"/>
  <c r="DP14" i="42"/>
  <c r="DO14" i="42"/>
  <c r="DN14" i="42"/>
  <c r="DM14" i="42"/>
  <c r="DL14" i="42"/>
  <c r="DK14" i="42"/>
  <c r="DJ14" i="42"/>
  <c r="DI14" i="42"/>
  <c r="DH14" i="42"/>
  <c r="DG14" i="42"/>
  <c r="DF14" i="42"/>
  <c r="DE14" i="42"/>
  <c r="DD14" i="42"/>
  <c r="DC14" i="42"/>
  <c r="DB14" i="42"/>
  <c r="DA14" i="42"/>
  <c r="CZ14" i="42"/>
  <c r="CY14" i="42"/>
  <c r="CX14" i="42"/>
  <c r="CW14" i="42"/>
  <c r="CV14" i="42"/>
  <c r="CU14" i="42"/>
  <c r="CT14" i="42"/>
  <c r="CS14" i="42"/>
  <c r="CR14" i="42"/>
  <c r="CQ14" i="42"/>
  <c r="CP14" i="42"/>
  <c r="CO14" i="42"/>
  <c r="CN14" i="42"/>
  <c r="CM14" i="42"/>
  <c r="CL14" i="42"/>
  <c r="CK14" i="42"/>
  <c r="CJ14" i="42"/>
  <c r="CI14" i="42"/>
  <c r="CH14" i="42"/>
  <c r="CG14" i="42"/>
  <c r="CF14" i="42"/>
  <c r="CE14" i="42"/>
  <c r="CD14" i="42"/>
  <c r="CC14" i="42"/>
  <c r="CB14" i="42"/>
  <c r="CA14" i="42"/>
  <c r="BZ14" i="42"/>
  <c r="EN13" i="42"/>
  <c r="EM13" i="42"/>
  <c r="EL13" i="42"/>
  <c r="EK13" i="42"/>
  <c r="EJ13" i="42"/>
  <c r="EI13" i="42"/>
  <c r="EH13" i="42"/>
  <c r="EG13" i="42"/>
  <c r="EF13" i="42"/>
  <c r="EE13" i="42"/>
  <c r="ED13" i="42"/>
  <c r="EC13" i="42"/>
  <c r="EB13" i="42"/>
  <c r="EA13" i="42"/>
  <c r="DZ13" i="42"/>
  <c r="DY13" i="42"/>
  <c r="DX13" i="42"/>
  <c r="DW13" i="42"/>
  <c r="DV13" i="42"/>
  <c r="DU13" i="42"/>
  <c r="DT13" i="42"/>
  <c r="DS13" i="42"/>
  <c r="DR13" i="42"/>
  <c r="DQ13" i="42"/>
  <c r="DP13" i="42"/>
  <c r="DO13" i="42"/>
  <c r="DN13" i="42"/>
  <c r="DM13" i="42"/>
  <c r="DL13" i="42"/>
  <c r="DK13" i="42"/>
  <c r="DJ13" i="42"/>
  <c r="DI13" i="42"/>
  <c r="DH13" i="42"/>
  <c r="DG13" i="42"/>
  <c r="DF13" i="42"/>
  <c r="DE13" i="42"/>
  <c r="DD13" i="42"/>
  <c r="DC13" i="42"/>
  <c r="DB13" i="42"/>
  <c r="DA13" i="42"/>
  <c r="CZ13" i="42"/>
  <c r="CY13" i="42"/>
  <c r="CX13" i="42"/>
  <c r="CW13" i="42"/>
  <c r="CV13" i="42"/>
  <c r="CU13" i="42"/>
  <c r="CT13" i="42"/>
  <c r="CS13" i="42"/>
  <c r="CR13" i="42"/>
  <c r="CQ13" i="42"/>
  <c r="CP13" i="42"/>
  <c r="CO13" i="42"/>
  <c r="CN13" i="42"/>
  <c r="CM13" i="42"/>
  <c r="CL13" i="42"/>
  <c r="CK13" i="42"/>
  <c r="CJ13" i="42"/>
  <c r="CI13" i="42"/>
  <c r="CH13" i="42"/>
  <c r="CG13" i="42"/>
  <c r="CF13" i="42"/>
  <c r="CE13" i="42"/>
  <c r="CD13" i="42"/>
  <c r="CC13" i="42"/>
  <c r="CB13" i="42"/>
  <c r="CA13" i="42"/>
  <c r="BZ13" i="42"/>
  <c r="EN12" i="42"/>
  <c r="EM12" i="42"/>
  <c r="EL12" i="42"/>
  <c r="EK12" i="42"/>
  <c r="EJ12" i="42"/>
  <c r="EI12" i="42"/>
  <c r="EH12" i="42"/>
  <c r="EG12" i="42"/>
  <c r="EF12" i="42"/>
  <c r="EE12" i="42"/>
  <c r="ED12" i="42"/>
  <c r="EC12" i="42"/>
  <c r="EB12" i="42"/>
  <c r="EA12" i="42"/>
  <c r="DZ12" i="42"/>
  <c r="DY12" i="42"/>
  <c r="DX12" i="42"/>
  <c r="DW12" i="42"/>
  <c r="DV12" i="42"/>
  <c r="DU12" i="42"/>
  <c r="DT12" i="42"/>
  <c r="DS12" i="42"/>
  <c r="DR12" i="42"/>
  <c r="DQ12" i="42"/>
  <c r="DP12" i="42"/>
  <c r="DO12" i="42"/>
  <c r="DN12" i="42"/>
  <c r="DM12" i="42"/>
  <c r="DL12" i="42"/>
  <c r="DK12" i="42"/>
  <c r="DJ12" i="42"/>
  <c r="DI12" i="42"/>
  <c r="DH12" i="42"/>
  <c r="DG12" i="42"/>
  <c r="DF12" i="42"/>
  <c r="DE12" i="42"/>
  <c r="DD12" i="42"/>
  <c r="DC12" i="42"/>
  <c r="DB12" i="42"/>
  <c r="DA12" i="42"/>
  <c r="CZ12" i="42"/>
  <c r="CY12" i="42"/>
  <c r="CX12" i="42"/>
  <c r="CW12" i="42"/>
  <c r="CV12" i="42"/>
  <c r="CU12" i="42"/>
  <c r="CT12" i="42"/>
  <c r="CS12" i="42"/>
  <c r="CR12" i="42"/>
  <c r="CQ12" i="42"/>
  <c r="CP12" i="42"/>
  <c r="CO12" i="42"/>
  <c r="CN12" i="42"/>
  <c r="CM12" i="42"/>
  <c r="CL12" i="42"/>
  <c r="CK12" i="42"/>
  <c r="CJ12" i="42"/>
  <c r="CI12" i="42"/>
  <c r="CH12" i="42"/>
  <c r="CG12" i="42"/>
  <c r="CF12" i="42"/>
  <c r="CE12" i="42"/>
  <c r="CD12" i="42"/>
  <c r="CC12" i="42"/>
  <c r="CB12" i="42"/>
  <c r="CA12" i="42"/>
  <c r="BZ12" i="42"/>
  <c r="EN11" i="42"/>
  <c r="EM11" i="42"/>
  <c r="EL11" i="42"/>
  <c r="EK11" i="42"/>
  <c r="EJ11" i="42"/>
  <c r="EI11" i="42"/>
  <c r="EH11" i="42"/>
  <c r="EG11" i="42"/>
  <c r="EF11" i="42"/>
  <c r="EE11" i="42"/>
  <c r="ED11" i="42"/>
  <c r="EC11" i="42"/>
  <c r="EB11" i="42"/>
  <c r="EA11" i="42"/>
  <c r="DZ11" i="42"/>
  <c r="DY11" i="42"/>
  <c r="DX11" i="42"/>
  <c r="DW11" i="42"/>
  <c r="DV11" i="42"/>
  <c r="DU11" i="42"/>
  <c r="DT11" i="42"/>
  <c r="DS11" i="42"/>
  <c r="DR11" i="42"/>
  <c r="DQ11" i="42"/>
  <c r="DP11" i="42"/>
  <c r="DO11" i="42"/>
  <c r="DN11" i="42"/>
  <c r="DM11" i="42"/>
  <c r="DL11" i="42"/>
  <c r="DK11" i="42"/>
  <c r="DJ11" i="42"/>
  <c r="DI11" i="42"/>
  <c r="DH11" i="42"/>
  <c r="DG11" i="42"/>
  <c r="DF11" i="42"/>
  <c r="DE11" i="42"/>
  <c r="DD11" i="42"/>
  <c r="DC11" i="42"/>
  <c r="DB11" i="42"/>
  <c r="DA11" i="42"/>
  <c r="CZ11" i="42"/>
  <c r="CY11" i="42"/>
  <c r="CX11" i="42"/>
  <c r="CW11" i="42"/>
  <c r="CV11" i="42"/>
  <c r="CU11" i="42"/>
  <c r="CT11" i="42"/>
  <c r="CS11" i="42"/>
  <c r="CR11" i="42"/>
  <c r="CQ11" i="42"/>
  <c r="CP11" i="42"/>
  <c r="CO11" i="42"/>
  <c r="CN11" i="42"/>
  <c r="CM11" i="42"/>
  <c r="CL11" i="42"/>
  <c r="CK11" i="42"/>
  <c r="CJ11" i="42"/>
  <c r="CI11" i="42"/>
  <c r="CH11" i="42"/>
  <c r="CG11" i="42"/>
  <c r="CF11" i="42"/>
  <c r="CE11" i="42"/>
  <c r="CD11" i="42"/>
  <c r="CC11" i="42"/>
  <c r="CB11" i="42"/>
  <c r="CA11" i="42"/>
  <c r="BZ11" i="42"/>
  <c r="EN10" i="42"/>
  <c r="EM10" i="42"/>
  <c r="EL10" i="42"/>
  <c r="EK10" i="42"/>
  <c r="EJ10" i="42"/>
  <c r="EI10" i="42"/>
  <c r="EH10" i="42"/>
  <c r="EG10" i="42"/>
  <c r="EF10" i="42"/>
  <c r="EE10" i="42"/>
  <c r="ED10" i="42"/>
  <c r="EC10" i="42"/>
  <c r="EB10" i="42"/>
  <c r="EA10" i="42"/>
  <c r="DZ10" i="42"/>
  <c r="DY10" i="42"/>
  <c r="DX10" i="42"/>
  <c r="DW10" i="42"/>
  <c r="DV10" i="42"/>
  <c r="DU10" i="42"/>
  <c r="DT10" i="42"/>
  <c r="DS10" i="42"/>
  <c r="DR10" i="42"/>
  <c r="DQ10" i="42"/>
  <c r="DP10" i="42"/>
  <c r="DO10" i="42"/>
  <c r="DN10" i="42"/>
  <c r="DM10" i="42"/>
  <c r="DL10" i="42"/>
  <c r="DK10" i="42"/>
  <c r="DJ10" i="42"/>
  <c r="DI10" i="42"/>
  <c r="DH10" i="42"/>
  <c r="DG10" i="42"/>
  <c r="DF10" i="42"/>
  <c r="DE10" i="42"/>
  <c r="DD10" i="42"/>
  <c r="DC10" i="42"/>
  <c r="DB10" i="42"/>
  <c r="DA10" i="42"/>
  <c r="CZ10" i="42"/>
  <c r="CY10" i="42"/>
  <c r="CX10" i="42"/>
  <c r="CW10" i="42"/>
  <c r="CV10" i="42"/>
  <c r="CU10" i="42"/>
  <c r="CT10" i="42"/>
  <c r="CS10" i="42"/>
  <c r="CR10" i="42"/>
  <c r="CQ10" i="42"/>
  <c r="CP10" i="42"/>
  <c r="CO10" i="42"/>
  <c r="CN10" i="42"/>
  <c r="CM10" i="42"/>
  <c r="CL10" i="42"/>
  <c r="CK10" i="42"/>
  <c r="CJ10" i="42"/>
  <c r="CI10" i="42"/>
  <c r="CH10" i="42"/>
  <c r="CG10" i="42"/>
  <c r="CF10" i="42"/>
  <c r="CE10" i="42"/>
  <c r="CD10" i="42"/>
  <c r="CC10" i="42"/>
  <c r="CB10" i="42"/>
  <c r="CA10" i="42"/>
  <c r="BZ10" i="42"/>
  <c r="EN9" i="42"/>
  <c r="EM9" i="42"/>
  <c r="EL9" i="42"/>
  <c r="EK9" i="42"/>
  <c r="EJ9" i="42"/>
  <c r="EI9" i="42"/>
  <c r="EH9" i="42"/>
  <c r="EG9" i="42"/>
  <c r="EF9" i="42"/>
  <c r="EE9" i="42"/>
  <c r="ED9" i="42"/>
  <c r="EC9" i="42"/>
  <c r="EB9" i="42"/>
  <c r="EA9" i="42"/>
  <c r="DZ9" i="42"/>
  <c r="DY9" i="42"/>
  <c r="DX9" i="42"/>
  <c r="DW9" i="42"/>
  <c r="DV9" i="42"/>
  <c r="DU9" i="42"/>
  <c r="DT9" i="42"/>
  <c r="DS9" i="42"/>
  <c r="DR9" i="42"/>
  <c r="DQ9" i="42"/>
  <c r="DP9" i="42"/>
  <c r="DO9" i="42"/>
  <c r="DN9" i="42"/>
  <c r="DM9" i="42"/>
  <c r="DL9" i="42"/>
  <c r="DK9" i="42"/>
  <c r="DJ9" i="42"/>
  <c r="DI9" i="42"/>
  <c r="DH9" i="42"/>
  <c r="DG9" i="42"/>
  <c r="DF9" i="42"/>
  <c r="DE9" i="42"/>
  <c r="DD9" i="42"/>
  <c r="DC9" i="42"/>
  <c r="DB9" i="42"/>
  <c r="DA9" i="42"/>
  <c r="CZ9" i="42"/>
  <c r="CY9" i="42"/>
  <c r="CX9" i="42"/>
  <c r="CW9" i="42"/>
  <c r="CV9" i="42"/>
  <c r="CU9" i="42"/>
  <c r="CT9" i="42"/>
  <c r="CS9" i="42"/>
  <c r="CR9" i="42"/>
  <c r="CQ9" i="42"/>
  <c r="CP9" i="42"/>
  <c r="CO9" i="42"/>
  <c r="CN9" i="42"/>
  <c r="CM9" i="42"/>
  <c r="CL9" i="42"/>
  <c r="CK9" i="42"/>
  <c r="CJ9" i="42"/>
  <c r="CI9" i="42"/>
  <c r="CH9" i="42"/>
  <c r="CG9" i="42"/>
  <c r="CF9" i="42"/>
  <c r="CE9" i="42"/>
  <c r="CD9" i="42"/>
  <c r="CC9" i="42"/>
  <c r="CB9" i="42"/>
  <c r="CA9" i="42"/>
  <c r="BZ9" i="42"/>
  <c r="EN8" i="42"/>
  <c r="EM8" i="42"/>
  <c r="EL8" i="42"/>
  <c r="EK8" i="42"/>
  <c r="EJ8" i="42"/>
  <c r="EI8" i="42"/>
  <c r="EH8" i="42"/>
  <c r="EG8" i="42"/>
  <c r="EF8" i="42"/>
  <c r="EE8" i="42"/>
  <c r="ED8" i="42"/>
  <c r="EC8" i="42"/>
  <c r="EB8" i="42"/>
  <c r="EA8" i="42"/>
  <c r="DZ8" i="42"/>
  <c r="DY8" i="42"/>
  <c r="DX8" i="42"/>
  <c r="DW8" i="42"/>
  <c r="DV8" i="42"/>
  <c r="DU8" i="42"/>
  <c r="DT8" i="42"/>
  <c r="DS8" i="42"/>
  <c r="DR8" i="42"/>
  <c r="DQ8" i="42"/>
  <c r="DP8" i="42"/>
  <c r="DO8" i="42"/>
  <c r="DN8" i="42"/>
  <c r="DM8" i="42"/>
  <c r="DL8" i="42"/>
  <c r="DK8" i="42"/>
  <c r="DJ8" i="42"/>
  <c r="DI8" i="42"/>
  <c r="DH8" i="42"/>
  <c r="DG8" i="42"/>
  <c r="DF8" i="42"/>
  <c r="DE8" i="42"/>
  <c r="DD8" i="42"/>
  <c r="DC8" i="42"/>
  <c r="DB8" i="42"/>
  <c r="DA8" i="42"/>
  <c r="CZ8" i="42"/>
  <c r="CY8" i="42"/>
  <c r="CX8" i="42"/>
  <c r="CW8" i="42"/>
  <c r="CV8" i="42"/>
  <c r="CU8" i="42"/>
  <c r="CT8" i="42"/>
  <c r="CS8" i="42"/>
  <c r="CR8" i="42"/>
  <c r="CQ8" i="42"/>
  <c r="CP8" i="42"/>
  <c r="CO8" i="42"/>
  <c r="CN8" i="42"/>
  <c r="CM8" i="42"/>
  <c r="CL8" i="42"/>
  <c r="CK8" i="42"/>
  <c r="CJ8" i="42"/>
  <c r="CI8" i="42"/>
  <c r="CH8" i="42"/>
  <c r="CG8" i="42"/>
  <c r="CF8" i="42"/>
  <c r="CE8" i="42"/>
  <c r="CD8" i="42"/>
  <c r="CC8" i="42"/>
  <c r="CB8" i="42"/>
  <c r="CA8" i="42"/>
  <c r="BZ8" i="42"/>
  <c r="EN7" i="42"/>
  <c r="EM7" i="42"/>
  <c r="EL7" i="42"/>
  <c r="EK7" i="42"/>
  <c r="EJ7" i="42"/>
  <c r="EI7" i="42"/>
  <c r="EH7" i="42"/>
  <c r="EG7" i="42"/>
  <c r="EF7" i="42"/>
  <c r="EE7" i="42"/>
  <c r="ED7" i="42"/>
  <c r="EC7" i="42"/>
  <c r="EB7" i="42"/>
  <c r="EA7" i="42"/>
  <c r="DZ7" i="42"/>
  <c r="DY7" i="42"/>
  <c r="DX7" i="42"/>
  <c r="DW7" i="42"/>
  <c r="DV7" i="42"/>
  <c r="DU7" i="42"/>
  <c r="DT7" i="42"/>
  <c r="DS7" i="42"/>
  <c r="DR7" i="42"/>
  <c r="DQ7" i="42"/>
  <c r="DP7" i="42"/>
  <c r="DO7" i="42"/>
  <c r="DN7" i="42"/>
  <c r="DM7" i="42"/>
  <c r="DL7" i="42"/>
  <c r="DK7" i="42"/>
  <c r="DJ7" i="42"/>
  <c r="DI7" i="42"/>
  <c r="DH7" i="42"/>
  <c r="DG7" i="42"/>
  <c r="DF7" i="42"/>
  <c r="DE7" i="42"/>
  <c r="DD7" i="42"/>
  <c r="DC7" i="42"/>
  <c r="DB7" i="42"/>
  <c r="DA7" i="42"/>
  <c r="CZ7" i="42"/>
  <c r="CY7" i="42"/>
  <c r="CX7" i="42"/>
  <c r="CW7" i="42"/>
  <c r="CV7" i="42"/>
  <c r="CU7" i="42"/>
  <c r="CT7" i="42"/>
  <c r="CS7" i="42"/>
  <c r="CR7" i="42"/>
  <c r="CQ7" i="42"/>
  <c r="CP7" i="42"/>
  <c r="CO7" i="42"/>
  <c r="CN7" i="42"/>
  <c r="CM7" i="42"/>
  <c r="CL7" i="42"/>
  <c r="CK7" i="42"/>
  <c r="CJ7" i="42"/>
  <c r="CI7" i="42"/>
  <c r="CH7" i="42"/>
  <c r="CG7" i="42"/>
  <c r="CF7" i="42"/>
  <c r="CE7" i="42"/>
  <c r="CD7" i="42"/>
  <c r="CC7" i="42"/>
  <c r="CB7" i="42"/>
  <c r="CA7" i="42"/>
  <c r="BZ7" i="42"/>
  <c r="EN6" i="42"/>
  <c r="EM6" i="42"/>
  <c r="EL6" i="42"/>
  <c r="EK6" i="42"/>
  <c r="EJ6" i="42"/>
  <c r="EI6" i="42"/>
  <c r="EH6" i="42"/>
  <c r="EG6" i="42"/>
  <c r="EF6" i="42"/>
  <c r="EE6" i="42"/>
  <c r="ED6" i="42"/>
  <c r="EC6" i="42"/>
  <c r="EB6" i="42"/>
  <c r="EA6" i="42"/>
  <c r="DZ6" i="42"/>
  <c r="DY6" i="42"/>
  <c r="DX6" i="42"/>
  <c r="DW6" i="42"/>
  <c r="DV6" i="42"/>
  <c r="DU6" i="42"/>
  <c r="DT6" i="42"/>
  <c r="DS6" i="42"/>
  <c r="DR6" i="42"/>
  <c r="DQ6" i="42"/>
  <c r="DP6" i="42"/>
  <c r="DO6" i="42"/>
  <c r="DN6" i="42"/>
  <c r="DM6" i="42"/>
  <c r="DL6" i="42"/>
  <c r="DK6" i="42"/>
  <c r="DJ6" i="42"/>
  <c r="DI6" i="42"/>
  <c r="DH6" i="42"/>
  <c r="DG6" i="42"/>
  <c r="DF6" i="42"/>
  <c r="DE6" i="42"/>
  <c r="DD6" i="42"/>
  <c r="DC6" i="42"/>
  <c r="DB6" i="42"/>
  <c r="DA6" i="42"/>
  <c r="CZ6" i="42"/>
  <c r="CY6" i="42"/>
  <c r="CX6" i="42"/>
  <c r="CW6" i="42"/>
  <c r="CV6" i="42"/>
  <c r="CU6" i="42"/>
  <c r="CT6" i="42"/>
  <c r="CS6" i="42"/>
  <c r="CR6" i="42"/>
  <c r="CQ6" i="42"/>
  <c r="CP6" i="42"/>
  <c r="CO6" i="42"/>
  <c r="CN6" i="42"/>
  <c r="CM6" i="42"/>
  <c r="CL6" i="42"/>
  <c r="CK6" i="42"/>
  <c r="CJ6" i="42"/>
  <c r="CI6" i="42"/>
  <c r="CH6" i="42"/>
  <c r="CG6" i="42"/>
  <c r="CF6" i="42"/>
  <c r="CE6" i="42"/>
  <c r="CD6" i="42"/>
  <c r="CC6" i="42"/>
  <c r="CB6" i="42"/>
  <c r="CA6" i="42"/>
  <c r="BZ6" i="42"/>
  <c r="EN5" i="42"/>
  <c r="EM5" i="42"/>
  <c r="EL5" i="42"/>
  <c r="EK5" i="42"/>
  <c r="EJ5" i="42"/>
  <c r="EI5" i="42"/>
  <c r="EH5" i="42"/>
  <c r="EG5" i="42"/>
  <c r="EF5" i="42"/>
  <c r="EE5" i="42"/>
  <c r="ED5" i="42"/>
  <c r="EC5" i="42"/>
  <c r="EB5" i="42"/>
  <c r="EA5" i="42"/>
  <c r="DZ5" i="42"/>
  <c r="DY5" i="42"/>
  <c r="DX5" i="42"/>
  <c r="DW5" i="42"/>
  <c r="DV5" i="42"/>
  <c r="DU5" i="42"/>
  <c r="DT5" i="42"/>
  <c r="DS5" i="42"/>
  <c r="DR5" i="42"/>
  <c r="DQ5" i="42"/>
  <c r="DP5" i="42"/>
  <c r="DO5" i="42"/>
  <c r="DN5" i="42"/>
  <c r="DM5" i="42"/>
  <c r="DL5" i="42"/>
  <c r="DK5" i="42"/>
  <c r="DJ5" i="42"/>
  <c r="DI5" i="42"/>
  <c r="DH5" i="42"/>
  <c r="DG5" i="42"/>
  <c r="DF5" i="42"/>
  <c r="DE5" i="42"/>
  <c r="DD5" i="42"/>
  <c r="DC5" i="42"/>
  <c r="DB5" i="42"/>
  <c r="DA5" i="42"/>
  <c r="CZ5" i="42"/>
  <c r="CY5" i="42"/>
  <c r="CX5" i="42"/>
  <c r="CW5" i="42"/>
  <c r="CV5" i="42"/>
  <c r="CU5" i="42"/>
  <c r="CT5" i="42"/>
  <c r="CS5" i="42"/>
  <c r="CR5" i="42"/>
  <c r="CQ5" i="42"/>
  <c r="CP5" i="42"/>
  <c r="CO5" i="42"/>
  <c r="CN5" i="42"/>
  <c r="CM5" i="42"/>
  <c r="CL5" i="42"/>
  <c r="CK5" i="42"/>
  <c r="CJ5" i="42"/>
  <c r="CI5" i="42"/>
  <c r="CH5" i="42"/>
  <c r="CG5" i="42"/>
  <c r="CF5" i="42"/>
  <c r="CE5" i="42"/>
  <c r="CD5" i="42"/>
  <c r="CC5" i="42"/>
  <c r="CB5" i="42"/>
  <c r="CA5" i="42"/>
  <c r="BZ5" i="42"/>
  <c r="EN4" i="42"/>
  <c r="EM4" i="42"/>
  <c r="EL4" i="42"/>
  <c r="EK4" i="42"/>
  <c r="EJ4" i="42"/>
  <c r="EI4" i="42"/>
  <c r="EH4" i="42"/>
  <c r="EG4" i="42"/>
  <c r="EF4" i="42"/>
  <c r="EE4" i="42"/>
  <c r="ED4" i="42"/>
  <c r="EC4" i="42"/>
  <c r="EB4" i="42"/>
  <c r="EA4" i="42"/>
  <c r="DZ4" i="42"/>
  <c r="DY4" i="42"/>
  <c r="DX4" i="42"/>
  <c r="DW4" i="42"/>
  <c r="DV4" i="42"/>
  <c r="DU4" i="42"/>
  <c r="DT4" i="42"/>
  <c r="DS4" i="42"/>
  <c r="DR4" i="42"/>
  <c r="DQ4" i="42"/>
  <c r="DP4" i="42"/>
  <c r="DO4" i="42"/>
  <c r="DN4" i="42"/>
  <c r="DM4" i="42"/>
  <c r="DL4" i="42"/>
  <c r="DK4" i="42"/>
  <c r="DJ4" i="42"/>
  <c r="DI4" i="42"/>
  <c r="DH4" i="42"/>
  <c r="DG4" i="42"/>
  <c r="DF4" i="42"/>
  <c r="DE4" i="42"/>
  <c r="DD4" i="42"/>
  <c r="DC4" i="42"/>
  <c r="DB4" i="42"/>
  <c r="DA4" i="42"/>
  <c r="CZ4" i="42"/>
  <c r="CY4" i="42"/>
  <c r="CX4" i="42"/>
  <c r="CW4" i="42"/>
  <c r="CV4" i="42"/>
  <c r="CU4" i="42"/>
  <c r="CT4" i="42"/>
  <c r="CS4" i="42"/>
  <c r="CR4" i="42"/>
  <c r="CQ4" i="42"/>
  <c r="CP4" i="42"/>
  <c r="CO4" i="42"/>
  <c r="CN4" i="42"/>
  <c r="CM4" i="42"/>
  <c r="CL4" i="42"/>
  <c r="CK4" i="42"/>
  <c r="CJ4" i="42"/>
  <c r="CI4" i="42"/>
  <c r="CH4" i="42"/>
  <c r="CG4" i="42"/>
  <c r="CF4" i="42"/>
  <c r="CE4" i="42"/>
  <c r="CD4" i="42"/>
  <c r="CC4" i="42"/>
  <c r="CB4" i="42"/>
  <c r="CA4" i="42"/>
  <c r="BZ4" i="42"/>
  <c r="EN3" i="42"/>
  <c r="EM3" i="42"/>
  <c r="EM55" i="42" s="1"/>
  <c r="EL3" i="42"/>
  <c r="EK3" i="42"/>
  <c r="EK55" i="42" s="1"/>
  <c r="EJ3" i="42"/>
  <c r="EI3" i="42"/>
  <c r="EH3" i="42"/>
  <c r="EG3" i="42"/>
  <c r="EG56" i="42" s="1"/>
  <c r="EF3" i="42"/>
  <c r="EE3" i="42"/>
  <c r="EE56" i="42" s="1"/>
  <c r="ED3" i="42"/>
  <c r="EC3" i="42"/>
  <c r="EB3" i="42"/>
  <c r="EA3" i="42"/>
  <c r="EA55" i="42" s="1"/>
  <c r="DZ3" i="42"/>
  <c r="DY3" i="42"/>
  <c r="DY55" i="42" s="1"/>
  <c r="DX3" i="42"/>
  <c r="DW3" i="42"/>
  <c r="DV3" i="42"/>
  <c r="DV55" i="42" s="1"/>
  <c r="DU3" i="42"/>
  <c r="DU56" i="42" s="1"/>
  <c r="DT3" i="42"/>
  <c r="DS3" i="42"/>
  <c r="DS56" i="42" s="1"/>
  <c r="DR3" i="42"/>
  <c r="DQ3" i="42"/>
  <c r="DP3" i="42"/>
  <c r="DO3" i="42"/>
  <c r="DO55" i="42" s="1"/>
  <c r="DN3" i="42"/>
  <c r="DM3" i="42"/>
  <c r="DM55" i="42" s="1"/>
  <c r="DL3" i="42"/>
  <c r="DK3" i="42"/>
  <c r="DJ3" i="42"/>
  <c r="DJ55" i="42" s="1"/>
  <c r="DI3" i="42"/>
  <c r="DI56" i="42" s="1"/>
  <c r="DH3" i="42"/>
  <c r="DG3" i="42"/>
  <c r="DG56" i="42" s="1"/>
  <c r="DF3" i="42"/>
  <c r="DE3" i="42"/>
  <c r="DD3" i="42"/>
  <c r="DC3" i="42"/>
  <c r="DC55" i="42" s="1"/>
  <c r="DB3" i="42"/>
  <c r="DA3" i="42"/>
  <c r="DA55" i="42" s="1"/>
  <c r="CZ3" i="42"/>
  <c r="CY3" i="42"/>
  <c r="CX3" i="42"/>
  <c r="CX55" i="42" s="1"/>
  <c r="CW3" i="42"/>
  <c r="CW56" i="42" s="1"/>
  <c r="CV3" i="42"/>
  <c r="CU3" i="42"/>
  <c r="CU56" i="42" s="1"/>
  <c r="CT3" i="42"/>
  <c r="CS3" i="42"/>
  <c r="CS56" i="42" s="1"/>
  <c r="CR3" i="42"/>
  <c r="CQ3" i="42"/>
  <c r="CQ55" i="42" s="1"/>
  <c r="CP3" i="42"/>
  <c r="CO3" i="42"/>
  <c r="CO55" i="42" s="1"/>
  <c r="CN3" i="42"/>
  <c r="CM3" i="42"/>
  <c r="CL3" i="42"/>
  <c r="CL55" i="42" s="1"/>
  <c r="CK3" i="42"/>
  <c r="CK56" i="42" s="1"/>
  <c r="CJ3" i="42"/>
  <c r="CI3" i="42"/>
  <c r="CI56" i="42" s="1"/>
  <c r="CH3" i="42"/>
  <c r="CG3" i="42"/>
  <c r="CG56" i="42" s="1"/>
  <c r="CF3" i="42"/>
  <c r="CE3" i="42"/>
  <c r="CE55" i="42" s="1"/>
  <c r="CD3" i="42"/>
  <c r="CC3" i="42"/>
  <c r="CC55" i="42" s="1"/>
  <c r="CB3" i="42"/>
  <c r="CA3" i="42"/>
  <c r="BZ3" i="42"/>
  <c r="BZ55" i="42" s="1"/>
  <c r="EN53" i="41"/>
  <c r="EM53" i="41"/>
  <c r="EL53" i="41"/>
  <c r="EK53" i="41"/>
  <c r="EJ53" i="41"/>
  <c r="EI53" i="41"/>
  <c r="EH53" i="41"/>
  <c r="EG53" i="41"/>
  <c r="EF53" i="41"/>
  <c r="EE53" i="41"/>
  <c r="ED53" i="41"/>
  <c r="EC53" i="41"/>
  <c r="EB53" i="41"/>
  <c r="EA53" i="41"/>
  <c r="DZ53" i="41"/>
  <c r="DY53" i="41"/>
  <c r="DX53" i="41"/>
  <c r="DW53" i="41"/>
  <c r="DV53" i="41"/>
  <c r="DU53" i="41"/>
  <c r="DT53" i="41"/>
  <c r="DS53" i="41"/>
  <c r="DR53" i="41"/>
  <c r="DQ53" i="41"/>
  <c r="DP53" i="41"/>
  <c r="DO53" i="41"/>
  <c r="DN53" i="41"/>
  <c r="DM53" i="41"/>
  <c r="DL53" i="41"/>
  <c r="DK53" i="41"/>
  <c r="DJ53" i="41"/>
  <c r="DI53" i="41"/>
  <c r="DH53" i="41"/>
  <c r="DG53" i="41"/>
  <c r="DF53" i="41"/>
  <c r="DE53" i="41"/>
  <c r="DD53" i="41"/>
  <c r="DC53" i="41"/>
  <c r="DB53" i="41"/>
  <c r="DA53" i="41"/>
  <c r="CZ53" i="41"/>
  <c r="CY53" i="41"/>
  <c r="CX53" i="41"/>
  <c r="CW53" i="41"/>
  <c r="CV53" i="41"/>
  <c r="CU53" i="41"/>
  <c r="CT53" i="41"/>
  <c r="CS53" i="41"/>
  <c r="CR53" i="41"/>
  <c r="CQ53" i="41"/>
  <c r="CP53" i="41"/>
  <c r="CO53" i="41"/>
  <c r="CN53" i="41"/>
  <c r="CM53" i="41"/>
  <c r="CL53" i="41"/>
  <c r="CK53" i="41"/>
  <c r="CJ53" i="41"/>
  <c r="CI53" i="41"/>
  <c r="CH53" i="41"/>
  <c r="CG53" i="41"/>
  <c r="CF53" i="41"/>
  <c r="CE53" i="41"/>
  <c r="CD53" i="41"/>
  <c r="CC53" i="41"/>
  <c r="CB53" i="41"/>
  <c r="CA53" i="41"/>
  <c r="BZ53" i="41"/>
  <c r="EN52" i="41"/>
  <c r="EM52" i="41"/>
  <c r="EL52" i="41"/>
  <c r="EK52" i="41"/>
  <c r="EJ52" i="41"/>
  <c r="EI52" i="41"/>
  <c r="EH52" i="41"/>
  <c r="EG52" i="41"/>
  <c r="EF52" i="41"/>
  <c r="EE52" i="41"/>
  <c r="ED52" i="41"/>
  <c r="EC52" i="41"/>
  <c r="EB52" i="41"/>
  <c r="EA52" i="41"/>
  <c r="DZ52" i="41"/>
  <c r="DY52" i="41"/>
  <c r="DX52" i="41"/>
  <c r="DW52" i="41"/>
  <c r="DV52" i="41"/>
  <c r="DU52" i="41"/>
  <c r="DT52" i="41"/>
  <c r="DS52" i="41"/>
  <c r="DR52" i="41"/>
  <c r="DQ52" i="41"/>
  <c r="DP52" i="41"/>
  <c r="DO52" i="41"/>
  <c r="DN52" i="41"/>
  <c r="DM52" i="41"/>
  <c r="DL52" i="41"/>
  <c r="DK52" i="41"/>
  <c r="DJ52" i="41"/>
  <c r="DI52" i="41"/>
  <c r="DH52" i="41"/>
  <c r="DG52" i="41"/>
  <c r="DF52" i="41"/>
  <c r="DE52" i="41"/>
  <c r="DD52" i="41"/>
  <c r="DC52" i="41"/>
  <c r="DB52" i="41"/>
  <c r="DA52" i="41"/>
  <c r="CZ52" i="41"/>
  <c r="CY52" i="41"/>
  <c r="CX52" i="41"/>
  <c r="CW52" i="41"/>
  <c r="CV52" i="41"/>
  <c r="CU52" i="41"/>
  <c r="CT52" i="41"/>
  <c r="CS52" i="41"/>
  <c r="CR52" i="41"/>
  <c r="CQ52" i="41"/>
  <c r="CP52" i="41"/>
  <c r="CO52" i="41"/>
  <c r="CN52" i="41"/>
  <c r="CM52" i="41"/>
  <c r="CL52" i="41"/>
  <c r="CK52" i="41"/>
  <c r="CJ52" i="41"/>
  <c r="CI52" i="41"/>
  <c r="CH52" i="41"/>
  <c r="CG52" i="41"/>
  <c r="CF52" i="41"/>
  <c r="CE52" i="41"/>
  <c r="CD52" i="41"/>
  <c r="CC52" i="41"/>
  <c r="CB52" i="41"/>
  <c r="CA52" i="41"/>
  <c r="BZ52" i="41"/>
  <c r="EN51" i="41"/>
  <c r="EM51" i="41"/>
  <c r="EL51" i="41"/>
  <c r="EK51" i="41"/>
  <c r="EJ51" i="41"/>
  <c r="EI51" i="41"/>
  <c r="EH51" i="41"/>
  <c r="EG51" i="41"/>
  <c r="EF51" i="41"/>
  <c r="EE51" i="41"/>
  <c r="ED51" i="41"/>
  <c r="EC51" i="41"/>
  <c r="EB51" i="41"/>
  <c r="EA51" i="41"/>
  <c r="DZ51" i="41"/>
  <c r="DY51" i="41"/>
  <c r="DX51" i="41"/>
  <c r="DW51" i="41"/>
  <c r="DV51" i="41"/>
  <c r="DU51" i="41"/>
  <c r="DT51" i="41"/>
  <c r="DS51" i="41"/>
  <c r="DR51" i="41"/>
  <c r="DQ51" i="41"/>
  <c r="DP51" i="41"/>
  <c r="DO51" i="41"/>
  <c r="DN51" i="41"/>
  <c r="DM51" i="41"/>
  <c r="DL51" i="41"/>
  <c r="DK51" i="41"/>
  <c r="DJ51" i="41"/>
  <c r="DI51" i="41"/>
  <c r="DH51" i="41"/>
  <c r="DG51" i="41"/>
  <c r="DF51" i="41"/>
  <c r="DE51" i="41"/>
  <c r="DD51" i="41"/>
  <c r="DC51" i="41"/>
  <c r="DB51" i="41"/>
  <c r="DA51" i="41"/>
  <c r="CZ51" i="41"/>
  <c r="CY51" i="41"/>
  <c r="CX51" i="41"/>
  <c r="CW51" i="41"/>
  <c r="CV51" i="41"/>
  <c r="CU51" i="41"/>
  <c r="CT51" i="41"/>
  <c r="CS51" i="41"/>
  <c r="CR51" i="41"/>
  <c r="CQ51" i="41"/>
  <c r="CP51" i="41"/>
  <c r="CO51" i="41"/>
  <c r="CN51" i="41"/>
  <c r="CM51" i="41"/>
  <c r="CL51" i="41"/>
  <c r="CK51" i="41"/>
  <c r="CJ51" i="41"/>
  <c r="CI51" i="41"/>
  <c r="CH51" i="41"/>
  <c r="CG51" i="41"/>
  <c r="CF51" i="41"/>
  <c r="CE51" i="41"/>
  <c r="CD51" i="41"/>
  <c r="CC51" i="41"/>
  <c r="CB51" i="41"/>
  <c r="CA51" i="41"/>
  <c r="BZ51" i="41"/>
  <c r="EN45" i="41"/>
  <c r="EM45" i="41"/>
  <c r="EL45" i="41"/>
  <c r="EK45" i="41"/>
  <c r="EJ45" i="41"/>
  <c r="EI45" i="41"/>
  <c r="EH45" i="41"/>
  <c r="EG45" i="41"/>
  <c r="EF45" i="41"/>
  <c r="EE45" i="41"/>
  <c r="ED45" i="41"/>
  <c r="EC45" i="41"/>
  <c r="EB45" i="41"/>
  <c r="EA45" i="41"/>
  <c r="DZ45" i="41"/>
  <c r="DY45" i="41"/>
  <c r="DX45" i="41"/>
  <c r="DW45" i="41"/>
  <c r="DV45" i="41"/>
  <c r="DU45" i="41"/>
  <c r="DT45" i="41"/>
  <c r="DS45" i="41"/>
  <c r="DR45" i="41"/>
  <c r="DQ45" i="41"/>
  <c r="DP45" i="41"/>
  <c r="DO45" i="41"/>
  <c r="DN45" i="41"/>
  <c r="DM45" i="41"/>
  <c r="DL45" i="41"/>
  <c r="DK45" i="41"/>
  <c r="DJ45" i="41"/>
  <c r="DI45" i="41"/>
  <c r="DH45" i="41"/>
  <c r="DG45" i="41"/>
  <c r="DF45" i="41"/>
  <c r="DE45" i="41"/>
  <c r="DD45" i="41"/>
  <c r="DC45" i="41"/>
  <c r="DB45" i="41"/>
  <c r="DA45" i="41"/>
  <c r="CZ45" i="41"/>
  <c r="CY45" i="41"/>
  <c r="CX45" i="41"/>
  <c r="CW45" i="41"/>
  <c r="CV45" i="41"/>
  <c r="CU45" i="41"/>
  <c r="CT45" i="41"/>
  <c r="CS45" i="41"/>
  <c r="CR45" i="41"/>
  <c r="CQ45" i="41"/>
  <c r="CP45" i="41"/>
  <c r="CO45" i="41"/>
  <c r="CN45" i="41"/>
  <c r="CM45" i="41"/>
  <c r="CL45" i="41"/>
  <c r="CK45" i="41"/>
  <c r="CJ45" i="41"/>
  <c r="CI45" i="41"/>
  <c r="CH45" i="41"/>
  <c r="CG45" i="41"/>
  <c r="CF45" i="41"/>
  <c r="CE45" i="41"/>
  <c r="CD45" i="41"/>
  <c r="CC45" i="41"/>
  <c r="CB45" i="41"/>
  <c r="CA45" i="41"/>
  <c r="BZ45" i="41"/>
  <c r="EN44" i="41"/>
  <c r="EM44" i="41"/>
  <c r="EL44" i="41"/>
  <c r="EK44" i="41"/>
  <c r="EJ44" i="41"/>
  <c r="EI44" i="41"/>
  <c r="EH44" i="41"/>
  <c r="EG44" i="41"/>
  <c r="EF44" i="41"/>
  <c r="EE44" i="41"/>
  <c r="ED44" i="41"/>
  <c r="EC44" i="41"/>
  <c r="EB44" i="41"/>
  <c r="EA44" i="41"/>
  <c r="DZ44" i="41"/>
  <c r="DY44" i="41"/>
  <c r="DX44" i="41"/>
  <c r="DW44" i="41"/>
  <c r="DV44" i="41"/>
  <c r="DU44" i="41"/>
  <c r="DT44" i="41"/>
  <c r="DS44" i="41"/>
  <c r="DR44" i="41"/>
  <c r="DQ44" i="41"/>
  <c r="DP44" i="41"/>
  <c r="DO44" i="41"/>
  <c r="DN44" i="41"/>
  <c r="DM44" i="41"/>
  <c r="DL44" i="41"/>
  <c r="DK44" i="41"/>
  <c r="DJ44" i="41"/>
  <c r="DI44" i="41"/>
  <c r="DH44" i="41"/>
  <c r="DG44" i="41"/>
  <c r="DF44" i="41"/>
  <c r="DE44" i="41"/>
  <c r="DD44" i="41"/>
  <c r="DC44" i="41"/>
  <c r="DB44" i="41"/>
  <c r="DA44" i="41"/>
  <c r="CZ44" i="41"/>
  <c r="CY44" i="41"/>
  <c r="CX44" i="41"/>
  <c r="CW44" i="41"/>
  <c r="CV44" i="41"/>
  <c r="CU44" i="41"/>
  <c r="CT44" i="41"/>
  <c r="CS44" i="41"/>
  <c r="CR44" i="41"/>
  <c r="CQ44" i="41"/>
  <c r="CP44" i="41"/>
  <c r="CO44" i="41"/>
  <c r="CN44" i="41"/>
  <c r="CM44" i="41"/>
  <c r="CL44" i="41"/>
  <c r="CK44" i="41"/>
  <c r="CJ44" i="41"/>
  <c r="CI44" i="41"/>
  <c r="CH44" i="41"/>
  <c r="CG44" i="41"/>
  <c r="CF44" i="41"/>
  <c r="CE44" i="41"/>
  <c r="CD44" i="41"/>
  <c r="CC44" i="41"/>
  <c r="CB44" i="41"/>
  <c r="CA44" i="41"/>
  <c r="BZ44" i="41"/>
  <c r="EN43" i="41"/>
  <c r="EM43" i="41"/>
  <c r="EL43" i="41"/>
  <c r="EK43" i="41"/>
  <c r="EJ43" i="41"/>
  <c r="EI43" i="41"/>
  <c r="EH43" i="41"/>
  <c r="EG43" i="41"/>
  <c r="EF43" i="41"/>
  <c r="EE43" i="41"/>
  <c r="ED43" i="41"/>
  <c r="EC43" i="41"/>
  <c r="EB43" i="41"/>
  <c r="EA43" i="41"/>
  <c r="DZ43" i="41"/>
  <c r="DY43" i="41"/>
  <c r="DX43" i="41"/>
  <c r="DW43" i="41"/>
  <c r="DV43" i="41"/>
  <c r="DU43" i="41"/>
  <c r="DT43" i="41"/>
  <c r="DS43" i="41"/>
  <c r="DR43" i="41"/>
  <c r="DQ43" i="41"/>
  <c r="DP43" i="41"/>
  <c r="DO43" i="41"/>
  <c r="DN43" i="41"/>
  <c r="DM43" i="41"/>
  <c r="DL43" i="41"/>
  <c r="DK43" i="41"/>
  <c r="DJ43" i="41"/>
  <c r="DI43" i="41"/>
  <c r="DH43" i="41"/>
  <c r="DG43" i="41"/>
  <c r="DF43" i="41"/>
  <c r="DE43" i="41"/>
  <c r="DD43" i="41"/>
  <c r="DC43" i="41"/>
  <c r="DB43" i="41"/>
  <c r="DA43" i="41"/>
  <c r="CZ43" i="41"/>
  <c r="CY43" i="41"/>
  <c r="CX43" i="41"/>
  <c r="CW43" i="41"/>
  <c r="CV43" i="41"/>
  <c r="CU43" i="41"/>
  <c r="CT43" i="41"/>
  <c r="CS43" i="41"/>
  <c r="CR43" i="41"/>
  <c r="CQ43" i="41"/>
  <c r="CP43" i="41"/>
  <c r="CO43" i="41"/>
  <c r="CN43" i="41"/>
  <c r="CM43" i="41"/>
  <c r="CL43" i="41"/>
  <c r="CK43" i="41"/>
  <c r="CJ43" i="41"/>
  <c r="CI43" i="41"/>
  <c r="CH43" i="41"/>
  <c r="CG43" i="41"/>
  <c r="CF43" i="41"/>
  <c r="CE43" i="41"/>
  <c r="CD43" i="41"/>
  <c r="CC43" i="41"/>
  <c r="CB43" i="41"/>
  <c r="CA43" i="41"/>
  <c r="BZ43" i="41"/>
  <c r="EN42" i="41"/>
  <c r="EM42" i="41"/>
  <c r="EL42" i="41"/>
  <c r="EK42" i="41"/>
  <c r="EJ42" i="41"/>
  <c r="EI42" i="41"/>
  <c r="EH42" i="41"/>
  <c r="EG42" i="41"/>
  <c r="EF42" i="41"/>
  <c r="EE42" i="41"/>
  <c r="ED42" i="41"/>
  <c r="EC42" i="41"/>
  <c r="EB42" i="41"/>
  <c r="EA42" i="41"/>
  <c r="DZ42" i="41"/>
  <c r="DY42" i="41"/>
  <c r="DX42" i="41"/>
  <c r="DW42" i="41"/>
  <c r="DV42" i="41"/>
  <c r="DU42" i="41"/>
  <c r="DT42" i="41"/>
  <c r="DS42" i="41"/>
  <c r="DR42" i="41"/>
  <c r="DQ42" i="41"/>
  <c r="DP42" i="41"/>
  <c r="DO42" i="41"/>
  <c r="DN42" i="41"/>
  <c r="DM42" i="41"/>
  <c r="DL42" i="41"/>
  <c r="DK42" i="41"/>
  <c r="DJ42" i="41"/>
  <c r="DI42" i="41"/>
  <c r="DH42" i="41"/>
  <c r="DG42" i="41"/>
  <c r="DF42" i="41"/>
  <c r="DE42" i="41"/>
  <c r="DD42" i="41"/>
  <c r="DC42" i="41"/>
  <c r="DB42" i="41"/>
  <c r="DA42" i="41"/>
  <c r="CZ42" i="41"/>
  <c r="CY42" i="41"/>
  <c r="CX42" i="41"/>
  <c r="CW42" i="41"/>
  <c r="CV42" i="41"/>
  <c r="CU42" i="41"/>
  <c r="CT42" i="41"/>
  <c r="CS42" i="41"/>
  <c r="CR42" i="41"/>
  <c r="CQ42" i="41"/>
  <c r="CP42" i="41"/>
  <c r="CO42" i="41"/>
  <c r="CN42" i="41"/>
  <c r="CM42" i="41"/>
  <c r="CL42" i="41"/>
  <c r="CK42" i="41"/>
  <c r="CJ42" i="41"/>
  <c r="CI42" i="41"/>
  <c r="CH42" i="41"/>
  <c r="CG42" i="41"/>
  <c r="CF42" i="41"/>
  <c r="CE42" i="41"/>
  <c r="CD42" i="41"/>
  <c r="CC42" i="41"/>
  <c r="CB42" i="41"/>
  <c r="CA42" i="41"/>
  <c r="BZ42" i="41"/>
  <c r="EN41" i="41"/>
  <c r="EM41" i="41"/>
  <c r="EL41" i="41"/>
  <c r="EK41" i="41"/>
  <c r="EJ41" i="41"/>
  <c r="EI41" i="41"/>
  <c r="EH41" i="41"/>
  <c r="EG41" i="41"/>
  <c r="EF41" i="41"/>
  <c r="EE41" i="41"/>
  <c r="ED41" i="41"/>
  <c r="EC41" i="41"/>
  <c r="EB41" i="41"/>
  <c r="EA41" i="41"/>
  <c r="DZ41" i="41"/>
  <c r="DY41" i="41"/>
  <c r="DX41" i="41"/>
  <c r="DW41" i="41"/>
  <c r="DV41" i="41"/>
  <c r="DU41" i="41"/>
  <c r="DT41" i="41"/>
  <c r="DS41" i="41"/>
  <c r="DR41" i="41"/>
  <c r="DQ41" i="41"/>
  <c r="DP41" i="41"/>
  <c r="DO41" i="41"/>
  <c r="DN41" i="41"/>
  <c r="DM41" i="41"/>
  <c r="DL41" i="41"/>
  <c r="DK41" i="41"/>
  <c r="DJ41" i="41"/>
  <c r="DI41" i="41"/>
  <c r="DH41" i="41"/>
  <c r="DG41" i="41"/>
  <c r="DF41" i="41"/>
  <c r="DE41" i="41"/>
  <c r="DD41" i="41"/>
  <c r="DC41" i="41"/>
  <c r="DB41" i="41"/>
  <c r="DA41" i="41"/>
  <c r="CZ41" i="41"/>
  <c r="CY41" i="41"/>
  <c r="CX41" i="41"/>
  <c r="CW41" i="41"/>
  <c r="CV41" i="41"/>
  <c r="CU41" i="41"/>
  <c r="CT41" i="41"/>
  <c r="CS41" i="41"/>
  <c r="CR41" i="41"/>
  <c r="CQ41" i="41"/>
  <c r="CP41" i="41"/>
  <c r="CO41" i="41"/>
  <c r="CN41" i="41"/>
  <c r="CM41" i="41"/>
  <c r="CL41" i="41"/>
  <c r="CK41" i="41"/>
  <c r="CJ41" i="41"/>
  <c r="CI41" i="41"/>
  <c r="CH41" i="41"/>
  <c r="CG41" i="41"/>
  <c r="CF41" i="41"/>
  <c r="CE41" i="41"/>
  <c r="CD41" i="41"/>
  <c r="CC41" i="41"/>
  <c r="CB41" i="41"/>
  <c r="CA41" i="41"/>
  <c r="BZ41" i="41"/>
  <c r="EN40" i="41"/>
  <c r="EM40" i="41"/>
  <c r="EL40" i="41"/>
  <c r="EK40" i="41"/>
  <c r="EJ40" i="41"/>
  <c r="EI40" i="41"/>
  <c r="EH40" i="41"/>
  <c r="EG40" i="41"/>
  <c r="EF40" i="41"/>
  <c r="EE40" i="41"/>
  <c r="ED40" i="41"/>
  <c r="EC40" i="41"/>
  <c r="EB40" i="41"/>
  <c r="EA40" i="41"/>
  <c r="DZ40" i="41"/>
  <c r="DY40" i="41"/>
  <c r="DX40" i="41"/>
  <c r="DW40" i="41"/>
  <c r="DV40" i="41"/>
  <c r="DU40" i="41"/>
  <c r="DT40" i="41"/>
  <c r="DS40" i="41"/>
  <c r="DR40" i="41"/>
  <c r="DQ40" i="41"/>
  <c r="DP40" i="41"/>
  <c r="DO40" i="41"/>
  <c r="DN40" i="41"/>
  <c r="DM40" i="41"/>
  <c r="DL40" i="41"/>
  <c r="DK40" i="41"/>
  <c r="DJ40" i="41"/>
  <c r="DI40" i="41"/>
  <c r="DH40" i="41"/>
  <c r="DG40" i="41"/>
  <c r="DF40" i="41"/>
  <c r="DE40" i="41"/>
  <c r="DD40" i="41"/>
  <c r="DC40" i="41"/>
  <c r="DB40" i="41"/>
  <c r="DA40" i="41"/>
  <c r="CZ40" i="41"/>
  <c r="CY40" i="41"/>
  <c r="CX40" i="41"/>
  <c r="CW40" i="41"/>
  <c r="CV40" i="41"/>
  <c r="CU40" i="41"/>
  <c r="CT40" i="41"/>
  <c r="CS40" i="41"/>
  <c r="CR40" i="41"/>
  <c r="CQ40" i="41"/>
  <c r="CP40" i="41"/>
  <c r="CO40" i="41"/>
  <c r="CN40" i="41"/>
  <c r="CM40" i="41"/>
  <c r="CL40" i="41"/>
  <c r="CK40" i="41"/>
  <c r="CJ40" i="41"/>
  <c r="CI40" i="41"/>
  <c r="CH40" i="41"/>
  <c r="CG40" i="41"/>
  <c r="CF40" i="41"/>
  <c r="CE40" i="41"/>
  <c r="CD40" i="41"/>
  <c r="CC40" i="41"/>
  <c r="CB40" i="41"/>
  <c r="CA40" i="41"/>
  <c r="BZ40" i="41"/>
  <c r="EN39" i="41"/>
  <c r="EM39" i="41"/>
  <c r="EL39" i="41"/>
  <c r="EK39" i="41"/>
  <c r="EJ39" i="41"/>
  <c r="EI39" i="41"/>
  <c r="EH39" i="41"/>
  <c r="EG39" i="41"/>
  <c r="EF39" i="41"/>
  <c r="EE39" i="41"/>
  <c r="ED39" i="41"/>
  <c r="EC39" i="41"/>
  <c r="EB39" i="41"/>
  <c r="EA39" i="41"/>
  <c r="DZ39" i="41"/>
  <c r="DY39" i="41"/>
  <c r="DX39" i="41"/>
  <c r="DW39" i="41"/>
  <c r="DV39" i="41"/>
  <c r="DU39" i="41"/>
  <c r="DT39" i="41"/>
  <c r="DS39" i="41"/>
  <c r="DR39" i="41"/>
  <c r="DQ39" i="41"/>
  <c r="DP39" i="41"/>
  <c r="DO39" i="41"/>
  <c r="DN39" i="41"/>
  <c r="DM39" i="41"/>
  <c r="DL39" i="41"/>
  <c r="DK39" i="41"/>
  <c r="DJ39" i="41"/>
  <c r="DI39" i="41"/>
  <c r="DH39" i="41"/>
  <c r="DG39" i="41"/>
  <c r="DF39" i="41"/>
  <c r="DE39" i="41"/>
  <c r="DD39" i="41"/>
  <c r="DC39" i="41"/>
  <c r="DB39" i="41"/>
  <c r="DA39" i="41"/>
  <c r="CZ39" i="41"/>
  <c r="CY39" i="41"/>
  <c r="CX39" i="41"/>
  <c r="CW39" i="41"/>
  <c r="CV39" i="41"/>
  <c r="CU39" i="41"/>
  <c r="CT39" i="41"/>
  <c r="CS39" i="41"/>
  <c r="CR39" i="41"/>
  <c r="CQ39" i="41"/>
  <c r="CP39" i="41"/>
  <c r="CO39" i="41"/>
  <c r="CN39" i="41"/>
  <c r="CM39" i="41"/>
  <c r="CL39" i="41"/>
  <c r="CK39" i="41"/>
  <c r="CJ39" i="41"/>
  <c r="CI39" i="41"/>
  <c r="CH39" i="41"/>
  <c r="CG39" i="41"/>
  <c r="CF39" i="41"/>
  <c r="CE39" i="41"/>
  <c r="CD39" i="41"/>
  <c r="CC39" i="41"/>
  <c r="CB39" i="41"/>
  <c r="CA39" i="41"/>
  <c r="BZ39" i="41"/>
  <c r="EN38" i="41"/>
  <c r="EM38" i="41"/>
  <c r="EL38" i="41"/>
  <c r="EK38" i="41"/>
  <c r="EJ38" i="41"/>
  <c r="EI38" i="41"/>
  <c r="EH38" i="41"/>
  <c r="EG38" i="41"/>
  <c r="EF38" i="41"/>
  <c r="EE38" i="41"/>
  <c r="ED38" i="41"/>
  <c r="EC38" i="41"/>
  <c r="EB38" i="41"/>
  <c r="EA38" i="41"/>
  <c r="DZ38" i="41"/>
  <c r="DY38" i="41"/>
  <c r="DX38" i="41"/>
  <c r="DW38" i="41"/>
  <c r="DV38" i="41"/>
  <c r="DU38" i="41"/>
  <c r="DT38" i="41"/>
  <c r="DS38" i="41"/>
  <c r="DR38" i="41"/>
  <c r="DQ38" i="41"/>
  <c r="DP38" i="41"/>
  <c r="DO38" i="41"/>
  <c r="DN38" i="41"/>
  <c r="DM38" i="41"/>
  <c r="DL38" i="41"/>
  <c r="DK38" i="41"/>
  <c r="DJ38" i="41"/>
  <c r="DI38" i="41"/>
  <c r="DH38" i="41"/>
  <c r="DG38" i="41"/>
  <c r="DF38" i="41"/>
  <c r="DE38" i="41"/>
  <c r="DD38" i="41"/>
  <c r="DC38" i="41"/>
  <c r="DB38" i="41"/>
  <c r="DA38" i="41"/>
  <c r="CZ38" i="41"/>
  <c r="CY38" i="41"/>
  <c r="CX38" i="41"/>
  <c r="CW38" i="41"/>
  <c r="CV38" i="41"/>
  <c r="CU38" i="41"/>
  <c r="CT38" i="41"/>
  <c r="CS38" i="41"/>
  <c r="CR38" i="41"/>
  <c r="CQ38" i="41"/>
  <c r="CP38" i="41"/>
  <c r="CO38" i="41"/>
  <c r="CN38" i="41"/>
  <c r="CM38" i="41"/>
  <c r="CL38" i="41"/>
  <c r="CK38" i="41"/>
  <c r="CJ38" i="41"/>
  <c r="CI38" i="41"/>
  <c r="CH38" i="41"/>
  <c r="CG38" i="41"/>
  <c r="CF38" i="41"/>
  <c r="CE38" i="41"/>
  <c r="CD38" i="41"/>
  <c r="CC38" i="41"/>
  <c r="CB38" i="41"/>
  <c r="CA38" i="41"/>
  <c r="BZ38" i="41"/>
  <c r="EN37" i="41"/>
  <c r="EM37" i="41"/>
  <c r="EL37" i="41"/>
  <c r="EK37" i="41"/>
  <c r="EJ37" i="41"/>
  <c r="EI37" i="41"/>
  <c r="EH37" i="41"/>
  <c r="EG37" i="41"/>
  <c r="EF37" i="41"/>
  <c r="EE37" i="41"/>
  <c r="ED37" i="41"/>
  <c r="EC37" i="41"/>
  <c r="EB37" i="41"/>
  <c r="EA37" i="41"/>
  <c r="DZ37" i="41"/>
  <c r="DY37" i="41"/>
  <c r="DX37" i="41"/>
  <c r="DW37" i="41"/>
  <c r="DV37" i="41"/>
  <c r="DU37" i="41"/>
  <c r="DT37" i="41"/>
  <c r="DS37" i="41"/>
  <c r="DR37" i="41"/>
  <c r="DQ37" i="41"/>
  <c r="DP37" i="41"/>
  <c r="DO37" i="41"/>
  <c r="DN37" i="41"/>
  <c r="DM37" i="41"/>
  <c r="DL37" i="41"/>
  <c r="DK37" i="41"/>
  <c r="DJ37" i="41"/>
  <c r="DI37" i="41"/>
  <c r="DH37" i="41"/>
  <c r="DG37" i="41"/>
  <c r="DF37" i="41"/>
  <c r="DE37" i="41"/>
  <c r="DD37" i="41"/>
  <c r="DC37" i="41"/>
  <c r="DB37" i="41"/>
  <c r="DA37" i="41"/>
  <c r="CZ37" i="41"/>
  <c r="CY37" i="41"/>
  <c r="CX37" i="41"/>
  <c r="CW37" i="41"/>
  <c r="CV37" i="41"/>
  <c r="CU37" i="41"/>
  <c r="CT37" i="41"/>
  <c r="CS37" i="41"/>
  <c r="CR37" i="41"/>
  <c r="CQ37" i="41"/>
  <c r="CP37" i="41"/>
  <c r="CO37" i="41"/>
  <c r="CN37" i="41"/>
  <c r="CM37" i="41"/>
  <c r="CL37" i="41"/>
  <c r="CK37" i="41"/>
  <c r="CJ37" i="41"/>
  <c r="CI37" i="41"/>
  <c r="CH37" i="41"/>
  <c r="CG37" i="41"/>
  <c r="CF37" i="41"/>
  <c r="CE37" i="41"/>
  <c r="CD37" i="41"/>
  <c r="CC37" i="41"/>
  <c r="CB37" i="41"/>
  <c r="CA37" i="41"/>
  <c r="BZ37" i="41"/>
  <c r="EN36" i="41"/>
  <c r="EM36" i="41"/>
  <c r="EL36" i="41"/>
  <c r="EK36" i="41"/>
  <c r="EJ36" i="41"/>
  <c r="EI36" i="41"/>
  <c r="EH36" i="41"/>
  <c r="EG36" i="41"/>
  <c r="EF36" i="41"/>
  <c r="EE36" i="41"/>
  <c r="ED36" i="41"/>
  <c r="EC36" i="41"/>
  <c r="EB36" i="41"/>
  <c r="EA36" i="41"/>
  <c r="DZ36" i="41"/>
  <c r="DY36" i="41"/>
  <c r="DX36" i="41"/>
  <c r="DW36" i="41"/>
  <c r="DV36" i="41"/>
  <c r="DU36" i="41"/>
  <c r="DT36" i="41"/>
  <c r="DS36" i="41"/>
  <c r="DR36" i="41"/>
  <c r="DQ36" i="41"/>
  <c r="DP36" i="41"/>
  <c r="DO36" i="41"/>
  <c r="DN36" i="41"/>
  <c r="DM36" i="41"/>
  <c r="DL36" i="41"/>
  <c r="DK36" i="41"/>
  <c r="DJ36" i="41"/>
  <c r="DI36" i="41"/>
  <c r="DH36" i="41"/>
  <c r="DG36" i="41"/>
  <c r="DF36" i="41"/>
  <c r="DE36" i="41"/>
  <c r="DD36" i="41"/>
  <c r="DC36" i="41"/>
  <c r="DB36" i="41"/>
  <c r="DA36" i="41"/>
  <c r="CZ36" i="41"/>
  <c r="CY36" i="41"/>
  <c r="CX36" i="41"/>
  <c r="CW36" i="41"/>
  <c r="CV36" i="41"/>
  <c r="CU36" i="41"/>
  <c r="CT36" i="41"/>
  <c r="CS36" i="41"/>
  <c r="CR36" i="41"/>
  <c r="CQ36" i="41"/>
  <c r="CP36" i="41"/>
  <c r="CO36" i="41"/>
  <c r="CN36" i="41"/>
  <c r="CM36" i="41"/>
  <c r="CL36" i="41"/>
  <c r="CK36" i="41"/>
  <c r="CJ36" i="41"/>
  <c r="CI36" i="41"/>
  <c r="CH36" i="41"/>
  <c r="CG36" i="41"/>
  <c r="CF36" i="41"/>
  <c r="CE36" i="41"/>
  <c r="CD36" i="41"/>
  <c r="CC36" i="41"/>
  <c r="CB36" i="41"/>
  <c r="CA36" i="41"/>
  <c r="BZ36" i="41"/>
  <c r="EN35" i="41"/>
  <c r="EM35" i="41"/>
  <c r="EL35" i="41"/>
  <c r="EK35" i="41"/>
  <c r="EJ35" i="41"/>
  <c r="EI35" i="41"/>
  <c r="EH35" i="41"/>
  <c r="EG35" i="41"/>
  <c r="EF35" i="41"/>
  <c r="EE35" i="41"/>
  <c r="ED35" i="41"/>
  <c r="EC35" i="41"/>
  <c r="EB35" i="41"/>
  <c r="EA35" i="41"/>
  <c r="DZ35" i="41"/>
  <c r="DY35" i="41"/>
  <c r="DX35" i="41"/>
  <c r="DW35" i="41"/>
  <c r="DV35" i="41"/>
  <c r="DU35" i="41"/>
  <c r="DT35" i="41"/>
  <c r="DS35" i="41"/>
  <c r="DR35" i="41"/>
  <c r="DQ35" i="41"/>
  <c r="DP35" i="41"/>
  <c r="DO35" i="41"/>
  <c r="DN35" i="41"/>
  <c r="DM35" i="41"/>
  <c r="DL35" i="41"/>
  <c r="DK35" i="41"/>
  <c r="DJ35" i="41"/>
  <c r="DI35" i="41"/>
  <c r="DH35" i="41"/>
  <c r="DG35" i="41"/>
  <c r="DF35" i="41"/>
  <c r="DE35" i="41"/>
  <c r="DD35" i="41"/>
  <c r="DC35" i="41"/>
  <c r="DB35" i="41"/>
  <c r="DA35" i="41"/>
  <c r="CZ35" i="41"/>
  <c r="CY35" i="41"/>
  <c r="CX35" i="41"/>
  <c r="CW35" i="41"/>
  <c r="CV35" i="41"/>
  <c r="CU35" i="41"/>
  <c r="CT35" i="41"/>
  <c r="CS35" i="41"/>
  <c r="CR35" i="41"/>
  <c r="CQ35" i="41"/>
  <c r="CP35" i="41"/>
  <c r="CO35" i="41"/>
  <c r="CN35" i="41"/>
  <c r="CM35" i="41"/>
  <c r="CL35" i="41"/>
  <c r="CK35" i="41"/>
  <c r="CJ35" i="41"/>
  <c r="CI35" i="41"/>
  <c r="CH35" i="41"/>
  <c r="CG35" i="41"/>
  <c r="CF35" i="41"/>
  <c r="CE35" i="41"/>
  <c r="CD35" i="41"/>
  <c r="CC35" i="41"/>
  <c r="CB35" i="41"/>
  <c r="CA35" i="41"/>
  <c r="BZ35" i="41"/>
  <c r="EN34" i="41"/>
  <c r="EM34" i="41"/>
  <c r="EL34" i="41"/>
  <c r="EK34" i="41"/>
  <c r="EJ34" i="41"/>
  <c r="EI34" i="41"/>
  <c r="EH34" i="41"/>
  <c r="EG34" i="41"/>
  <c r="EF34" i="41"/>
  <c r="EE34" i="41"/>
  <c r="ED34" i="41"/>
  <c r="EC34" i="41"/>
  <c r="EB34" i="41"/>
  <c r="EA34" i="41"/>
  <c r="DZ34" i="41"/>
  <c r="DY34" i="41"/>
  <c r="DX34" i="41"/>
  <c r="DW34" i="41"/>
  <c r="DV34" i="41"/>
  <c r="DU34" i="41"/>
  <c r="DT34" i="41"/>
  <c r="DS34" i="41"/>
  <c r="DR34" i="41"/>
  <c r="DQ34" i="41"/>
  <c r="DP34" i="41"/>
  <c r="DO34" i="41"/>
  <c r="DN34" i="41"/>
  <c r="DM34" i="41"/>
  <c r="DL34" i="41"/>
  <c r="DK34" i="41"/>
  <c r="DJ34" i="41"/>
  <c r="DI34" i="41"/>
  <c r="DH34" i="41"/>
  <c r="DG34" i="41"/>
  <c r="DF34" i="41"/>
  <c r="DE34" i="41"/>
  <c r="DD34" i="41"/>
  <c r="DC34" i="41"/>
  <c r="DB34" i="41"/>
  <c r="DA34" i="41"/>
  <c r="CZ34" i="41"/>
  <c r="CY34" i="41"/>
  <c r="CX34" i="41"/>
  <c r="CW34" i="41"/>
  <c r="CV34" i="41"/>
  <c r="CU34" i="41"/>
  <c r="CT34" i="41"/>
  <c r="CS34" i="41"/>
  <c r="CR34" i="41"/>
  <c r="CQ34" i="41"/>
  <c r="CP34" i="41"/>
  <c r="CO34" i="41"/>
  <c r="CN34" i="41"/>
  <c r="CM34" i="41"/>
  <c r="CL34" i="41"/>
  <c r="CK34" i="41"/>
  <c r="CJ34" i="41"/>
  <c r="CI34" i="41"/>
  <c r="CH34" i="41"/>
  <c r="CG34" i="41"/>
  <c r="CF34" i="41"/>
  <c r="CE34" i="41"/>
  <c r="CD34" i="41"/>
  <c r="CC34" i="41"/>
  <c r="CB34" i="41"/>
  <c r="CA34" i="41"/>
  <c r="BZ34" i="41"/>
  <c r="EN33" i="41"/>
  <c r="EM33" i="41"/>
  <c r="EL33" i="41"/>
  <c r="EK33" i="41"/>
  <c r="EJ33" i="41"/>
  <c r="EI33" i="41"/>
  <c r="EH33" i="41"/>
  <c r="EG33" i="41"/>
  <c r="EF33" i="41"/>
  <c r="EE33" i="41"/>
  <c r="ED33" i="41"/>
  <c r="EC33" i="41"/>
  <c r="EB33" i="41"/>
  <c r="EA33" i="41"/>
  <c r="DZ33" i="41"/>
  <c r="DY33" i="41"/>
  <c r="DX33" i="41"/>
  <c r="DW33" i="41"/>
  <c r="DV33" i="41"/>
  <c r="DU33" i="41"/>
  <c r="DT33" i="41"/>
  <c r="DS33" i="41"/>
  <c r="DR33" i="41"/>
  <c r="DQ33" i="41"/>
  <c r="DP33" i="41"/>
  <c r="DO33" i="41"/>
  <c r="DN33" i="41"/>
  <c r="DM33" i="41"/>
  <c r="DL33" i="41"/>
  <c r="DK33" i="41"/>
  <c r="DJ33" i="41"/>
  <c r="DI33" i="41"/>
  <c r="DH33" i="41"/>
  <c r="DG33" i="41"/>
  <c r="DF33" i="41"/>
  <c r="DE33" i="41"/>
  <c r="DD33" i="41"/>
  <c r="DC33" i="41"/>
  <c r="DB33" i="41"/>
  <c r="DA33" i="41"/>
  <c r="CZ33" i="41"/>
  <c r="CY33" i="41"/>
  <c r="CX33" i="41"/>
  <c r="CW33" i="41"/>
  <c r="CV33" i="41"/>
  <c r="CU33" i="41"/>
  <c r="CT33" i="41"/>
  <c r="CS33" i="41"/>
  <c r="CR33" i="41"/>
  <c r="CQ33" i="41"/>
  <c r="CP33" i="41"/>
  <c r="CO33" i="41"/>
  <c r="CN33" i="41"/>
  <c r="CM33" i="41"/>
  <c r="CL33" i="41"/>
  <c r="CK33" i="41"/>
  <c r="CJ33" i="41"/>
  <c r="CI33" i="41"/>
  <c r="CH33" i="41"/>
  <c r="CG33" i="41"/>
  <c r="CF33" i="41"/>
  <c r="CE33" i="41"/>
  <c r="CD33" i="41"/>
  <c r="CC33" i="41"/>
  <c r="CB33" i="41"/>
  <c r="CA33" i="41"/>
  <c r="BZ33" i="41"/>
  <c r="EN32" i="41"/>
  <c r="EM32" i="41"/>
  <c r="EL32" i="41"/>
  <c r="EK32" i="41"/>
  <c r="EJ32" i="41"/>
  <c r="EI32" i="41"/>
  <c r="EH32" i="41"/>
  <c r="EG32" i="41"/>
  <c r="EF32" i="41"/>
  <c r="EE32" i="41"/>
  <c r="ED32" i="41"/>
  <c r="EC32" i="41"/>
  <c r="EB32" i="41"/>
  <c r="EA32" i="41"/>
  <c r="DZ32" i="41"/>
  <c r="DY32" i="41"/>
  <c r="DX32" i="41"/>
  <c r="DW32" i="41"/>
  <c r="DV32" i="41"/>
  <c r="DU32" i="41"/>
  <c r="DT32" i="41"/>
  <c r="DS32" i="41"/>
  <c r="DR32" i="41"/>
  <c r="DQ32" i="41"/>
  <c r="DP32" i="41"/>
  <c r="DO32" i="41"/>
  <c r="DN32" i="41"/>
  <c r="DM32" i="41"/>
  <c r="DL32" i="41"/>
  <c r="DK32" i="41"/>
  <c r="DJ32" i="41"/>
  <c r="DI32" i="41"/>
  <c r="DH32" i="41"/>
  <c r="DG32" i="41"/>
  <c r="DF32" i="41"/>
  <c r="DE32" i="41"/>
  <c r="DD32" i="41"/>
  <c r="DC32" i="41"/>
  <c r="DB32" i="41"/>
  <c r="DA32" i="41"/>
  <c r="CZ32" i="41"/>
  <c r="CY32" i="41"/>
  <c r="CX32" i="41"/>
  <c r="CW32" i="41"/>
  <c r="CV32" i="41"/>
  <c r="CU32" i="41"/>
  <c r="CT32" i="41"/>
  <c r="CS32" i="41"/>
  <c r="CR32" i="41"/>
  <c r="CQ32" i="41"/>
  <c r="CP32" i="41"/>
  <c r="CO32" i="41"/>
  <c r="CN32" i="41"/>
  <c r="CM32" i="41"/>
  <c r="CL32" i="41"/>
  <c r="CK32" i="41"/>
  <c r="CJ32" i="41"/>
  <c r="CI32" i="41"/>
  <c r="CH32" i="41"/>
  <c r="CG32" i="41"/>
  <c r="CF32" i="41"/>
  <c r="CE32" i="41"/>
  <c r="CD32" i="41"/>
  <c r="CC32" i="41"/>
  <c r="CB32" i="41"/>
  <c r="CA32" i="41"/>
  <c r="BZ32" i="41"/>
  <c r="EN31" i="41"/>
  <c r="EM31" i="41"/>
  <c r="EL31" i="41"/>
  <c r="EK31" i="41"/>
  <c r="EJ31" i="41"/>
  <c r="EI31" i="41"/>
  <c r="EH31" i="41"/>
  <c r="EG31" i="41"/>
  <c r="EF31" i="41"/>
  <c r="EE31" i="41"/>
  <c r="ED31" i="41"/>
  <c r="EC31" i="41"/>
  <c r="EB31" i="41"/>
  <c r="EA31" i="41"/>
  <c r="DZ31" i="41"/>
  <c r="DY31" i="41"/>
  <c r="DX31" i="41"/>
  <c r="DW31" i="41"/>
  <c r="DV31" i="41"/>
  <c r="DU31" i="41"/>
  <c r="DT31" i="41"/>
  <c r="DS31" i="41"/>
  <c r="DR31" i="41"/>
  <c r="DQ31" i="41"/>
  <c r="DP31" i="41"/>
  <c r="DO31" i="41"/>
  <c r="DN31" i="41"/>
  <c r="DM31" i="41"/>
  <c r="DL31" i="41"/>
  <c r="DK31" i="41"/>
  <c r="DJ31" i="41"/>
  <c r="DI31" i="41"/>
  <c r="DH31" i="41"/>
  <c r="DG31" i="41"/>
  <c r="DF31" i="41"/>
  <c r="DE31" i="41"/>
  <c r="DD31" i="41"/>
  <c r="DC31" i="41"/>
  <c r="DB31" i="41"/>
  <c r="DA31" i="41"/>
  <c r="CZ31" i="41"/>
  <c r="CY31" i="41"/>
  <c r="CX31" i="41"/>
  <c r="CW31" i="41"/>
  <c r="CV31" i="41"/>
  <c r="CU31" i="41"/>
  <c r="CT31" i="41"/>
  <c r="CS31" i="41"/>
  <c r="CR31" i="41"/>
  <c r="CQ31" i="41"/>
  <c r="CP31" i="41"/>
  <c r="CO31" i="41"/>
  <c r="CN31" i="41"/>
  <c r="CM31" i="41"/>
  <c r="CL31" i="41"/>
  <c r="CK31" i="41"/>
  <c r="CJ31" i="41"/>
  <c r="CI31" i="41"/>
  <c r="CH31" i="41"/>
  <c r="CG31" i="41"/>
  <c r="CF31" i="41"/>
  <c r="CE31" i="41"/>
  <c r="CD31" i="41"/>
  <c r="CC31" i="41"/>
  <c r="CB31" i="41"/>
  <c r="CA31" i="41"/>
  <c r="BZ31" i="41"/>
  <c r="EN30" i="41"/>
  <c r="EM30" i="41"/>
  <c r="EL30" i="41"/>
  <c r="EK30" i="41"/>
  <c r="EJ30" i="41"/>
  <c r="EI30" i="41"/>
  <c r="EH30" i="41"/>
  <c r="EG30" i="41"/>
  <c r="EF30" i="41"/>
  <c r="EE30" i="41"/>
  <c r="ED30" i="41"/>
  <c r="EC30" i="41"/>
  <c r="EB30" i="41"/>
  <c r="EA30" i="41"/>
  <c r="DZ30" i="41"/>
  <c r="DY30" i="41"/>
  <c r="DX30" i="41"/>
  <c r="DW30" i="41"/>
  <c r="DV30" i="41"/>
  <c r="DU30" i="41"/>
  <c r="DT30" i="41"/>
  <c r="DS30" i="41"/>
  <c r="DR30" i="41"/>
  <c r="DQ30" i="41"/>
  <c r="DP30" i="41"/>
  <c r="DO30" i="41"/>
  <c r="DN30" i="41"/>
  <c r="DM30" i="41"/>
  <c r="DL30" i="41"/>
  <c r="DK30" i="41"/>
  <c r="DJ30" i="41"/>
  <c r="DI30" i="41"/>
  <c r="DH30" i="41"/>
  <c r="DG30" i="41"/>
  <c r="DF30" i="41"/>
  <c r="DE30" i="41"/>
  <c r="DD30" i="41"/>
  <c r="DC30" i="41"/>
  <c r="DB30" i="41"/>
  <c r="DA30" i="41"/>
  <c r="CZ30" i="41"/>
  <c r="CY30" i="41"/>
  <c r="CX30" i="41"/>
  <c r="CW30" i="41"/>
  <c r="CV30" i="41"/>
  <c r="CU30" i="41"/>
  <c r="CT30" i="41"/>
  <c r="CS30" i="41"/>
  <c r="CR30" i="41"/>
  <c r="CQ30" i="41"/>
  <c r="CP30" i="41"/>
  <c r="CO30" i="41"/>
  <c r="CN30" i="41"/>
  <c r="CM30" i="41"/>
  <c r="CL30" i="41"/>
  <c r="CK30" i="41"/>
  <c r="CJ30" i="41"/>
  <c r="CI30" i="41"/>
  <c r="CH30" i="41"/>
  <c r="CG30" i="41"/>
  <c r="CF30" i="41"/>
  <c r="CE30" i="41"/>
  <c r="CD30" i="41"/>
  <c r="CC30" i="41"/>
  <c r="CB30" i="41"/>
  <c r="CA30" i="41"/>
  <c r="BZ30" i="41"/>
  <c r="EN29" i="41"/>
  <c r="EM29" i="41"/>
  <c r="EL29" i="41"/>
  <c r="EK29" i="41"/>
  <c r="EJ29" i="41"/>
  <c r="EI29" i="41"/>
  <c r="EH29" i="41"/>
  <c r="EG29" i="41"/>
  <c r="EF29" i="41"/>
  <c r="EE29" i="41"/>
  <c r="ED29" i="41"/>
  <c r="EC29" i="41"/>
  <c r="EB29" i="41"/>
  <c r="EA29" i="41"/>
  <c r="DZ29" i="41"/>
  <c r="DY29" i="41"/>
  <c r="DX29" i="41"/>
  <c r="DW29" i="41"/>
  <c r="DV29" i="41"/>
  <c r="DU29" i="41"/>
  <c r="DT29" i="41"/>
  <c r="DS29" i="41"/>
  <c r="DR29" i="41"/>
  <c r="DQ29" i="41"/>
  <c r="DP29" i="41"/>
  <c r="DO29" i="41"/>
  <c r="DN29" i="41"/>
  <c r="DM29" i="41"/>
  <c r="DL29" i="41"/>
  <c r="DK29" i="41"/>
  <c r="DJ29" i="41"/>
  <c r="DI29" i="41"/>
  <c r="DH29" i="41"/>
  <c r="DG29" i="41"/>
  <c r="DF29" i="41"/>
  <c r="DE29" i="41"/>
  <c r="DD29" i="41"/>
  <c r="DC29" i="41"/>
  <c r="DB29" i="41"/>
  <c r="DA29" i="41"/>
  <c r="CZ29" i="41"/>
  <c r="CY29" i="41"/>
  <c r="CX29" i="41"/>
  <c r="CW29" i="41"/>
  <c r="CV29" i="41"/>
  <c r="CU29" i="41"/>
  <c r="CT29" i="41"/>
  <c r="CS29" i="41"/>
  <c r="CR29" i="41"/>
  <c r="CQ29" i="41"/>
  <c r="CP29" i="41"/>
  <c r="CO29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EN28" i="41"/>
  <c r="EM28" i="41"/>
  <c r="EL28" i="41"/>
  <c r="EK28" i="41"/>
  <c r="EJ28" i="41"/>
  <c r="EI28" i="41"/>
  <c r="EH28" i="41"/>
  <c r="EG28" i="41"/>
  <c r="EF28" i="41"/>
  <c r="EE28" i="41"/>
  <c r="ED28" i="41"/>
  <c r="EC28" i="41"/>
  <c r="EB28" i="41"/>
  <c r="EA28" i="41"/>
  <c r="DZ28" i="41"/>
  <c r="DY28" i="41"/>
  <c r="DX28" i="41"/>
  <c r="DW28" i="41"/>
  <c r="DV28" i="41"/>
  <c r="DU28" i="41"/>
  <c r="DT28" i="41"/>
  <c r="DS28" i="41"/>
  <c r="DR28" i="41"/>
  <c r="DQ28" i="41"/>
  <c r="DP28" i="41"/>
  <c r="DO28" i="41"/>
  <c r="DN28" i="41"/>
  <c r="DM28" i="41"/>
  <c r="DL28" i="41"/>
  <c r="DK28" i="41"/>
  <c r="DJ28" i="41"/>
  <c r="DI28" i="41"/>
  <c r="DH28" i="41"/>
  <c r="DG28" i="41"/>
  <c r="DF28" i="41"/>
  <c r="DE28" i="41"/>
  <c r="DD28" i="41"/>
  <c r="DC28" i="41"/>
  <c r="DB28" i="41"/>
  <c r="DA28" i="41"/>
  <c r="CZ28" i="41"/>
  <c r="CY28" i="41"/>
  <c r="CX28" i="41"/>
  <c r="CW28" i="41"/>
  <c r="CV28" i="41"/>
  <c r="CU28" i="41"/>
  <c r="CT28" i="41"/>
  <c r="CS28" i="41"/>
  <c r="CR28" i="41"/>
  <c r="CQ28" i="41"/>
  <c r="CP28" i="41"/>
  <c r="CO28" i="41"/>
  <c r="CN28" i="41"/>
  <c r="CM28" i="41"/>
  <c r="CL28" i="41"/>
  <c r="CK28" i="41"/>
  <c r="CJ28" i="41"/>
  <c r="CI28" i="41"/>
  <c r="CH28" i="41"/>
  <c r="CG28" i="41"/>
  <c r="CF28" i="41"/>
  <c r="CE28" i="41"/>
  <c r="CD28" i="41"/>
  <c r="CC28" i="41"/>
  <c r="CB28" i="41"/>
  <c r="CA28" i="41"/>
  <c r="BZ28" i="41"/>
  <c r="EN27" i="41"/>
  <c r="EM27" i="41"/>
  <c r="EL27" i="41"/>
  <c r="EK27" i="41"/>
  <c r="EJ27" i="41"/>
  <c r="EI27" i="41"/>
  <c r="EH27" i="41"/>
  <c r="EG27" i="41"/>
  <c r="EF27" i="41"/>
  <c r="EE27" i="41"/>
  <c r="ED27" i="41"/>
  <c r="EC27" i="41"/>
  <c r="EB27" i="41"/>
  <c r="EA27" i="41"/>
  <c r="DZ27" i="41"/>
  <c r="DY27" i="41"/>
  <c r="DX27" i="41"/>
  <c r="DW27" i="41"/>
  <c r="DV27" i="41"/>
  <c r="DU27" i="41"/>
  <c r="DT27" i="41"/>
  <c r="DS27" i="41"/>
  <c r="DR27" i="41"/>
  <c r="DQ27" i="41"/>
  <c r="DP27" i="41"/>
  <c r="DO27" i="41"/>
  <c r="DN27" i="41"/>
  <c r="DM27" i="41"/>
  <c r="DL27" i="41"/>
  <c r="DK27" i="41"/>
  <c r="DJ27" i="41"/>
  <c r="DI27" i="41"/>
  <c r="DH27" i="41"/>
  <c r="DG27" i="41"/>
  <c r="DF27" i="41"/>
  <c r="DE27" i="41"/>
  <c r="DD27" i="41"/>
  <c r="DC27" i="41"/>
  <c r="DB27" i="41"/>
  <c r="DA27" i="41"/>
  <c r="CZ27" i="41"/>
  <c r="CY27" i="41"/>
  <c r="CX27" i="41"/>
  <c r="CW27" i="41"/>
  <c r="CV27" i="41"/>
  <c r="CU27" i="41"/>
  <c r="CT27" i="41"/>
  <c r="CS27" i="41"/>
  <c r="CR27" i="41"/>
  <c r="CQ27" i="41"/>
  <c r="CP27" i="41"/>
  <c r="CO27" i="41"/>
  <c r="CN27" i="41"/>
  <c r="CM27" i="41"/>
  <c r="CL27" i="41"/>
  <c r="CK27" i="41"/>
  <c r="CJ27" i="41"/>
  <c r="CI27" i="41"/>
  <c r="CH27" i="41"/>
  <c r="CG27" i="41"/>
  <c r="CF27" i="41"/>
  <c r="CE27" i="41"/>
  <c r="CD27" i="41"/>
  <c r="CC27" i="41"/>
  <c r="CB27" i="41"/>
  <c r="CA27" i="41"/>
  <c r="BZ27" i="41"/>
  <c r="EN26" i="41"/>
  <c r="EM26" i="41"/>
  <c r="EL26" i="41"/>
  <c r="EK26" i="41"/>
  <c r="EJ26" i="41"/>
  <c r="EI26" i="41"/>
  <c r="EH26" i="41"/>
  <c r="EG26" i="41"/>
  <c r="EF26" i="41"/>
  <c r="EE26" i="41"/>
  <c r="ED26" i="41"/>
  <c r="EC26" i="41"/>
  <c r="EB26" i="41"/>
  <c r="EA26" i="41"/>
  <c r="DZ26" i="41"/>
  <c r="DY26" i="41"/>
  <c r="DX26" i="41"/>
  <c r="DW26" i="41"/>
  <c r="DV26" i="41"/>
  <c r="DU26" i="41"/>
  <c r="DT26" i="41"/>
  <c r="DS26" i="41"/>
  <c r="DR26" i="41"/>
  <c r="DQ26" i="41"/>
  <c r="DP26" i="41"/>
  <c r="DO26" i="41"/>
  <c r="DN26" i="41"/>
  <c r="DM26" i="41"/>
  <c r="DL26" i="41"/>
  <c r="DK26" i="41"/>
  <c r="DJ26" i="41"/>
  <c r="DI26" i="41"/>
  <c r="DH26" i="41"/>
  <c r="DG26" i="41"/>
  <c r="DF26" i="41"/>
  <c r="DE26" i="41"/>
  <c r="DD26" i="41"/>
  <c r="DC26" i="41"/>
  <c r="DB26" i="41"/>
  <c r="DA26" i="41"/>
  <c r="CZ26" i="41"/>
  <c r="CY26" i="41"/>
  <c r="CX26" i="41"/>
  <c r="CW26" i="41"/>
  <c r="CV26" i="41"/>
  <c r="CU26" i="41"/>
  <c r="CT26" i="41"/>
  <c r="CS26" i="41"/>
  <c r="CR26" i="41"/>
  <c r="CQ26" i="41"/>
  <c r="CP26" i="41"/>
  <c r="CO26" i="41"/>
  <c r="CN26" i="41"/>
  <c r="CM26" i="41"/>
  <c r="CL26" i="41"/>
  <c r="CK26" i="41"/>
  <c r="CJ26" i="41"/>
  <c r="CI26" i="41"/>
  <c r="CH26" i="41"/>
  <c r="CG26" i="41"/>
  <c r="CF26" i="41"/>
  <c r="CE26" i="41"/>
  <c r="CD26" i="41"/>
  <c r="CC26" i="41"/>
  <c r="CB26" i="41"/>
  <c r="CA26" i="41"/>
  <c r="BZ26" i="41"/>
  <c r="EN25" i="41"/>
  <c r="EM25" i="41"/>
  <c r="EL25" i="41"/>
  <c r="EK25" i="41"/>
  <c r="EJ25" i="41"/>
  <c r="EI25" i="41"/>
  <c r="EH25" i="41"/>
  <c r="EG25" i="41"/>
  <c r="EF25" i="41"/>
  <c r="EE25" i="41"/>
  <c r="ED25" i="41"/>
  <c r="EC25" i="41"/>
  <c r="EB25" i="41"/>
  <c r="EA25" i="41"/>
  <c r="DZ25" i="41"/>
  <c r="DY25" i="41"/>
  <c r="DX25" i="41"/>
  <c r="DW25" i="41"/>
  <c r="DV25" i="41"/>
  <c r="DU25" i="41"/>
  <c r="DT25" i="41"/>
  <c r="DS25" i="41"/>
  <c r="DR25" i="41"/>
  <c r="DQ25" i="41"/>
  <c r="DP25" i="41"/>
  <c r="DO25" i="41"/>
  <c r="DN25" i="41"/>
  <c r="DM25" i="41"/>
  <c r="DL25" i="41"/>
  <c r="DK25" i="41"/>
  <c r="DJ25" i="41"/>
  <c r="DI25" i="41"/>
  <c r="DH25" i="41"/>
  <c r="DG25" i="41"/>
  <c r="DF25" i="41"/>
  <c r="DE25" i="41"/>
  <c r="DD25" i="41"/>
  <c r="DC25" i="41"/>
  <c r="DB25" i="41"/>
  <c r="DA25" i="41"/>
  <c r="CZ25" i="41"/>
  <c r="CY25" i="41"/>
  <c r="CX25" i="41"/>
  <c r="CW25" i="41"/>
  <c r="CV25" i="41"/>
  <c r="CU25" i="41"/>
  <c r="CT25" i="41"/>
  <c r="CS25" i="41"/>
  <c r="CR25" i="41"/>
  <c r="CQ25" i="41"/>
  <c r="CP25" i="41"/>
  <c r="CO25" i="41"/>
  <c r="CN25" i="41"/>
  <c r="CM25" i="41"/>
  <c r="CL25" i="41"/>
  <c r="CK25" i="41"/>
  <c r="CJ25" i="41"/>
  <c r="CI25" i="41"/>
  <c r="CH25" i="41"/>
  <c r="CG25" i="41"/>
  <c r="CF25" i="41"/>
  <c r="CE25" i="41"/>
  <c r="CD25" i="41"/>
  <c r="CC25" i="41"/>
  <c r="CB25" i="41"/>
  <c r="CA25" i="41"/>
  <c r="BZ25" i="41"/>
  <c r="EN24" i="41"/>
  <c r="EM24" i="41"/>
  <c r="EL24" i="41"/>
  <c r="EK24" i="41"/>
  <c r="EJ24" i="41"/>
  <c r="EI24" i="41"/>
  <c r="EH24" i="41"/>
  <c r="EG24" i="41"/>
  <c r="EF24" i="41"/>
  <c r="EE24" i="41"/>
  <c r="ED24" i="41"/>
  <c r="EC24" i="41"/>
  <c r="EB24" i="41"/>
  <c r="EA24" i="41"/>
  <c r="DZ24" i="41"/>
  <c r="DY24" i="41"/>
  <c r="DX24" i="41"/>
  <c r="DW24" i="41"/>
  <c r="DV24" i="41"/>
  <c r="DU24" i="41"/>
  <c r="DT24" i="41"/>
  <c r="DS24" i="41"/>
  <c r="DR24" i="41"/>
  <c r="DQ24" i="41"/>
  <c r="DP24" i="41"/>
  <c r="DO24" i="41"/>
  <c r="DN24" i="41"/>
  <c r="DM24" i="41"/>
  <c r="DL24" i="41"/>
  <c r="DK24" i="41"/>
  <c r="DJ24" i="41"/>
  <c r="DI24" i="41"/>
  <c r="DH24" i="41"/>
  <c r="DG24" i="41"/>
  <c r="DF24" i="41"/>
  <c r="DE24" i="41"/>
  <c r="DD24" i="41"/>
  <c r="DC24" i="41"/>
  <c r="DB24" i="41"/>
  <c r="DA24" i="41"/>
  <c r="CZ24" i="41"/>
  <c r="CY24" i="41"/>
  <c r="CX24" i="41"/>
  <c r="CW24" i="41"/>
  <c r="CV24" i="41"/>
  <c r="CU24" i="41"/>
  <c r="CT24" i="41"/>
  <c r="CS24" i="41"/>
  <c r="CR24" i="41"/>
  <c r="CQ24" i="41"/>
  <c r="CP24" i="41"/>
  <c r="CO24" i="41"/>
  <c r="CN24" i="41"/>
  <c r="CM24" i="41"/>
  <c r="CL24" i="41"/>
  <c r="CK24" i="41"/>
  <c r="CJ24" i="41"/>
  <c r="CI24" i="41"/>
  <c r="CH24" i="41"/>
  <c r="CG24" i="41"/>
  <c r="CF24" i="41"/>
  <c r="CE24" i="41"/>
  <c r="CD24" i="41"/>
  <c r="CC24" i="41"/>
  <c r="CB24" i="41"/>
  <c r="CA24" i="41"/>
  <c r="BZ24" i="41"/>
  <c r="EN23" i="41"/>
  <c r="EM23" i="41"/>
  <c r="EL23" i="41"/>
  <c r="EK23" i="41"/>
  <c r="EJ23" i="41"/>
  <c r="EI23" i="41"/>
  <c r="EH23" i="41"/>
  <c r="EG23" i="41"/>
  <c r="EF23" i="41"/>
  <c r="EE23" i="41"/>
  <c r="ED23" i="41"/>
  <c r="EC23" i="41"/>
  <c r="EB23" i="41"/>
  <c r="EA23" i="41"/>
  <c r="DZ23" i="41"/>
  <c r="DY23" i="41"/>
  <c r="DX23" i="41"/>
  <c r="DW23" i="41"/>
  <c r="DV23" i="41"/>
  <c r="DU23" i="41"/>
  <c r="DT23" i="41"/>
  <c r="DS23" i="41"/>
  <c r="DR23" i="41"/>
  <c r="DQ23" i="41"/>
  <c r="DP23" i="41"/>
  <c r="DO23" i="41"/>
  <c r="DN23" i="41"/>
  <c r="DM23" i="41"/>
  <c r="DL23" i="41"/>
  <c r="DK23" i="41"/>
  <c r="DJ23" i="41"/>
  <c r="DI23" i="41"/>
  <c r="DH23" i="41"/>
  <c r="DG23" i="41"/>
  <c r="DF23" i="41"/>
  <c r="DE23" i="41"/>
  <c r="DD23" i="41"/>
  <c r="DC23" i="41"/>
  <c r="DB23" i="41"/>
  <c r="DA23" i="41"/>
  <c r="CZ23" i="41"/>
  <c r="CY23" i="41"/>
  <c r="CX23" i="41"/>
  <c r="CW23" i="41"/>
  <c r="CV23" i="41"/>
  <c r="CU23" i="41"/>
  <c r="CT23" i="41"/>
  <c r="CS23" i="41"/>
  <c r="CR23" i="41"/>
  <c r="CQ23" i="41"/>
  <c r="CP23" i="41"/>
  <c r="CO23" i="41"/>
  <c r="CN23" i="41"/>
  <c r="CM23" i="41"/>
  <c r="CL23" i="41"/>
  <c r="CK23" i="41"/>
  <c r="CJ23" i="41"/>
  <c r="CI23" i="41"/>
  <c r="CH23" i="41"/>
  <c r="CG23" i="41"/>
  <c r="CF23" i="41"/>
  <c r="CE23" i="41"/>
  <c r="CD23" i="41"/>
  <c r="CC23" i="41"/>
  <c r="CB23" i="41"/>
  <c r="CA23" i="41"/>
  <c r="BZ23" i="41"/>
  <c r="EN22" i="41"/>
  <c r="EM22" i="41"/>
  <c r="EL22" i="41"/>
  <c r="EK22" i="41"/>
  <c r="EJ22" i="41"/>
  <c r="EI22" i="41"/>
  <c r="EH22" i="41"/>
  <c r="EG22" i="41"/>
  <c r="EF22" i="41"/>
  <c r="EE22" i="41"/>
  <c r="ED22" i="41"/>
  <c r="EC22" i="41"/>
  <c r="EB22" i="41"/>
  <c r="EA22" i="41"/>
  <c r="DZ22" i="41"/>
  <c r="DY22" i="41"/>
  <c r="DX22" i="41"/>
  <c r="DW22" i="41"/>
  <c r="DV22" i="41"/>
  <c r="DU22" i="41"/>
  <c r="DT22" i="41"/>
  <c r="DS22" i="41"/>
  <c r="DR22" i="41"/>
  <c r="DQ22" i="41"/>
  <c r="DP22" i="41"/>
  <c r="DO22" i="41"/>
  <c r="DN22" i="41"/>
  <c r="DM22" i="41"/>
  <c r="DL22" i="41"/>
  <c r="DK22" i="41"/>
  <c r="DJ22" i="41"/>
  <c r="DI22" i="41"/>
  <c r="DH22" i="41"/>
  <c r="DG22" i="41"/>
  <c r="DF22" i="41"/>
  <c r="DE22" i="41"/>
  <c r="DD22" i="41"/>
  <c r="DC22" i="41"/>
  <c r="DB22" i="41"/>
  <c r="DA22" i="41"/>
  <c r="CZ22" i="41"/>
  <c r="CY22" i="41"/>
  <c r="CX22" i="41"/>
  <c r="CW22" i="41"/>
  <c r="CV22" i="41"/>
  <c r="CU22" i="41"/>
  <c r="CT22" i="41"/>
  <c r="CS22" i="41"/>
  <c r="CR22" i="41"/>
  <c r="CQ22" i="41"/>
  <c r="CP22" i="41"/>
  <c r="CO22" i="41"/>
  <c r="CN22" i="41"/>
  <c r="CM22" i="41"/>
  <c r="CL22" i="41"/>
  <c r="CK22" i="41"/>
  <c r="CJ22" i="41"/>
  <c r="CI22" i="41"/>
  <c r="CH22" i="41"/>
  <c r="CG22" i="41"/>
  <c r="CF22" i="41"/>
  <c r="CE22" i="41"/>
  <c r="CD22" i="41"/>
  <c r="CC22" i="41"/>
  <c r="CB22" i="41"/>
  <c r="CA22" i="41"/>
  <c r="BZ22" i="41"/>
  <c r="EN21" i="41"/>
  <c r="EM21" i="41"/>
  <c r="EL21" i="41"/>
  <c r="EK21" i="41"/>
  <c r="EJ21" i="41"/>
  <c r="EI21" i="41"/>
  <c r="EH21" i="41"/>
  <c r="EG21" i="41"/>
  <c r="EF21" i="41"/>
  <c r="EE21" i="41"/>
  <c r="ED21" i="41"/>
  <c r="EC21" i="41"/>
  <c r="EB21" i="41"/>
  <c r="EA21" i="41"/>
  <c r="DZ21" i="41"/>
  <c r="DY21" i="41"/>
  <c r="DX21" i="41"/>
  <c r="DW21" i="41"/>
  <c r="DV21" i="41"/>
  <c r="DU21" i="41"/>
  <c r="DT21" i="41"/>
  <c r="DS21" i="41"/>
  <c r="DR21" i="41"/>
  <c r="DQ21" i="41"/>
  <c r="DP21" i="41"/>
  <c r="DO21" i="41"/>
  <c r="DN21" i="41"/>
  <c r="DM21" i="41"/>
  <c r="DL21" i="41"/>
  <c r="DK21" i="41"/>
  <c r="DJ21" i="41"/>
  <c r="DI21" i="41"/>
  <c r="DH21" i="41"/>
  <c r="DG21" i="41"/>
  <c r="DF21" i="41"/>
  <c r="DE21" i="41"/>
  <c r="DD21" i="41"/>
  <c r="DC21" i="41"/>
  <c r="DB21" i="41"/>
  <c r="DA21" i="41"/>
  <c r="CZ21" i="41"/>
  <c r="CY21" i="41"/>
  <c r="CX21" i="41"/>
  <c r="CW21" i="41"/>
  <c r="CV21" i="41"/>
  <c r="CU21" i="41"/>
  <c r="CT21" i="41"/>
  <c r="CS21" i="41"/>
  <c r="CR21" i="41"/>
  <c r="CQ21" i="41"/>
  <c r="CP21" i="41"/>
  <c r="CO21" i="41"/>
  <c r="CN21" i="41"/>
  <c r="CM21" i="41"/>
  <c r="CL21" i="41"/>
  <c r="CK21" i="41"/>
  <c r="CJ21" i="41"/>
  <c r="CI21" i="41"/>
  <c r="CH21" i="41"/>
  <c r="CG21" i="41"/>
  <c r="CF21" i="41"/>
  <c r="CE21" i="41"/>
  <c r="CD21" i="41"/>
  <c r="CC21" i="41"/>
  <c r="CB21" i="41"/>
  <c r="CA21" i="41"/>
  <c r="BZ21" i="41"/>
  <c r="EN20" i="41"/>
  <c r="EM20" i="41"/>
  <c r="EL20" i="41"/>
  <c r="EK20" i="41"/>
  <c r="EJ20" i="41"/>
  <c r="EI20" i="41"/>
  <c r="EH20" i="41"/>
  <c r="EG20" i="41"/>
  <c r="EF20" i="41"/>
  <c r="EE20" i="41"/>
  <c r="ED20" i="41"/>
  <c r="EC20" i="41"/>
  <c r="EB20" i="41"/>
  <c r="EA20" i="41"/>
  <c r="DZ20" i="41"/>
  <c r="DY20" i="41"/>
  <c r="DX20" i="41"/>
  <c r="DW20" i="41"/>
  <c r="DV20" i="41"/>
  <c r="DU20" i="41"/>
  <c r="DT20" i="41"/>
  <c r="DS20" i="41"/>
  <c r="DR20" i="41"/>
  <c r="DQ20" i="41"/>
  <c r="DP20" i="41"/>
  <c r="DO20" i="41"/>
  <c r="DN20" i="41"/>
  <c r="DM20" i="41"/>
  <c r="DL20" i="41"/>
  <c r="DK20" i="41"/>
  <c r="DJ20" i="41"/>
  <c r="DI20" i="41"/>
  <c r="DH20" i="41"/>
  <c r="DG20" i="41"/>
  <c r="DF20" i="41"/>
  <c r="DE20" i="41"/>
  <c r="DD20" i="41"/>
  <c r="DC20" i="41"/>
  <c r="DB20" i="41"/>
  <c r="DA20" i="41"/>
  <c r="CZ20" i="41"/>
  <c r="CY20" i="41"/>
  <c r="CX20" i="41"/>
  <c r="CW20" i="41"/>
  <c r="CV20" i="41"/>
  <c r="CU20" i="41"/>
  <c r="CT20" i="41"/>
  <c r="CS20" i="41"/>
  <c r="CR20" i="41"/>
  <c r="CQ20" i="41"/>
  <c r="CP20" i="41"/>
  <c r="CO20" i="41"/>
  <c r="CN20" i="41"/>
  <c r="CM20" i="41"/>
  <c r="CL20" i="41"/>
  <c r="CK20" i="41"/>
  <c r="CJ20" i="41"/>
  <c r="CI20" i="41"/>
  <c r="CH20" i="41"/>
  <c r="CG20" i="41"/>
  <c r="CF20" i="41"/>
  <c r="CE20" i="41"/>
  <c r="CD20" i="41"/>
  <c r="CC20" i="41"/>
  <c r="CB20" i="41"/>
  <c r="CA20" i="41"/>
  <c r="BZ20" i="41"/>
  <c r="EN19" i="41"/>
  <c r="EM19" i="41"/>
  <c r="EL19" i="41"/>
  <c r="EK19" i="41"/>
  <c r="EJ19" i="41"/>
  <c r="EI19" i="41"/>
  <c r="EH19" i="41"/>
  <c r="EG19" i="41"/>
  <c r="EF19" i="41"/>
  <c r="EE19" i="41"/>
  <c r="ED19" i="41"/>
  <c r="EC19" i="41"/>
  <c r="EB19" i="41"/>
  <c r="EA19" i="41"/>
  <c r="DZ19" i="41"/>
  <c r="DY19" i="41"/>
  <c r="DX19" i="41"/>
  <c r="DW19" i="41"/>
  <c r="DV19" i="41"/>
  <c r="DU19" i="41"/>
  <c r="DT19" i="41"/>
  <c r="DS19" i="41"/>
  <c r="DR19" i="41"/>
  <c r="DQ19" i="41"/>
  <c r="DP19" i="41"/>
  <c r="DO19" i="41"/>
  <c r="DN19" i="41"/>
  <c r="DM19" i="41"/>
  <c r="DL19" i="41"/>
  <c r="DK19" i="41"/>
  <c r="DJ19" i="41"/>
  <c r="DI19" i="41"/>
  <c r="DH19" i="41"/>
  <c r="DG19" i="41"/>
  <c r="DF19" i="41"/>
  <c r="DE19" i="41"/>
  <c r="DD19" i="41"/>
  <c r="DC19" i="41"/>
  <c r="DB19" i="41"/>
  <c r="DA19" i="41"/>
  <c r="CZ19" i="41"/>
  <c r="CY19" i="41"/>
  <c r="CX19" i="41"/>
  <c r="CW19" i="41"/>
  <c r="CV19" i="41"/>
  <c r="CU19" i="41"/>
  <c r="CT19" i="41"/>
  <c r="CS19" i="41"/>
  <c r="CR19" i="41"/>
  <c r="CQ19" i="41"/>
  <c r="CP19" i="41"/>
  <c r="CO19" i="41"/>
  <c r="CN19" i="41"/>
  <c r="CM19" i="41"/>
  <c r="CL19" i="41"/>
  <c r="CK19" i="41"/>
  <c r="CJ19" i="41"/>
  <c r="CI19" i="41"/>
  <c r="CH19" i="41"/>
  <c r="CG19" i="41"/>
  <c r="CF19" i="41"/>
  <c r="CE19" i="41"/>
  <c r="CD19" i="41"/>
  <c r="CC19" i="41"/>
  <c r="CB19" i="41"/>
  <c r="CA19" i="41"/>
  <c r="BZ19" i="41"/>
  <c r="EN18" i="41"/>
  <c r="EM18" i="41"/>
  <c r="EL18" i="41"/>
  <c r="EK18" i="41"/>
  <c r="EJ18" i="41"/>
  <c r="EI18" i="41"/>
  <c r="EH18" i="41"/>
  <c r="EG18" i="41"/>
  <c r="EF18" i="41"/>
  <c r="EE18" i="41"/>
  <c r="ED18" i="41"/>
  <c r="EC18" i="41"/>
  <c r="EB18" i="41"/>
  <c r="EA18" i="41"/>
  <c r="DZ18" i="41"/>
  <c r="DY18" i="41"/>
  <c r="DX18" i="41"/>
  <c r="DW18" i="41"/>
  <c r="DV18" i="41"/>
  <c r="DU18" i="41"/>
  <c r="DT18" i="41"/>
  <c r="DS18" i="41"/>
  <c r="DR18" i="41"/>
  <c r="DQ18" i="41"/>
  <c r="DP18" i="41"/>
  <c r="DO18" i="41"/>
  <c r="DN18" i="41"/>
  <c r="DM18" i="41"/>
  <c r="DL18" i="41"/>
  <c r="DK18" i="41"/>
  <c r="DJ18" i="41"/>
  <c r="DI18" i="41"/>
  <c r="DH18" i="41"/>
  <c r="DG18" i="41"/>
  <c r="DF18" i="41"/>
  <c r="DE18" i="41"/>
  <c r="DD18" i="41"/>
  <c r="DC18" i="41"/>
  <c r="DB18" i="41"/>
  <c r="DA18" i="41"/>
  <c r="CZ18" i="41"/>
  <c r="CY18" i="41"/>
  <c r="CX18" i="41"/>
  <c r="CW18" i="41"/>
  <c r="CV18" i="41"/>
  <c r="CU18" i="41"/>
  <c r="CT18" i="41"/>
  <c r="CS18" i="41"/>
  <c r="CR18" i="41"/>
  <c r="CQ18" i="41"/>
  <c r="CP18" i="41"/>
  <c r="CO18" i="41"/>
  <c r="CN18" i="41"/>
  <c r="CM18" i="41"/>
  <c r="CL18" i="41"/>
  <c r="CK18" i="41"/>
  <c r="CJ18" i="41"/>
  <c r="CI18" i="41"/>
  <c r="CH18" i="41"/>
  <c r="CG18" i="41"/>
  <c r="CF18" i="41"/>
  <c r="CE18" i="41"/>
  <c r="CD18" i="41"/>
  <c r="CC18" i="41"/>
  <c r="CB18" i="41"/>
  <c r="CA18" i="41"/>
  <c r="BZ18" i="41"/>
  <c r="EN17" i="41"/>
  <c r="EM17" i="41"/>
  <c r="EL17" i="41"/>
  <c r="EK17" i="41"/>
  <c r="EJ17" i="41"/>
  <c r="EI17" i="41"/>
  <c r="EH17" i="41"/>
  <c r="EG17" i="41"/>
  <c r="EF17" i="41"/>
  <c r="EE17" i="41"/>
  <c r="ED17" i="41"/>
  <c r="EC17" i="41"/>
  <c r="EB17" i="41"/>
  <c r="EA17" i="41"/>
  <c r="DZ17" i="41"/>
  <c r="DY17" i="41"/>
  <c r="DX17" i="41"/>
  <c r="DW17" i="41"/>
  <c r="DV17" i="41"/>
  <c r="DU17" i="41"/>
  <c r="DT17" i="41"/>
  <c r="DS17" i="41"/>
  <c r="DR17" i="41"/>
  <c r="DQ17" i="41"/>
  <c r="DP17" i="41"/>
  <c r="DO17" i="41"/>
  <c r="DN17" i="41"/>
  <c r="DM17" i="41"/>
  <c r="DL17" i="41"/>
  <c r="DK17" i="41"/>
  <c r="DJ17" i="41"/>
  <c r="DI17" i="41"/>
  <c r="DH17" i="41"/>
  <c r="DG17" i="41"/>
  <c r="DF17" i="41"/>
  <c r="DE17" i="41"/>
  <c r="DD17" i="41"/>
  <c r="DC17" i="41"/>
  <c r="DB17" i="41"/>
  <c r="DA17" i="41"/>
  <c r="CZ17" i="41"/>
  <c r="CY17" i="41"/>
  <c r="CX17" i="41"/>
  <c r="CW17" i="41"/>
  <c r="CV17" i="41"/>
  <c r="CU17" i="41"/>
  <c r="CT17" i="41"/>
  <c r="CS17" i="41"/>
  <c r="CR17" i="41"/>
  <c r="CQ17" i="41"/>
  <c r="CP17" i="41"/>
  <c r="CO17" i="41"/>
  <c r="CN17" i="41"/>
  <c r="CM17" i="41"/>
  <c r="CL17" i="41"/>
  <c r="CK17" i="41"/>
  <c r="CJ17" i="41"/>
  <c r="CI17" i="41"/>
  <c r="CH17" i="41"/>
  <c r="CG17" i="41"/>
  <c r="CF17" i="41"/>
  <c r="CE17" i="41"/>
  <c r="CD17" i="41"/>
  <c r="CC17" i="41"/>
  <c r="CB17" i="41"/>
  <c r="CA17" i="41"/>
  <c r="BZ17" i="41"/>
  <c r="EN16" i="41"/>
  <c r="EM16" i="41"/>
  <c r="EL16" i="41"/>
  <c r="EK16" i="41"/>
  <c r="EJ16" i="41"/>
  <c r="EI16" i="41"/>
  <c r="EH16" i="41"/>
  <c r="EG16" i="41"/>
  <c r="EF16" i="41"/>
  <c r="EE16" i="41"/>
  <c r="ED16" i="41"/>
  <c r="EC16" i="41"/>
  <c r="EB16" i="41"/>
  <c r="EA16" i="41"/>
  <c r="DZ16" i="41"/>
  <c r="DY16" i="41"/>
  <c r="DX16" i="41"/>
  <c r="DW16" i="41"/>
  <c r="DV16" i="41"/>
  <c r="DU16" i="41"/>
  <c r="DT16" i="41"/>
  <c r="DS16" i="41"/>
  <c r="DR16" i="41"/>
  <c r="DQ16" i="41"/>
  <c r="DP16" i="41"/>
  <c r="DO16" i="41"/>
  <c r="DN16" i="41"/>
  <c r="DM16" i="41"/>
  <c r="DL16" i="41"/>
  <c r="DK16" i="41"/>
  <c r="DJ16" i="41"/>
  <c r="DI16" i="41"/>
  <c r="DH16" i="41"/>
  <c r="DG16" i="41"/>
  <c r="DF16" i="41"/>
  <c r="DE16" i="41"/>
  <c r="DD16" i="41"/>
  <c r="DC16" i="41"/>
  <c r="DB16" i="41"/>
  <c r="DA16" i="41"/>
  <c r="CZ16" i="41"/>
  <c r="CY16" i="41"/>
  <c r="CX16" i="41"/>
  <c r="CW16" i="41"/>
  <c r="CV16" i="41"/>
  <c r="CU16" i="41"/>
  <c r="CT16" i="41"/>
  <c r="CS16" i="41"/>
  <c r="CR16" i="41"/>
  <c r="CQ16" i="41"/>
  <c r="CP16" i="41"/>
  <c r="CO16" i="41"/>
  <c r="CN16" i="41"/>
  <c r="CM16" i="41"/>
  <c r="CL16" i="41"/>
  <c r="CK16" i="41"/>
  <c r="CJ16" i="41"/>
  <c r="CI16" i="41"/>
  <c r="CH16" i="41"/>
  <c r="CG16" i="41"/>
  <c r="CF16" i="41"/>
  <c r="CE16" i="41"/>
  <c r="CD16" i="41"/>
  <c r="CC16" i="41"/>
  <c r="CB16" i="41"/>
  <c r="CA16" i="41"/>
  <c r="BZ16" i="41"/>
  <c r="EN15" i="41"/>
  <c r="EM15" i="41"/>
  <c r="EL15" i="41"/>
  <c r="EK15" i="41"/>
  <c r="EJ15" i="41"/>
  <c r="EI15" i="41"/>
  <c r="EH15" i="41"/>
  <c r="EG15" i="41"/>
  <c r="EF15" i="41"/>
  <c r="EE15" i="41"/>
  <c r="ED15" i="41"/>
  <c r="EC15" i="41"/>
  <c r="EB15" i="41"/>
  <c r="EA15" i="41"/>
  <c r="DZ15" i="41"/>
  <c r="DY15" i="41"/>
  <c r="DX15" i="41"/>
  <c r="DW15" i="41"/>
  <c r="DV15" i="41"/>
  <c r="DU15" i="41"/>
  <c r="DT15" i="41"/>
  <c r="DS15" i="41"/>
  <c r="DR15" i="41"/>
  <c r="DQ15" i="41"/>
  <c r="DP15" i="41"/>
  <c r="DO15" i="41"/>
  <c r="DN15" i="41"/>
  <c r="DM15" i="41"/>
  <c r="DL15" i="41"/>
  <c r="DK15" i="41"/>
  <c r="DJ15" i="41"/>
  <c r="DI15" i="41"/>
  <c r="DH15" i="41"/>
  <c r="DG15" i="41"/>
  <c r="DF15" i="41"/>
  <c r="DE15" i="41"/>
  <c r="DD15" i="41"/>
  <c r="DC15" i="41"/>
  <c r="DB15" i="41"/>
  <c r="DA15" i="41"/>
  <c r="CZ15" i="41"/>
  <c r="CY15" i="41"/>
  <c r="CX15" i="41"/>
  <c r="CW15" i="41"/>
  <c r="CV15" i="41"/>
  <c r="CU15" i="41"/>
  <c r="CT15" i="41"/>
  <c r="CS15" i="41"/>
  <c r="CR15" i="41"/>
  <c r="CQ15" i="41"/>
  <c r="CP15" i="41"/>
  <c r="CO15" i="41"/>
  <c r="CN15" i="41"/>
  <c r="CM15" i="41"/>
  <c r="CL15" i="41"/>
  <c r="CK15" i="41"/>
  <c r="CJ15" i="41"/>
  <c r="CI15" i="41"/>
  <c r="CH15" i="41"/>
  <c r="CG15" i="41"/>
  <c r="CF15" i="41"/>
  <c r="CE15" i="41"/>
  <c r="CD15" i="41"/>
  <c r="CC15" i="41"/>
  <c r="CB15" i="41"/>
  <c r="CA15" i="41"/>
  <c r="BZ15" i="41"/>
  <c r="EN14" i="41"/>
  <c r="EM14" i="41"/>
  <c r="EL14" i="41"/>
  <c r="EK14" i="41"/>
  <c r="EJ14" i="41"/>
  <c r="EI14" i="41"/>
  <c r="EH14" i="41"/>
  <c r="EG14" i="41"/>
  <c r="EF14" i="41"/>
  <c r="EE14" i="41"/>
  <c r="ED14" i="41"/>
  <c r="EC14" i="41"/>
  <c r="EB14" i="41"/>
  <c r="EA14" i="41"/>
  <c r="DZ14" i="41"/>
  <c r="DY14" i="41"/>
  <c r="DX14" i="41"/>
  <c r="DW14" i="41"/>
  <c r="DV14" i="41"/>
  <c r="DU14" i="41"/>
  <c r="DT14" i="41"/>
  <c r="DS14" i="41"/>
  <c r="DR14" i="41"/>
  <c r="DQ14" i="41"/>
  <c r="DP14" i="41"/>
  <c r="DO14" i="41"/>
  <c r="DN14" i="41"/>
  <c r="DM14" i="41"/>
  <c r="DL14" i="41"/>
  <c r="DK14" i="41"/>
  <c r="DJ14" i="41"/>
  <c r="DI14" i="41"/>
  <c r="DH14" i="41"/>
  <c r="DG14" i="41"/>
  <c r="DF14" i="41"/>
  <c r="DE14" i="41"/>
  <c r="DD14" i="41"/>
  <c r="DC14" i="41"/>
  <c r="DB14" i="41"/>
  <c r="DA14" i="41"/>
  <c r="CZ14" i="41"/>
  <c r="CY14" i="41"/>
  <c r="CX14" i="41"/>
  <c r="CW14" i="41"/>
  <c r="CV14" i="41"/>
  <c r="CU14" i="41"/>
  <c r="CT14" i="41"/>
  <c r="CS14" i="41"/>
  <c r="CR14" i="41"/>
  <c r="CQ14" i="41"/>
  <c r="CP14" i="41"/>
  <c r="CO14" i="41"/>
  <c r="CN14" i="41"/>
  <c r="CM14" i="41"/>
  <c r="CL14" i="41"/>
  <c r="CK14" i="41"/>
  <c r="CJ14" i="41"/>
  <c r="CI14" i="41"/>
  <c r="CH14" i="41"/>
  <c r="CG14" i="41"/>
  <c r="CF14" i="41"/>
  <c r="CE14" i="41"/>
  <c r="CD14" i="41"/>
  <c r="CC14" i="41"/>
  <c r="CB14" i="41"/>
  <c r="CA14" i="41"/>
  <c r="BZ14" i="41"/>
  <c r="EN13" i="41"/>
  <c r="EM13" i="41"/>
  <c r="EL13" i="41"/>
  <c r="EK13" i="41"/>
  <c r="EJ13" i="41"/>
  <c r="EI13" i="41"/>
  <c r="EH13" i="41"/>
  <c r="EG13" i="41"/>
  <c r="EF13" i="41"/>
  <c r="EE13" i="41"/>
  <c r="ED13" i="41"/>
  <c r="EC13" i="41"/>
  <c r="EB13" i="41"/>
  <c r="EA13" i="41"/>
  <c r="DZ13" i="41"/>
  <c r="DY13" i="41"/>
  <c r="DX13" i="41"/>
  <c r="DW13" i="41"/>
  <c r="DV13" i="41"/>
  <c r="DU13" i="41"/>
  <c r="DT13" i="41"/>
  <c r="DS13" i="41"/>
  <c r="DR13" i="41"/>
  <c r="DQ13" i="41"/>
  <c r="DP13" i="41"/>
  <c r="DO13" i="41"/>
  <c r="DN13" i="41"/>
  <c r="DM13" i="41"/>
  <c r="DL13" i="41"/>
  <c r="DK13" i="41"/>
  <c r="DJ13" i="41"/>
  <c r="DI13" i="41"/>
  <c r="DH13" i="41"/>
  <c r="DG13" i="41"/>
  <c r="DF13" i="41"/>
  <c r="DE13" i="41"/>
  <c r="DD13" i="41"/>
  <c r="DC13" i="41"/>
  <c r="DB13" i="41"/>
  <c r="DA13" i="41"/>
  <c r="CZ13" i="41"/>
  <c r="CY13" i="41"/>
  <c r="CX13" i="41"/>
  <c r="CW13" i="41"/>
  <c r="CV13" i="41"/>
  <c r="CU13" i="41"/>
  <c r="CT13" i="41"/>
  <c r="CS13" i="41"/>
  <c r="CR13" i="41"/>
  <c r="CQ13" i="41"/>
  <c r="CP13" i="41"/>
  <c r="CO13" i="41"/>
  <c r="CN13" i="41"/>
  <c r="CM13" i="41"/>
  <c r="CL13" i="41"/>
  <c r="CK13" i="41"/>
  <c r="CJ13" i="41"/>
  <c r="CI13" i="41"/>
  <c r="CH13" i="41"/>
  <c r="CG13" i="41"/>
  <c r="CF13" i="41"/>
  <c r="CE13" i="41"/>
  <c r="CD13" i="41"/>
  <c r="CC13" i="41"/>
  <c r="CB13" i="41"/>
  <c r="CA13" i="41"/>
  <c r="BZ13" i="41"/>
  <c r="EN12" i="41"/>
  <c r="EM12" i="41"/>
  <c r="EL12" i="41"/>
  <c r="EK12" i="41"/>
  <c r="EJ12" i="41"/>
  <c r="EI12" i="41"/>
  <c r="EH12" i="41"/>
  <c r="EG12" i="41"/>
  <c r="EF12" i="41"/>
  <c r="EE12" i="41"/>
  <c r="ED12" i="41"/>
  <c r="EC12" i="41"/>
  <c r="EB12" i="41"/>
  <c r="EA12" i="41"/>
  <c r="DZ12" i="41"/>
  <c r="DY12" i="41"/>
  <c r="DX12" i="41"/>
  <c r="DW12" i="41"/>
  <c r="DV12" i="41"/>
  <c r="DU12" i="41"/>
  <c r="DT12" i="41"/>
  <c r="DS12" i="41"/>
  <c r="DR12" i="41"/>
  <c r="DQ12" i="41"/>
  <c r="DP12" i="41"/>
  <c r="DO12" i="41"/>
  <c r="DN12" i="41"/>
  <c r="DM12" i="41"/>
  <c r="DL12" i="41"/>
  <c r="DK12" i="41"/>
  <c r="DJ12" i="41"/>
  <c r="DI12" i="41"/>
  <c r="DH12" i="41"/>
  <c r="DG12" i="41"/>
  <c r="DF12" i="41"/>
  <c r="DE12" i="41"/>
  <c r="DD12" i="41"/>
  <c r="DC12" i="41"/>
  <c r="DB12" i="41"/>
  <c r="DA12" i="41"/>
  <c r="CZ12" i="41"/>
  <c r="CY12" i="41"/>
  <c r="CX12" i="41"/>
  <c r="CW12" i="41"/>
  <c r="CV12" i="41"/>
  <c r="CU12" i="41"/>
  <c r="CT12" i="41"/>
  <c r="CS12" i="41"/>
  <c r="CR12" i="41"/>
  <c r="CQ12" i="41"/>
  <c r="CP12" i="41"/>
  <c r="CO12" i="41"/>
  <c r="CN12" i="41"/>
  <c r="CM12" i="41"/>
  <c r="CL12" i="41"/>
  <c r="CK12" i="41"/>
  <c r="CJ12" i="41"/>
  <c r="CI12" i="41"/>
  <c r="CH12" i="41"/>
  <c r="CG12" i="41"/>
  <c r="CF12" i="41"/>
  <c r="CE12" i="41"/>
  <c r="CD12" i="41"/>
  <c r="CC12" i="41"/>
  <c r="CB12" i="41"/>
  <c r="CA12" i="41"/>
  <c r="BZ12" i="41"/>
  <c r="EN11" i="41"/>
  <c r="EM11" i="41"/>
  <c r="EL11" i="41"/>
  <c r="EK11" i="41"/>
  <c r="EJ11" i="41"/>
  <c r="EI11" i="41"/>
  <c r="EH11" i="41"/>
  <c r="EG11" i="41"/>
  <c r="EF11" i="41"/>
  <c r="EE11" i="41"/>
  <c r="ED11" i="41"/>
  <c r="EC11" i="41"/>
  <c r="EB11" i="41"/>
  <c r="EA11" i="41"/>
  <c r="DZ11" i="41"/>
  <c r="DY11" i="41"/>
  <c r="DX11" i="41"/>
  <c r="DW11" i="41"/>
  <c r="DV11" i="41"/>
  <c r="DU11" i="41"/>
  <c r="DT11" i="41"/>
  <c r="DS11" i="41"/>
  <c r="DR11" i="41"/>
  <c r="DQ11" i="41"/>
  <c r="DP11" i="41"/>
  <c r="DO11" i="41"/>
  <c r="DN11" i="41"/>
  <c r="DM11" i="41"/>
  <c r="DL11" i="41"/>
  <c r="DK11" i="41"/>
  <c r="DJ11" i="41"/>
  <c r="DI11" i="41"/>
  <c r="DH11" i="41"/>
  <c r="DG11" i="41"/>
  <c r="DF11" i="41"/>
  <c r="DE11" i="41"/>
  <c r="DD11" i="41"/>
  <c r="DC11" i="41"/>
  <c r="DB11" i="41"/>
  <c r="DA11" i="41"/>
  <c r="CZ11" i="41"/>
  <c r="CY11" i="41"/>
  <c r="CX11" i="41"/>
  <c r="CW11" i="41"/>
  <c r="CV11" i="41"/>
  <c r="CU11" i="41"/>
  <c r="CT11" i="41"/>
  <c r="CS11" i="41"/>
  <c r="CR11" i="41"/>
  <c r="CQ11" i="41"/>
  <c r="CP11" i="41"/>
  <c r="CO11" i="41"/>
  <c r="CN11" i="41"/>
  <c r="CM11" i="41"/>
  <c r="CL11" i="41"/>
  <c r="CK11" i="41"/>
  <c r="CJ11" i="41"/>
  <c r="CI11" i="41"/>
  <c r="CH11" i="41"/>
  <c r="CG11" i="41"/>
  <c r="CF11" i="41"/>
  <c r="CE11" i="41"/>
  <c r="CD11" i="41"/>
  <c r="CC11" i="41"/>
  <c r="CB11" i="41"/>
  <c r="CA11" i="41"/>
  <c r="BZ11" i="41"/>
  <c r="EN10" i="41"/>
  <c r="EM10" i="41"/>
  <c r="EL10" i="41"/>
  <c r="EK10" i="41"/>
  <c r="EJ10" i="41"/>
  <c r="EI10" i="41"/>
  <c r="EH10" i="41"/>
  <c r="EG10" i="41"/>
  <c r="EF10" i="41"/>
  <c r="EE10" i="41"/>
  <c r="ED10" i="41"/>
  <c r="EC10" i="41"/>
  <c r="EB10" i="41"/>
  <c r="EA10" i="41"/>
  <c r="DZ10" i="41"/>
  <c r="DY10" i="41"/>
  <c r="DX10" i="41"/>
  <c r="DW10" i="41"/>
  <c r="DV10" i="41"/>
  <c r="DU10" i="41"/>
  <c r="DT10" i="41"/>
  <c r="DS10" i="41"/>
  <c r="DR10" i="41"/>
  <c r="DQ10" i="41"/>
  <c r="DP10" i="41"/>
  <c r="DO10" i="41"/>
  <c r="DN10" i="41"/>
  <c r="DM10" i="41"/>
  <c r="DL10" i="41"/>
  <c r="DK10" i="41"/>
  <c r="DJ10" i="41"/>
  <c r="DI10" i="41"/>
  <c r="DH10" i="41"/>
  <c r="DG10" i="41"/>
  <c r="DF10" i="41"/>
  <c r="DE10" i="41"/>
  <c r="DD10" i="41"/>
  <c r="DC10" i="41"/>
  <c r="DB10" i="41"/>
  <c r="DA10" i="41"/>
  <c r="CZ10" i="41"/>
  <c r="CY10" i="41"/>
  <c r="CX10" i="41"/>
  <c r="CW10" i="41"/>
  <c r="CV10" i="41"/>
  <c r="CU10" i="41"/>
  <c r="CT10" i="41"/>
  <c r="CS10" i="41"/>
  <c r="CR10" i="41"/>
  <c r="CQ10" i="41"/>
  <c r="CP10" i="41"/>
  <c r="CO10" i="41"/>
  <c r="CN10" i="41"/>
  <c r="CM10" i="41"/>
  <c r="CL10" i="41"/>
  <c r="CK10" i="41"/>
  <c r="CJ10" i="41"/>
  <c r="CI10" i="41"/>
  <c r="CH10" i="41"/>
  <c r="CG10" i="41"/>
  <c r="CF10" i="41"/>
  <c r="CE10" i="41"/>
  <c r="CD10" i="41"/>
  <c r="CC10" i="41"/>
  <c r="CB10" i="41"/>
  <c r="CA10" i="41"/>
  <c r="BZ10" i="41"/>
  <c r="EN9" i="41"/>
  <c r="EM9" i="41"/>
  <c r="EL9" i="41"/>
  <c r="EK9" i="41"/>
  <c r="EJ9" i="41"/>
  <c r="EI9" i="41"/>
  <c r="EH9" i="41"/>
  <c r="EG9" i="41"/>
  <c r="EF9" i="41"/>
  <c r="EE9" i="41"/>
  <c r="ED9" i="41"/>
  <c r="EC9" i="41"/>
  <c r="EB9" i="41"/>
  <c r="EA9" i="41"/>
  <c r="DZ9" i="41"/>
  <c r="DY9" i="41"/>
  <c r="DX9" i="41"/>
  <c r="DW9" i="41"/>
  <c r="DV9" i="41"/>
  <c r="DU9" i="41"/>
  <c r="DT9" i="41"/>
  <c r="DS9" i="41"/>
  <c r="DR9" i="41"/>
  <c r="DQ9" i="41"/>
  <c r="DP9" i="41"/>
  <c r="DO9" i="41"/>
  <c r="DN9" i="41"/>
  <c r="DM9" i="41"/>
  <c r="DL9" i="41"/>
  <c r="DK9" i="41"/>
  <c r="DJ9" i="41"/>
  <c r="DI9" i="41"/>
  <c r="DH9" i="41"/>
  <c r="DG9" i="41"/>
  <c r="DF9" i="41"/>
  <c r="DE9" i="41"/>
  <c r="DD9" i="41"/>
  <c r="DC9" i="41"/>
  <c r="DB9" i="41"/>
  <c r="DA9" i="41"/>
  <c r="CZ9" i="41"/>
  <c r="CY9" i="41"/>
  <c r="CX9" i="41"/>
  <c r="CW9" i="41"/>
  <c r="CV9" i="41"/>
  <c r="CU9" i="41"/>
  <c r="CT9" i="41"/>
  <c r="CS9" i="41"/>
  <c r="CR9" i="41"/>
  <c r="CQ9" i="41"/>
  <c r="CP9" i="41"/>
  <c r="CO9" i="41"/>
  <c r="CN9" i="41"/>
  <c r="CM9" i="41"/>
  <c r="CL9" i="41"/>
  <c r="CK9" i="41"/>
  <c r="CJ9" i="41"/>
  <c r="CI9" i="41"/>
  <c r="CH9" i="41"/>
  <c r="CG9" i="41"/>
  <c r="CF9" i="41"/>
  <c r="CE9" i="41"/>
  <c r="CD9" i="41"/>
  <c r="CC9" i="41"/>
  <c r="CB9" i="41"/>
  <c r="CA9" i="41"/>
  <c r="BZ9" i="41"/>
  <c r="EN8" i="41"/>
  <c r="EM8" i="41"/>
  <c r="EL8" i="41"/>
  <c r="EK8" i="41"/>
  <c r="EJ8" i="41"/>
  <c r="EI8" i="41"/>
  <c r="EH8" i="41"/>
  <c r="EG8" i="41"/>
  <c r="EF8" i="41"/>
  <c r="EE8" i="41"/>
  <c r="ED8" i="41"/>
  <c r="EC8" i="41"/>
  <c r="EB8" i="41"/>
  <c r="EA8" i="41"/>
  <c r="DZ8" i="41"/>
  <c r="DY8" i="41"/>
  <c r="DX8" i="41"/>
  <c r="DW8" i="41"/>
  <c r="DV8" i="41"/>
  <c r="DU8" i="41"/>
  <c r="DT8" i="41"/>
  <c r="DS8" i="41"/>
  <c r="DR8" i="41"/>
  <c r="DQ8" i="41"/>
  <c r="DP8" i="41"/>
  <c r="DO8" i="41"/>
  <c r="DN8" i="41"/>
  <c r="DM8" i="41"/>
  <c r="DL8" i="41"/>
  <c r="DK8" i="41"/>
  <c r="DJ8" i="41"/>
  <c r="DI8" i="41"/>
  <c r="DH8" i="41"/>
  <c r="DG8" i="41"/>
  <c r="DF8" i="41"/>
  <c r="DE8" i="41"/>
  <c r="DD8" i="41"/>
  <c r="DC8" i="41"/>
  <c r="DB8" i="41"/>
  <c r="DA8" i="41"/>
  <c r="CZ8" i="41"/>
  <c r="CY8" i="41"/>
  <c r="CX8" i="41"/>
  <c r="CW8" i="41"/>
  <c r="CV8" i="41"/>
  <c r="CU8" i="41"/>
  <c r="CT8" i="41"/>
  <c r="CS8" i="41"/>
  <c r="CR8" i="41"/>
  <c r="CQ8" i="41"/>
  <c r="CP8" i="41"/>
  <c r="CO8" i="41"/>
  <c r="CN8" i="41"/>
  <c r="CM8" i="41"/>
  <c r="CL8" i="41"/>
  <c r="CK8" i="41"/>
  <c r="CJ8" i="41"/>
  <c r="CI8" i="41"/>
  <c r="CH8" i="41"/>
  <c r="CG8" i="41"/>
  <c r="CF8" i="41"/>
  <c r="CE8" i="41"/>
  <c r="CD8" i="41"/>
  <c r="CC8" i="41"/>
  <c r="CB8" i="41"/>
  <c r="CA8" i="41"/>
  <c r="BZ8" i="41"/>
  <c r="EN7" i="41"/>
  <c r="EM7" i="41"/>
  <c r="EL7" i="41"/>
  <c r="EK7" i="41"/>
  <c r="EJ7" i="41"/>
  <c r="EI7" i="41"/>
  <c r="EH7" i="41"/>
  <c r="EG7" i="41"/>
  <c r="EF7" i="41"/>
  <c r="EE7" i="41"/>
  <c r="ED7" i="41"/>
  <c r="EC7" i="41"/>
  <c r="EB7" i="41"/>
  <c r="EA7" i="41"/>
  <c r="DZ7" i="41"/>
  <c r="DY7" i="41"/>
  <c r="DX7" i="41"/>
  <c r="DW7" i="41"/>
  <c r="DV7" i="41"/>
  <c r="DU7" i="41"/>
  <c r="DT7" i="41"/>
  <c r="DS7" i="41"/>
  <c r="DR7" i="41"/>
  <c r="DQ7" i="41"/>
  <c r="DP7" i="41"/>
  <c r="DO7" i="41"/>
  <c r="DN7" i="41"/>
  <c r="DM7" i="41"/>
  <c r="DL7" i="41"/>
  <c r="DK7" i="41"/>
  <c r="DJ7" i="41"/>
  <c r="DI7" i="41"/>
  <c r="DH7" i="41"/>
  <c r="DG7" i="41"/>
  <c r="DF7" i="41"/>
  <c r="DE7" i="41"/>
  <c r="DD7" i="41"/>
  <c r="DC7" i="41"/>
  <c r="DB7" i="41"/>
  <c r="DA7" i="41"/>
  <c r="CZ7" i="41"/>
  <c r="CY7" i="41"/>
  <c r="CX7" i="41"/>
  <c r="CW7" i="41"/>
  <c r="CV7" i="41"/>
  <c r="CU7" i="41"/>
  <c r="CT7" i="41"/>
  <c r="CS7" i="41"/>
  <c r="CR7" i="41"/>
  <c r="CQ7" i="41"/>
  <c r="CP7" i="41"/>
  <c r="CO7" i="41"/>
  <c r="CN7" i="41"/>
  <c r="CM7" i="41"/>
  <c r="CL7" i="41"/>
  <c r="CK7" i="41"/>
  <c r="CJ7" i="41"/>
  <c r="CI7" i="41"/>
  <c r="CH7" i="41"/>
  <c r="CG7" i="41"/>
  <c r="CF7" i="41"/>
  <c r="CE7" i="41"/>
  <c r="CD7" i="41"/>
  <c r="CC7" i="41"/>
  <c r="CB7" i="41"/>
  <c r="CA7" i="41"/>
  <c r="BZ7" i="41"/>
  <c r="EN6" i="41"/>
  <c r="EM6" i="41"/>
  <c r="EL6" i="41"/>
  <c r="EK6" i="41"/>
  <c r="EJ6" i="41"/>
  <c r="EI6" i="41"/>
  <c r="EH6" i="41"/>
  <c r="EG6" i="41"/>
  <c r="EF6" i="41"/>
  <c r="EE6" i="41"/>
  <c r="ED6" i="41"/>
  <c r="EC6" i="41"/>
  <c r="EB6" i="41"/>
  <c r="EA6" i="41"/>
  <c r="DZ6" i="41"/>
  <c r="DY6" i="41"/>
  <c r="DX6" i="41"/>
  <c r="DW6" i="41"/>
  <c r="DV6" i="41"/>
  <c r="DU6" i="41"/>
  <c r="DT6" i="41"/>
  <c r="DS6" i="41"/>
  <c r="DR6" i="41"/>
  <c r="DQ6" i="41"/>
  <c r="DP6" i="41"/>
  <c r="DO6" i="41"/>
  <c r="DN6" i="41"/>
  <c r="DM6" i="41"/>
  <c r="DL6" i="41"/>
  <c r="DK6" i="41"/>
  <c r="DJ6" i="41"/>
  <c r="DI6" i="41"/>
  <c r="DH6" i="41"/>
  <c r="DG6" i="41"/>
  <c r="DF6" i="41"/>
  <c r="DE6" i="41"/>
  <c r="DD6" i="41"/>
  <c r="DC6" i="41"/>
  <c r="DB6" i="41"/>
  <c r="DA6" i="41"/>
  <c r="CZ6" i="41"/>
  <c r="CY6" i="41"/>
  <c r="CX6" i="41"/>
  <c r="CW6" i="41"/>
  <c r="CV6" i="41"/>
  <c r="CU6" i="41"/>
  <c r="CT6" i="41"/>
  <c r="CS6" i="41"/>
  <c r="CR6" i="41"/>
  <c r="CQ6" i="41"/>
  <c r="CP6" i="41"/>
  <c r="CO6" i="41"/>
  <c r="CN6" i="41"/>
  <c r="CM6" i="41"/>
  <c r="CL6" i="41"/>
  <c r="CK6" i="41"/>
  <c r="CJ6" i="41"/>
  <c r="CI6" i="41"/>
  <c r="CH6" i="41"/>
  <c r="CG6" i="41"/>
  <c r="CF6" i="41"/>
  <c r="CE6" i="41"/>
  <c r="CD6" i="41"/>
  <c r="CC6" i="41"/>
  <c r="CB6" i="41"/>
  <c r="CA6" i="41"/>
  <c r="BZ6" i="41"/>
  <c r="EN5" i="41"/>
  <c r="EM5" i="41"/>
  <c r="EL5" i="41"/>
  <c r="EK5" i="41"/>
  <c r="EJ5" i="41"/>
  <c r="EI5" i="41"/>
  <c r="EH5" i="41"/>
  <c r="EG5" i="41"/>
  <c r="EF5" i="41"/>
  <c r="EE5" i="41"/>
  <c r="ED5" i="41"/>
  <c r="EC5" i="41"/>
  <c r="EB5" i="41"/>
  <c r="EA5" i="41"/>
  <c r="DZ5" i="41"/>
  <c r="DY5" i="41"/>
  <c r="DX5" i="41"/>
  <c r="DW5" i="41"/>
  <c r="DV5" i="41"/>
  <c r="DU5" i="41"/>
  <c r="DT5" i="41"/>
  <c r="DS5" i="41"/>
  <c r="DR5" i="41"/>
  <c r="DQ5" i="41"/>
  <c r="DP5" i="41"/>
  <c r="DO5" i="41"/>
  <c r="DN5" i="41"/>
  <c r="DM5" i="41"/>
  <c r="DL5" i="41"/>
  <c r="DK5" i="41"/>
  <c r="DJ5" i="41"/>
  <c r="DI5" i="41"/>
  <c r="DH5" i="41"/>
  <c r="DG5" i="41"/>
  <c r="DF5" i="41"/>
  <c r="DE5" i="41"/>
  <c r="DD5" i="41"/>
  <c r="DC5" i="41"/>
  <c r="DB5" i="41"/>
  <c r="DA5" i="41"/>
  <c r="CZ5" i="41"/>
  <c r="CY5" i="41"/>
  <c r="CX5" i="41"/>
  <c r="CW5" i="41"/>
  <c r="CV5" i="41"/>
  <c r="CU5" i="41"/>
  <c r="CT5" i="41"/>
  <c r="CS5" i="41"/>
  <c r="CR5" i="41"/>
  <c r="CQ5" i="41"/>
  <c r="CP5" i="41"/>
  <c r="CO5" i="41"/>
  <c r="CN5" i="41"/>
  <c r="CM5" i="41"/>
  <c r="CL5" i="41"/>
  <c r="CK5" i="41"/>
  <c r="CJ5" i="41"/>
  <c r="CI5" i="41"/>
  <c r="CH5" i="41"/>
  <c r="CG5" i="41"/>
  <c r="CF5" i="41"/>
  <c r="CE5" i="41"/>
  <c r="CD5" i="41"/>
  <c r="CC5" i="41"/>
  <c r="CB5" i="41"/>
  <c r="CA5" i="41"/>
  <c r="BZ5" i="41"/>
  <c r="EN4" i="41"/>
  <c r="EM4" i="41"/>
  <c r="EL4" i="41"/>
  <c r="EK4" i="41"/>
  <c r="EJ4" i="41"/>
  <c r="EI4" i="41"/>
  <c r="EH4" i="41"/>
  <c r="EG4" i="41"/>
  <c r="EF4" i="41"/>
  <c r="EE4" i="41"/>
  <c r="ED4" i="41"/>
  <c r="EC4" i="41"/>
  <c r="EB4" i="41"/>
  <c r="EA4" i="41"/>
  <c r="DZ4" i="41"/>
  <c r="DY4" i="41"/>
  <c r="DX4" i="41"/>
  <c r="DW4" i="41"/>
  <c r="DV4" i="41"/>
  <c r="DU4" i="41"/>
  <c r="DT4" i="41"/>
  <c r="DS4" i="41"/>
  <c r="DR4" i="41"/>
  <c r="DQ4" i="41"/>
  <c r="DP4" i="41"/>
  <c r="DO4" i="41"/>
  <c r="DN4" i="41"/>
  <c r="DM4" i="41"/>
  <c r="DL4" i="41"/>
  <c r="DK4" i="41"/>
  <c r="DJ4" i="41"/>
  <c r="DI4" i="41"/>
  <c r="DH4" i="41"/>
  <c r="DG4" i="41"/>
  <c r="DF4" i="41"/>
  <c r="DE4" i="41"/>
  <c r="DD4" i="41"/>
  <c r="DC4" i="41"/>
  <c r="DB4" i="41"/>
  <c r="DA4" i="41"/>
  <c r="CZ4" i="41"/>
  <c r="CY4" i="41"/>
  <c r="CX4" i="41"/>
  <c r="CW4" i="41"/>
  <c r="CV4" i="41"/>
  <c r="CU4" i="41"/>
  <c r="CT4" i="41"/>
  <c r="CS4" i="41"/>
  <c r="CR4" i="41"/>
  <c r="CQ4" i="41"/>
  <c r="CP4" i="41"/>
  <c r="CO4" i="41"/>
  <c r="CN4" i="41"/>
  <c r="CM4" i="41"/>
  <c r="CL4" i="41"/>
  <c r="CK4" i="41"/>
  <c r="CJ4" i="41"/>
  <c r="CI4" i="41"/>
  <c r="CH4" i="41"/>
  <c r="CG4" i="41"/>
  <c r="CF4" i="41"/>
  <c r="CE4" i="41"/>
  <c r="CD4" i="41"/>
  <c r="CC4" i="41"/>
  <c r="CB4" i="41"/>
  <c r="CA4" i="41"/>
  <c r="BZ4" i="41"/>
  <c r="EN3" i="41"/>
  <c r="EN56" i="41" s="1"/>
  <c r="EM3" i="41"/>
  <c r="EL3" i="41"/>
  <c r="EK3" i="41"/>
  <c r="EJ3" i="41"/>
  <c r="EI3" i="41"/>
  <c r="EH3" i="41"/>
  <c r="EG3" i="41"/>
  <c r="EF3" i="41"/>
  <c r="EE3" i="41"/>
  <c r="ED3" i="41"/>
  <c r="EC3" i="41"/>
  <c r="EB3" i="41"/>
  <c r="EB56" i="41" s="1"/>
  <c r="EA3" i="41"/>
  <c r="DZ3" i="41"/>
  <c r="DY3" i="41"/>
  <c r="DX3" i="41"/>
  <c r="DW3" i="41"/>
  <c r="DV3" i="41"/>
  <c r="DU3" i="41"/>
  <c r="DT3" i="41"/>
  <c r="DS3" i="41"/>
  <c r="DR3" i="41"/>
  <c r="DQ3" i="41"/>
  <c r="DP3" i="41"/>
  <c r="DP56" i="41" s="1"/>
  <c r="DO3" i="41"/>
  <c r="DN3" i="41"/>
  <c r="DM3" i="41"/>
  <c r="DL3" i="41"/>
  <c r="DK3" i="41"/>
  <c r="DJ3" i="41"/>
  <c r="DI3" i="41"/>
  <c r="DH3" i="41"/>
  <c r="DG3" i="41"/>
  <c r="DF3" i="41"/>
  <c r="DE3" i="41"/>
  <c r="DD3" i="41"/>
  <c r="DD56" i="41" s="1"/>
  <c r="DC3" i="41"/>
  <c r="DB3" i="41"/>
  <c r="DA3" i="41"/>
  <c r="CZ3" i="41"/>
  <c r="CY3" i="41"/>
  <c r="CX3" i="41"/>
  <c r="CW3" i="41"/>
  <c r="CV3" i="41"/>
  <c r="CU3" i="41"/>
  <c r="CT3" i="41"/>
  <c r="CS3" i="41"/>
  <c r="CR3" i="41"/>
  <c r="CR56" i="41" s="1"/>
  <c r="CQ3" i="41"/>
  <c r="CP3" i="41"/>
  <c r="CO3" i="41"/>
  <c r="CN3" i="41"/>
  <c r="CM3" i="41"/>
  <c r="CL3" i="41"/>
  <c r="CK3" i="41"/>
  <c r="CJ3" i="41"/>
  <c r="CI3" i="41"/>
  <c r="CH3" i="41"/>
  <c r="CG3" i="41"/>
  <c r="CF3" i="41"/>
  <c r="CF56" i="41" s="1"/>
  <c r="CE3" i="41"/>
  <c r="CD3" i="41"/>
  <c r="CC3" i="41"/>
  <c r="CB3" i="41"/>
  <c r="CA3" i="41"/>
  <c r="BZ3" i="41"/>
  <c r="I425" i="40"/>
  <c r="H425" i="40"/>
  <c r="G425" i="40"/>
  <c r="F425" i="40"/>
  <c r="E425" i="40"/>
  <c r="D425" i="40"/>
  <c r="C425" i="40"/>
  <c r="I424" i="40"/>
  <c r="H424" i="40"/>
  <c r="G424" i="40"/>
  <c r="F424" i="40"/>
  <c r="E424" i="40"/>
  <c r="D424" i="40"/>
  <c r="C424" i="40"/>
  <c r="J421" i="40"/>
  <c r="K421" i="40" s="1"/>
  <c r="J420" i="40"/>
  <c r="K420" i="40" s="1"/>
  <c r="J419" i="40"/>
  <c r="K419" i="40" s="1"/>
  <c r="J418" i="40"/>
  <c r="K418" i="40" s="1"/>
  <c r="J417" i="40"/>
  <c r="K417" i="40" s="1"/>
  <c r="Q416" i="40"/>
  <c r="P416" i="40"/>
  <c r="O416" i="40"/>
  <c r="N416" i="40"/>
  <c r="M416" i="40"/>
  <c r="L416" i="40"/>
  <c r="J416" i="40"/>
  <c r="K416" i="40" s="1"/>
  <c r="J415" i="40"/>
  <c r="K415" i="40" s="1"/>
  <c r="J414" i="40"/>
  <c r="K414" i="40" s="1"/>
  <c r="J413" i="40"/>
  <c r="K413" i="40" s="1"/>
  <c r="J412" i="40"/>
  <c r="K412" i="40" s="1"/>
  <c r="Q411" i="40"/>
  <c r="P411" i="40"/>
  <c r="O411" i="40"/>
  <c r="N411" i="40"/>
  <c r="M411" i="40"/>
  <c r="L411" i="40"/>
  <c r="J411" i="40"/>
  <c r="K411" i="40" s="1"/>
  <c r="J410" i="40"/>
  <c r="K410" i="40" s="1"/>
  <c r="J409" i="40"/>
  <c r="K409" i="40" s="1"/>
  <c r="J408" i="40"/>
  <c r="K408" i="40" s="1"/>
  <c r="J407" i="40"/>
  <c r="K407" i="40" s="1"/>
  <c r="J406" i="40"/>
  <c r="K406" i="40" s="1"/>
  <c r="Q405" i="40"/>
  <c r="P405" i="40"/>
  <c r="O405" i="40"/>
  <c r="N405" i="40"/>
  <c r="M405" i="40"/>
  <c r="L405" i="40"/>
  <c r="J405" i="40"/>
  <c r="K405" i="40" s="1"/>
  <c r="J404" i="40"/>
  <c r="K404" i="40" s="1"/>
  <c r="J403" i="40"/>
  <c r="K403" i="40" s="1"/>
  <c r="J402" i="40"/>
  <c r="K402" i="40" s="1"/>
  <c r="J401" i="40"/>
  <c r="K401" i="40" s="1"/>
  <c r="Q400" i="40"/>
  <c r="P400" i="40"/>
  <c r="O400" i="40"/>
  <c r="N400" i="40"/>
  <c r="M400" i="40"/>
  <c r="L400" i="40"/>
  <c r="J400" i="40"/>
  <c r="K400" i="40" s="1"/>
  <c r="J399" i="40"/>
  <c r="K399" i="40" s="1"/>
  <c r="J398" i="40"/>
  <c r="K398" i="40" s="1"/>
  <c r="J397" i="40"/>
  <c r="K397" i="40" s="1"/>
  <c r="J396" i="40"/>
  <c r="K396" i="40" s="1"/>
  <c r="J395" i="40"/>
  <c r="K395" i="40" s="1"/>
  <c r="Q394" i="40"/>
  <c r="P394" i="40"/>
  <c r="O394" i="40"/>
  <c r="N394" i="40"/>
  <c r="M394" i="40"/>
  <c r="L394" i="40"/>
  <c r="J394" i="40"/>
  <c r="K394" i="40" s="1"/>
  <c r="J393" i="40"/>
  <c r="K393" i="40" s="1"/>
  <c r="J392" i="40"/>
  <c r="K392" i="40" s="1"/>
  <c r="J391" i="40"/>
  <c r="K391" i="40" s="1"/>
  <c r="J390" i="40"/>
  <c r="K390" i="40" s="1"/>
  <c r="J389" i="40"/>
  <c r="K389" i="40" s="1"/>
  <c r="Q388" i="40"/>
  <c r="P388" i="40"/>
  <c r="O388" i="40"/>
  <c r="N388" i="40"/>
  <c r="M388" i="40"/>
  <c r="L388" i="40"/>
  <c r="J388" i="40"/>
  <c r="K388" i="40" s="1"/>
  <c r="J387" i="40"/>
  <c r="K387" i="40" s="1"/>
  <c r="J386" i="40"/>
  <c r="K386" i="40" s="1"/>
  <c r="J385" i="40"/>
  <c r="K385" i="40" s="1"/>
  <c r="J384" i="40"/>
  <c r="K384" i="40" s="1"/>
  <c r="Q383" i="40"/>
  <c r="P383" i="40"/>
  <c r="O383" i="40"/>
  <c r="N383" i="40"/>
  <c r="M383" i="40"/>
  <c r="L383" i="40"/>
  <c r="J383" i="40"/>
  <c r="K383" i="40" s="1"/>
  <c r="J382" i="40"/>
  <c r="K382" i="40" s="1"/>
  <c r="J381" i="40"/>
  <c r="K381" i="40" s="1"/>
  <c r="J380" i="40"/>
  <c r="K380" i="40" s="1"/>
  <c r="J379" i="40"/>
  <c r="Q378" i="40"/>
  <c r="P378" i="40"/>
  <c r="O378" i="40"/>
  <c r="N378" i="40"/>
  <c r="M378" i="40"/>
  <c r="L378" i="40"/>
  <c r="J378" i="40"/>
  <c r="K378" i="40" s="1"/>
  <c r="J377" i="40"/>
  <c r="K377" i="40" s="1"/>
  <c r="J376" i="40"/>
  <c r="K376" i="40" s="1"/>
  <c r="J375" i="40"/>
  <c r="K375" i="40" s="1"/>
  <c r="J374" i="40"/>
  <c r="K374" i="40" s="1"/>
  <c r="J373" i="40"/>
  <c r="K373" i="40" s="1"/>
  <c r="Q372" i="40"/>
  <c r="P372" i="40"/>
  <c r="O372" i="40"/>
  <c r="N372" i="40"/>
  <c r="M372" i="40"/>
  <c r="L372" i="40"/>
  <c r="J372" i="40"/>
  <c r="K372" i="40" s="1"/>
  <c r="J371" i="40"/>
  <c r="K371" i="40" s="1"/>
  <c r="J370" i="40"/>
  <c r="K370" i="40" s="1"/>
  <c r="J369" i="40"/>
  <c r="K369" i="40" s="1"/>
  <c r="J368" i="40"/>
  <c r="K368" i="40" s="1"/>
  <c r="J367" i="40"/>
  <c r="K367" i="40" s="1"/>
  <c r="Q366" i="40"/>
  <c r="P366" i="40"/>
  <c r="O366" i="40"/>
  <c r="N366" i="40"/>
  <c r="M366" i="40"/>
  <c r="L366" i="40"/>
  <c r="J366" i="40"/>
  <c r="K366" i="40" s="1"/>
  <c r="J365" i="40"/>
  <c r="K365" i="40" s="1"/>
  <c r="J364" i="40"/>
  <c r="K364" i="40" s="1"/>
  <c r="J363" i="40"/>
  <c r="K363" i="40" s="1"/>
  <c r="J362" i="40"/>
  <c r="K362" i="40" s="1"/>
  <c r="J361" i="40"/>
  <c r="K361" i="40" s="1"/>
  <c r="Q360" i="40"/>
  <c r="P360" i="40"/>
  <c r="O360" i="40"/>
  <c r="N360" i="40"/>
  <c r="M360" i="40"/>
  <c r="L360" i="40"/>
  <c r="J360" i="40"/>
  <c r="K360" i="40" s="1"/>
  <c r="J359" i="40"/>
  <c r="K359" i="40" s="1"/>
  <c r="J358" i="40"/>
  <c r="K358" i="40" s="1"/>
  <c r="J357" i="40"/>
  <c r="K357" i="40" s="1"/>
  <c r="J356" i="40"/>
  <c r="K356" i="40" s="1"/>
  <c r="Q355" i="40"/>
  <c r="O355" i="40"/>
  <c r="N355" i="40"/>
  <c r="M355" i="40"/>
  <c r="L355" i="40"/>
  <c r="J355" i="40"/>
  <c r="K355" i="40" s="1"/>
  <c r="I345" i="40"/>
  <c r="H345" i="40"/>
  <c r="G341" i="40"/>
  <c r="G342" i="40" s="1"/>
  <c r="M342" i="40" s="1"/>
  <c r="F341" i="40"/>
  <c r="F342" i="40" s="1"/>
  <c r="L342" i="40" s="1"/>
  <c r="E341" i="40"/>
  <c r="E342" i="40" s="1"/>
  <c r="K342" i="40" s="1"/>
  <c r="D341" i="40"/>
  <c r="J341" i="40" s="1"/>
  <c r="C341" i="40"/>
  <c r="I341" i="40" s="1"/>
  <c r="B341" i="40"/>
  <c r="H341" i="40" s="1"/>
  <c r="T340" i="40"/>
  <c r="Y339" i="40"/>
  <c r="X339" i="40"/>
  <c r="W339" i="40"/>
  <c r="V339" i="40"/>
  <c r="U339" i="40"/>
  <c r="T339" i="40"/>
  <c r="Y335" i="40"/>
  <c r="X335" i="40"/>
  <c r="W335" i="40"/>
  <c r="V335" i="40"/>
  <c r="U335" i="40"/>
  <c r="T335" i="40"/>
  <c r="S335" i="40"/>
  <c r="R335" i="40"/>
  <c r="Q335" i="40"/>
  <c r="P335" i="40"/>
  <c r="O335" i="40"/>
  <c r="N335" i="40"/>
  <c r="Y334" i="40"/>
  <c r="X334" i="40"/>
  <c r="W334" i="40"/>
  <c r="U334" i="40"/>
  <c r="T334" i="40"/>
  <c r="V333" i="40"/>
  <c r="S332" i="40"/>
  <c r="R332" i="40"/>
  <c r="Q332" i="40"/>
  <c r="P332" i="40"/>
  <c r="O332" i="40"/>
  <c r="N332" i="40"/>
  <c r="Y330" i="40"/>
  <c r="X330" i="40"/>
  <c r="W330" i="40"/>
  <c r="V330" i="40"/>
  <c r="T330" i="40"/>
  <c r="S330" i="40"/>
  <c r="R330" i="40"/>
  <c r="Q330" i="40"/>
  <c r="P330" i="40"/>
  <c r="N330" i="40"/>
  <c r="S329" i="40"/>
  <c r="R329" i="40"/>
  <c r="Q329" i="40"/>
  <c r="P329" i="40"/>
  <c r="O329" i="40"/>
  <c r="N329" i="40"/>
  <c r="H320" i="40"/>
  <c r="G320" i="40"/>
  <c r="F316" i="40"/>
  <c r="K316" i="40" s="1"/>
  <c r="E316" i="40"/>
  <c r="J316" i="40" s="1"/>
  <c r="D316" i="40"/>
  <c r="I316" i="40" s="1"/>
  <c r="C316" i="40"/>
  <c r="B316" i="40"/>
  <c r="R315" i="40"/>
  <c r="T314" i="40"/>
  <c r="R314" i="40"/>
  <c r="U313" i="40"/>
  <c r="S313" i="40"/>
  <c r="R313" i="40"/>
  <c r="Q313" i="40"/>
  <c r="U309" i="40"/>
  <c r="T309" i="40"/>
  <c r="S309" i="40"/>
  <c r="R309" i="40"/>
  <c r="Q309" i="40"/>
  <c r="P309" i="40"/>
  <c r="O309" i="40"/>
  <c r="N309" i="40"/>
  <c r="M309" i="40"/>
  <c r="L309" i="40"/>
  <c r="T308" i="40"/>
  <c r="U307" i="40"/>
  <c r="R307" i="40"/>
  <c r="P306" i="40"/>
  <c r="O306" i="40"/>
  <c r="N306" i="40"/>
  <c r="M306" i="40"/>
  <c r="L306" i="40"/>
  <c r="U304" i="40"/>
  <c r="T304" i="40"/>
  <c r="S304" i="40"/>
  <c r="R304" i="40"/>
  <c r="Q304" i="40"/>
  <c r="P304" i="40"/>
  <c r="O304" i="40"/>
  <c r="N304" i="40"/>
  <c r="M304" i="40"/>
  <c r="L304" i="40"/>
  <c r="P303" i="40"/>
  <c r="O303" i="40"/>
  <c r="N303" i="40"/>
  <c r="M303" i="40"/>
  <c r="L303" i="40"/>
  <c r="I294" i="40"/>
  <c r="H294" i="40"/>
  <c r="G290" i="40"/>
  <c r="G291" i="40" s="1"/>
  <c r="M291" i="40" s="1"/>
  <c r="F290" i="40"/>
  <c r="F291" i="40" s="1"/>
  <c r="L291" i="40" s="1"/>
  <c r="E290" i="40"/>
  <c r="E291" i="40" s="1"/>
  <c r="K291" i="40" s="1"/>
  <c r="D290" i="40"/>
  <c r="D291" i="40" s="1"/>
  <c r="J291" i="40" s="1"/>
  <c r="C290" i="40"/>
  <c r="C291" i="40" s="1"/>
  <c r="I291" i="40" s="1"/>
  <c r="B290" i="40"/>
  <c r="B291" i="40" s="1"/>
  <c r="H291" i="40" s="1"/>
  <c r="Y289" i="40"/>
  <c r="X289" i="40"/>
  <c r="W289" i="40"/>
  <c r="V289" i="40"/>
  <c r="U289" i="40"/>
  <c r="T289" i="40"/>
  <c r="Y285" i="40"/>
  <c r="X285" i="40"/>
  <c r="W285" i="40"/>
  <c r="V285" i="40"/>
  <c r="U285" i="40"/>
  <c r="T285" i="40"/>
  <c r="S285" i="40"/>
  <c r="R285" i="40"/>
  <c r="Q285" i="40"/>
  <c r="P285" i="40"/>
  <c r="O285" i="40"/>
  <c r="N285" i="40"/>
  <c r="Y284" i="40"/>
  <c r="V284" i="40"/>
  <c r="T284" i="40"/>
  <c r="S283" i="40"/>
  <c r="R283" i="40"/>
  <c r="Q283" i="40"/>
  <c r="P283" i="40"/>
  <c r="O283" i="40"/>
  <c r="N283" i="40"/>
  <c r="Y281" i="40"/>
  <c r="X281" i="40"/>
  <c r="W281" i="40"/>
  <c r="V281" i="40"/>
  <c r="U281" i="40"/>
  <c r="T281" i="40"/>
  <c r="S281" i="40"/>
  <c r="R281" i="40"/>
  <c r="Q281" i="40"/>
  <c r="P281" i="40"/>
  <c r="O281" i="40"/>
  <c r="N281" i="40"/>
  <c r="S280" i="40"/>
  <c r="R280" i="40"/>
  <c r="Q280" i="40"/>
  <c r="P280" i="40"/>
  <c r="O280" i="40"/>
  <c r="N280" i="40"/>
  <c r="H271" i="40"/>
  <c r="G271" i="40"/>
  <c r="F267" i="40"/>
  <c r="E267" i="40"/>
  <c r="E268" i="40" s="1"/>
  <c r="J268" i="40" s="1"/>
  <c r="D267" i="40"/>
  <c r="D268" i="40" s="1"/>
  <c r="I268" i="40" s="1"/>
  <c r="C267" i="40"/>
  <c r="C268" i="40" s="1"/>
  <c r="H268" i="40" s="1"/>
  <c r="B267" i="40"/>
  <c r="B268" i="40" s="1"/>
  <c r="G268" i="40" s="1"/>
  <c r="S265" i="40"/>
  <c r="U261" i="40"/>
  <c r="T261" i="40"/>
  <c r="E274" i="40" s="1"/>
  <c r="S261" i="40"/>
  <c r="R261" i="40"/>
  <c r="Q261" i="40"/>
  <c r="P261" i="40"/>
  <c r="O261" i="40"/>
  <c r="N261" i="40"/>
  <c r="M261" i="40"/>
  <c r="L261" i="40"/>
  <c r="U260" i="40"/>
  <c r="S260" i="40"/>
  <c r="R260" i="40"/>
  <c r="Q260" i="40"/>
  <c r="P259" i="40"/>
  <c r="O259" i="40"/>
  <c r="N259" i="40"/>
  <c r="M259" i="40"/>
  <c r="L259" i="40"/>
  <c r="P257" i="40"/>
  <c r="O257" i="40"/>
  <c r="N257" i="40"/>
  <c r="M257" i="40"/>
  <c r="L257" i="40"/>
  <c r="P256" i="40"/>
  <c r="N256" i="40"/>
  <c r="M256" i="40"/>
  <c r="L256" i="40"/>
  <c r="I247" i="40"/>
  <c r="H247" i="40"/>
  <c r="G243" i="40"/>
  <c r="G244" i="40" s="1"/>
  <c r="M244" i="40" s="1"/>
  <c r="F243" i="40"/>
  <c r="F244" i="40" s="1"/>
  <c r="L244" i="40" s="1"/>
  <c r="E243" i="40"/>
  <c r="E244" i="40" s="1"/>
  <c r="K244" i="40" s="1"/>
  <c r="D243" i="40"/>
  <c r="D244" i="40" s="1"/>
  <c r="J244" i="40" s="1"/>
  <c r="C243" i="40"/>
  <c r="I243" i="40" s="1"/>
  <c r="B243" i="40"/>
  <c r="H243" i="40" s="1"/>
  <c r="V242" i="40"/>
  <c r="U242" i="40"/>
  <c r="Y238" i="40"/>
  <c r="X238" i="40"/>
  <c r="W238" i="40"/>
  <c r="V238" i="40"/>
  <c r="T238" i="40"/>
  <c r="S238" i="40"/>
  <c r="R238" i="40"/>
  <c r="Q238" i="40"/>
  <c r="P238" i="40"/>
  <c r="O238" i="40"/>
  <c r="N238" i="40"/>
  <c r="Y237" i="40"/>
  <c r="X237" i="40"/>
  <c r="V237" i="40"/>
  <c r="U237" i="40"/>
  <c r="T237" i="40"/>
  <c r="S236" i="40"/>
  <c r="R236" i="40"/>
  <c r="Q236" i="40"/>
  <c r="P236" i="40"/>
  <c r="O236" i="40"/>
  <c r="N236" i="40"/>
  <c r="Y234" i="40"/>
  <c r="X234" i="40"/>
  <c r="W234" i="40"/>
  <c r="V234" i="40"/>
  <c r="U234" i="40"/>
  <c r="T234" i="40"/>
  <c r="S234" i="40"/>
  <c r="R234" i="40"/>
  <c r="Q234" i="40"/>
  <c r="P234" i="40"/>
  <c r="O234" i="40"/>
  <c r="N234" i="40"/>
  <c r="S233" i="40"/>
  <c r="R233" i="40"/>
  <c r="Q233" i="40"/>
  <c r="P233" i="40"/>
  <c r="O233" i="40"/>
  <c r="N233" i="40"/>
  <c r="I224" i="40"/>
  <c r="H224" i="40"/>
  <c r="G220" i="40"/>
  <c r="G221" i="40" s="1"/>
  <c r="M221" i="40" s="1"/>
  <c r="F220" i="40"/>
  <c r="F221" i="40" s="1"/>
  <c r="L221" i="40" s="1"/>
  <c r="E220" i="40"/>
  <c r="E221" i="40" s="1"/>
  <c r="K221" i="40" s="1"/>
  <c r="D220" i="40"/>
  <c r="D221" i="40" s="1"/>
  <c r="J221" i="40" s="1"/>
  <c r="C220" i="40"/>
  <c r="C221" i="40" s="1"/>
  <c r="I221" i="40" s="1"/>
  <c r="B220" i="40"/>
  <c r="H220" i="40" s="1"/>
  <c r="Y219" i="40"/>
  <c r="W219" i="40"/>
  <c r="V219" i="40"/>
  <c r="T219" i="40"/>
  <c r="Y218" i="40"/>
  <c r="W218" i="40"/>
  <c r="V218" i="40"/>
  <c r="T218" i="40"/>
  <c r="Y217" i="40"/>
  <c r="W216" i="40"/>
  <c r="V216" i="40"/>
  <c r="X215" i="40"/>
  <c r="U214" i="40"/>
  <c r="X213" i="40"/>
  <c r="U213" i="40"/>
  <c r="U212" i="40"/>
  <c r="U211" i="40"/>
  <c r="U210" i="40"/>
  <c r="U209" i="40"/>
  <c r="U208" i="40"/>
  <c r="T208" i="40"/>
  <c r="Y207" i="40"/>
  <c r="W207" i="40"/>
  <c r="V207" i="40"/>
  <c r="U207" i="40"/>
  <c r="T207" i="40"/>
  <c r="S203" i="40"/>
  <c r="R203" i="40"/>
  <c r="Q203" i="40"/>
  <c r="P203" i="40"/>
  <c r="O203" i="40"/>
  <c r="N203" i="40"/>
  <c r="S201" i="40"/>
  <c r="R201" i="40"/>
  <c r="Q201" i="40"/>
  <c r="P201" i="40"/>
  <c r="O201" i="40"/>
  <c r="N201" i="40"/>
  <c r="Y199" i="40"/>
  <c r="X199" i="40"/>
  <c r="W199" i="40"/>
  <c r="V199" i="40"/>
  <c r="U199" i="40"/>
  <c r="T199" i="40"/>
  <c r="S199" i="40"/>
  <c r="R199" i="40"/>
  <c r="Q199" i="40"/>
  <c r="P199" i="40"/>
  <c r="O199" i="40"/>
  <c r="N199" i="40"/>
  <c r="S198" i="40"/>
  <c r="R198" i="40"/>
  <c r="Q198" i="40"/>
  <c r="P198" i="40"/>
  <c r="O198" i="40"/>
  <c r="N198" i="40"/>
  <c r="H189" i="40"/>
  <c r="G189" i="40"/>
  <c r="F185" i="40"/>
  <c r="F186" i="40" s="1"/>
  <c r="K186" i="40" s="1"/>
  <c r="E185" i="40"/>
  <c r="E186" i="40" s="1"/>
  <c r="J186" i="40" s="1"/>
  <c r="D185" i="40"/>
  <c r="D186" i="40" s="1"/>
  <c r="I186" i="40" s="1"/>
  <c r="C185" i="40"/>
  <c r="C186" i="40" s="1"/>
  <c r="H186" i="40" s="1"/>
  <c r="B185" i="40"/>
  <c r="B186" i="40" s="1"/>
  <c r="G186" i="40" s="1"/>
  <c r="U184" i="40"/>
  <c r="T184" i="40"/>
  <c r="R184" i="40"/>
  <c r="Q184" i="40"/>
  <c r="T183" i="40"/>
  <c r="R183" i="40"/>
  <c r="Q183" i="40"/>
  <c r="Q182" i="40"/>
  <c r="U180" i="40"/>
  <c r="T180" i="40"/>
  <c r="R180" i="40"/>
  <c r="Q180" i="40"/>
  <c r="U179" i="40"/>
  <c r="U178" i="40"/>
  <c r="U177" i="40"/>
  <c r="T177" i="40"/>
  <c r="S176" i="40"/>
  <c r="T175" i="40"/>
  <c r="R175" i="40"/>
  <c r="Q175" i="40"/>
  <c r="P171" i="40"/>
  <c r="O171" i="40"/>
  <c r="N171" i="40"/>
  <c r="M171" i="40"/>
  <c r="L171" i="40"/>
  <c r="P170" i="40"/>
  <c r="O170" i="40"/>
  <c r="N170" i="40"/>
  <c r="M170" i="40"/>
  <c r="L170" i="40"/>
  <c r="U168" i="40"/>
  <c r="T168" i="40"/>
  <c r="S168" i="40"/>
  <c r="R168" i="40"/>
  <c r="Q168" i="40"/>
  <c r="P168" i="40"/>
  <c r="O168" i="40"/>
  <c r="N168" i="40"/>
  <c r="M168" i="40"/>
  <c r="L168" i="40"/>
  <c r="P167" i="40"/>
  <c r="O167" i="40"/>
  <c r="N167" i="40"/>
  <c r="M167" i="40"/>
  <c r="L167" i="40"/>
  <c r="C161" i="40"/>
  <c r="H158" i="40"/>
  <c r="G158" i="40"/>
  <c r="F155" i="40"/>
  <c r="K155" i="40" s="1"/>
  <c r="E155" i="40"/>
  <c r="J155" i="40" s="1"/>
  <c r="D155" i="40"/>
  <c r="I155" i="40" s="1"/>
  <c r="C155" i="40"/>
  <c r="H155" i="40" s="1"/>
  <c r="B155" i="40"/>
  <c r="G155" i="40" s="1"/>
  <c r="F154" i="40"/>
  <c r="K154" i="40" s="1"/>
  <c r="E154" i="40"/>
  <c r="J154" i="40" s="1"/>
  <c r="D154" i="40"/>
  <c r="I154" i="40" s="1"/>
  <c r="C154" i="40"/>
  <c r="H154" i="40" s="1"/>
  <c r="B154" i="40"/>
  <c r="G154" i="40" s="1"/>
  <c r="P150" i="40"/>
  <c r="O150" i="40"/>
  <c r="N150" i="40"/>
  <c r="M150" i="40"/>
  <c r="L150" i="40"/>
  <c r="P148" i="40"/>
  <c r="O148" i="40"/>
  <c r="N148" i="40"/>
  <c r="M148" i="40"/>
  <c r="L148" i="40"/>
  <c r="U146" i="40"/>
  <c r="F161" i="40" s="1"/>
  <c r="T146" i="40"/>
  <c r="E161" i="40" s="1"/>
  <c r="S146" i="40"/>
  <c r="D161" i="40" s="1"/>
  <c r="Q146" i="40"/>
  <c r="B161" i="40" s="1"/>
  <c r="P146" i="40"/>
  <c r="O146" i="40"/>
  <c r="N146" i="40"/>
  <c r="M146" i="40"/>
  <c r="L146" i="40"/>
  <c r="P145" i="40"/>
  <c r="O145" i="40"/>
  <c r="N145" i="40"/>
  <c r="M145" i="40"/>
  <c r="L145" i="40"/>
  <c r="I136" i="40"/>
  <c r="H136" i="40"/>
  <c r="G133" i="40"/>
  <c r="M133" i="40" s="1"/>
  <c r="F133" i="40"/>
  <c r="L133" i="40" s="1"/>
  <c r="E133" i="40"/>
  <c r="K133" i="40" s="1"/>
  <c r="C133" i="40"/>
  <c r="I133" i="40" s="1"/>
  <c r="B133" i="40"/>
  <c r="H133" i="40" s="1"/>
  <c r="G132" i="40"/>
  <c r="M132" i="40" s="1"/>
  <c r="F132" i="40"/>
  <c r="L132" i="40" s="1"/>
  <c r="E132" i="40"/>
  <c r="K132" i="40" s="1"/>
  <c r="C132" i="40"/>
  <c r="I132" i="40" s="1"/>
  <c r="B132" i="40"/>
  <c r="H132" i="40" s="1"/>
  <c r="T131" i="40"/>
  <c r="T130" i="40"/>
  <c r="V129" i="40"/>
  <c r="U129" i="40"/>
  <c r="T129" i="40"/>
  <c r="T128" i="40"/>
  <c r="V127" i="40"/>
  <c r="U127" i="40"/>
  <c r="T127" i="40"/>
  <c r="T126" i="40"/>
  <c r="W124" i="40"/>
  <c r="T123" i="40"/>
  <c r="T121" i="40"/>
  <c r="Y120" i="40"/>
  <c r="X120" i="40"/>
  <c r="U120" i="40"/>
  <c r="T120" i="40"/>
  <c r="T119" i="40"/>
  <c r="U118" i="40"/>
  <c r="T118" i="40"/>
  <c r="Y117" i="40"/>
  <c r="X117" i="40"/>
  <c r="W117" i="40"/>
  <c r="U117" i="40"/>
  <c r="T117" i="40"/>
  <c r="T116" i="40"/>
  <c r="T115" i="40"/>
  <c r="W114" i="40"/>
  <c r="V114" i="40"/>
  <c r="T114" i="40"/>
  <c r="Y113" i="40"/>
  <c r="X113" i="40"/>
  <c r="W113" i="40"/>
  <c r="V113" i="40"/>
  <c r="U113" i="40"/>
  <c r="T113" i="40"/>
  <c r="S109" i="40"/>
  <c r="R109" i="40"/>
  <c r="Q109" i="40"/>
  <c r="P109" i="40"/>
  <c r="O109" i="40"/>
  <c r="N109" i="40"/>
  <c r="S107" i="40"/>
  <c r="R107" i="40"/>
  <c r="Q107" i="40"/>
  <c r="P107" i="40"/>
  <c r="O107" i="40"/>
  <c r="N107" i="40"/>
  <c r="X105" i="40"/>
  <c r="W105" i="40"/>
  <c r="U105" i="40"/>
  <c r="S105" i="40"/>
  <c r="R105" i="40"/>
  <c r="Q105" i="40"/>
  <c r="O105" i="40"/>
  <c r="N105" i="40"/>
  <c r="D105" i="40"/>
  <c r="D133" i="40" s="1"/>
  <c r="J133" i="40" s="1"/>
  <c r="S104" i="40"/>
  <c r="R104" i="40"/>
  <c r="Q104" i="40"/>
  <c r="P104" i="40"/>
  <c r="O104" i="40"/>
  <c r="N104" i="40"/>
  <c r="H95" i="40"/>
  <c r="G92" i="40"/>
  <c r="M92" i="40" s="1"/>
  <c r="F92" i="40"/>
  <c r="L92" i="40" s="1"/>
  <c r="E92" i="40"/>
  <c r="K92" i="40" s="1"/>
  <c r="D92" i="40"/>
  <c r="J92" i="40" s="1"/>
  <c r="C92" i="40"/>
  <c r="I92" i="40" s="1"/>
  <c r="B92" i="40"/>
  <c r="H92" i="40" s="1"/>
  <c r="G91" i="40"/>
  <c r="M91" i="40" s="1"/>
  <c r="F91" i="40"/>
  <c r="L91" i="40" s="1"/>
  <c r="E91" i="40"/>
  <c r="K91" i="40" s="1"/>
  <c r="D91" i="40"/>
  <c r="J91" i="40" s="1"/>
  <c r="C91" i="40"/>
  <c r="I91" i="40" s="1"/>
  <c r="B91" i="40"/>
  <c r="H91" i="40" s="1"/>
  <c r="W89" i="40"/>
  <c r="W88" i="40"/>
  <c r="W87" i="40"/>
  <c r="Y84" i="40"/>
  <c r="X84" i="40"/>
  <c r="Y83" i="40"/>
  <c r="X83" i="40"/>
  <c r="W83" i="40"/>
  <c r="V83" i="40"/>
  <c r="U83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S77" i="40"/>
  <c r="R77" i="40"/>
  <c r="Q77" i="40"/>
  <c r="P77" i="40"/>
  <c r="O77" i="40"/>
  <c r="N77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S74" i="40"/>
  <c r="R74" i="40"/>
  <c r="Q74" i="40"/>
  <c r="P74" i="40"/>
  <c r="O74" i="40"/>
  <c r="I65" i="40"/>
  <c r="H65" i="40"/>
  <c r="G62" i="40"/>
  <c r="M62" i="40" s="1"/>
  <c r="F62" i="40"/>
  <c r="L62" i="40" s="1"/>
  <c r="E62" i="40"/>
  <c r="K62" i="40" s="1"/>
  <c r="D62" i="40"/>
  <c r="J62" i="40" s="1"/>
  <c r="C62" i="40"/>
  <c r="I62" i="40" s="1"/>
  <c r="B62" i="40"/>
  <c r="H62" i="40" s="1"/>
  <c r="G61" i="40"/>
  <c r="M61" i="40" s="1"/>
  <c r="F61" i="40"/>
  <c r="L61" i="40" s="1"/>
  <c r="E61" i="40"/>
  <c r="K61" i="40" s="1"/>
  <c r="D61" i="40"/>
  <c r="J61" i="40" s="1"/>
  <c r="C61" i="40"/>
  <c r="I61" i="40" s="1"/>
  <c r="B61" i="40"/>
  <c r="H61" i="40" s="1"/>
  <c r="Y59" i="40"/>
  <c r="X59" i="40"/>
  <c r="W59" i="40"/>
  <c r="T59" i="40"/>
  <c r="Y57" i="40"/>
  <c r="T56" i="40"/>
  <c r="Y55" i="40"/>
  <c r="X55" i="40"/>
  <c r="T55" i="40"/>
  <c r="Y52" i="40"/>
  <c r="X52" i="40"/>
  <c r="W52" i="40"/>
  <c r="T52" i="40"/>
  <c r="X51" i="40"/>
  <c r="W51" i="40"/>
  <c r="T51" i="40"/>
  <c r="T50" i="40"/>
  <c r="X49" i="40"/>
  <c r="W49" i="40"/>
  <c r="T49" i="40"/>
  <c r="Y48" i="40"/>
  <c r="U47" i="40"/>
  <c r="U46" i="40"/>
  <c r="U45" i="40"/>
  <c r="T45" i="40"/>
  <c r="Y44" i="40"/>
  <c r="X44" i="40"/>
  <c r="W44" i="40"/>
  <c r="V44" i="40"/>
  <c r="U44" i="40"/>
  <c r="T44" i="40"/>
  <c r="Y40" i="40"/>
  <c r="S40" i="40"/>
  <c r="P40" i="40"/>
  <c r="O40" i="40"/>
  <c r="N40" i="40"/>
  <c r="U39" i="40"/>
  <c r="S37" i="40"/>
  <c r="P37" i="40"/>
  <c r="O37" i="40"/>
  <c r="N37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S34" i="40"/>
  <c r="R34" i="40"/>
  <c r="Q34" i="40"/>
  <c r="P34" i="40"/>
  <c r="N34" i="40"/>
  <c r="H25" i="40"/>
  <c r="G25" i="40"/>
  <c r="F22" i="40"/>
  <c r="K22" i="40" s="1"/>
  <c r="E22" i="40"/>
  <c r="J22" i="40" s="1"/>
  <c r="D22" i="40"/>
  <c r="I22" i="40" s="1"/>
  <c r="C22" i="40"/>
  <c r="H22" i="40" s="1"/>
  <c r="B22" i="40"/>
  <c r="G22" i="40" s="1"/>
  <c r="F21" i="40"/>
  <c r="K21" i="40" s="1"/>
  <c r="E21" i="40"/>
  <c r="J21" i="40" s="1"/>
  <c r="D21" i="40"/>
  <c r="I21" i="40" s="1"/>
  <c r="C21" i="40"/>
  <c r="H21" i="40" s="1"/>
  <c r="B21" i="40"/>
  <c r="G21" i="40" s="1"/>
  <c r="U20" i="40"/>
  <c r="U19" i="40"/>
  <c r="S19" i="40"/>
  <c r="Q19" i="40"/>
  <c r="U18" i="40"/>
  <c r="Q18" i="40"/>
  <c r="U17" i="40"/>
  <c r="S17" i="40"/>
  <c r="Q17" i="40"/>
  <c r="U16" i="40"/>
  <c r="S15" i="40"/>
  <c r="U14" i="40"/>
  <c r="S14" i="40"/>
  <c r="Q14" i="40"/>
  <c r="U13" i="40"/>
  <c r="T13" i="40"/>
  <c r="S13" i="40"/>
  <c r="Q13" i="40"/>
  <c r="U12" i="40"/>
  <c r="U11" i="40"/>
  <c r="U10" i="40"/>
  <c r="T10" i="40"/>
  <c r="S10" i="40"/>
  <c r="Q10" i="40"/>
  <c r="P6" i="40"/>
  <c r="O6" i="40"/>
  <c r="N6" i="40"/>
  <c r="M6" i="40"/>
  <c r="L6" i="40"/>
  <c r="P4" i="40"/>
  <c r="O4" i="40"/>
  <c r="N4" i="40"/>
  <c r="M4" i="40"/>
  <c r="L4" i="40"/>
  <c r="U3" i="40"/>
  <c r="T3" i="40"/>
  <c r="S3" i="40"/>
  <c r="R3" i="40"/>
  <c r="C28" i="40" s="1"/>
  <c r="P3" i="40"/>
  <c r="O3" i="40"/>
  <c r="N3" i="40"/>
  <c r="M3" i="40"/>
  <c r="L3" i="40"/>
  <c r="P2" i="40"/>
  <c r="O2" i="40"/>
  <c r="N2" i="40"/>
  <c r="M2" i="40"/>
  <c r="CH56" i="42" l="1"/>
  <c r="CT56" i="42"/>
  <c r="DF56" i="42"/>
  <c r="DR56" i="42"/>
  <c r="ED56" i="42"/>
  <c r="CJ56" i="42"/>
  <c r="CV56" i="42"/>
  <c r="DH56" i="42"/>
  <c r="DT56" i="42"/>
  <c r="EF56" i="42"/>
  <c r="EH55" i="42"/>
  <c r="CA55" i="42"/>
  <c r="CM55" i="42"/>
  <c r="CY55" i="42"/>
  <c r="DK55" i="42"/>
  <c r="DW55" i="42"/>
  <c r="EI55" i="42"/>
  <c r="CB55" i="42"/>
  <c r="CN55" i="42"/>
  <c r="CZ55" i="42"/>
  <c r="DL55" i="42"/>
  <c r="DX55" i="42"/>
  <c r="EJ55" i="42"/>
  <c r="CK55" i="42"/>
  <c r="CW55" i="42"/>
  <c r="DI55" i="42"/>
  <c r="DU55" i="42"/>
  <c r="EG55" i="42"/>
  <c r="CD56" i="42"/>
  <c r="CP56" i="42"/>
  <c r="DB56" i="42"/>
  <c r="DN56" i="42"/>
  <c r="DZ56" i="42"/>
  <c r="EL56" i="42"/>
  <c r="CD55" i="42"/>
  <c r="CP55" i="42"/>
  <c r="DB55" i="42"/>
  <c r="DN55" i="42"/>
  <c r="DZ55" i="42"/>
  <c r="EL55" i="42"/>
  <c r="CF56" i="42"/>
  <c r="CR56" i="42"/>
  <c r="DD56" i="42"/>
  <c r="DP56" i="42"/>
  <c r="EB56" i="42"/>
  <c r="EN56" i="42"/>
  <c r="DE56" i="42"/>
  <c r="DQ56" i="42"/>
  <c r="EC56" i="42"/>
  <c r="DQ56" i="41"/>
  <c r="CH55" i="41"/>
  <c r="CT55" i="41"/>
  <c r="DF55" i="41"/>
  <c r="DR55" i="41"/>
  <c r="ED55" i="41"/>
  <c r="CS56" i="41"/>
  <c r="CI55" i="41"/>
  <c r="CU55" i="41"/>
  <c r="DG55" i="41"/>
  <c r="DS55" i="41"/>
  <c r="EE55" i="41"/>
  <c r="CJ55" i="41"/>
  <c r="CV55" i="41"/>
  <c r="DH55" i="41"/>
  <c r="DT55" i="41"/>
  <c r="EF55" i="41"/>
  <c r="CG56" i="41"/>
  <c r="CK55" i="41"/>
  <c r="CW55" i="41"/>
  <c r="DI55" i="41"/>
  <c r="DU55" i="41"/>
  <c r="EG55" i="41"/>
  <c r="BZ55" i="41"/>
  <c r="CL55" i="41"/>
  <c r="CX55" i="41"/>
  <c r="DJ55" i="41"/>
  <c r="DV55" i="41"/>
  <c r="EH55" i="41"/>
  <c r="CA55" i="41"/>
  <c r="CM55" i="41"/>
  <c r="CY55" i="41"/>
  <c r="DK55" i="41"/>
  <c r="DW55" i="41"/>
  <c r="EI55" i="41"/>
  <c r="EC56" i="41"/>
  <c r="CB56" i="41"/>
  <c r="CN56" i="41"/>
  <c r="CZ56" i="41"/>
  <c r="DL56" i="41"/>
  <c r="DX56" i="41"/>
  <c r="EJ56" i="41"/>
  <c r="CC56" i="41"/>
  <c r="DA56" i="41"/>
  <c r="EK56" i="41"/>
  <c r="CG55" i="41"/>
  <c r="CS55" i="41"/>
  <c r="DE55" i="41"/>
  <c r="DQ55" i="41"/>
  <c r="EC55" i="41"/>
  <c r="BZ56" i="41"/>
  <c r="CL56" i="41"/>
  <c r="CX56" i="41"/>
  <c r="DJ56" i="41"/>
  <c r="DV56" i="41"/>
  <c r="EH56" i="41"/>
  <c r="CO56" i="41"/>
  <c r="DM56" i="41"/>
  <c r="DY56" i="41"/>
  <c r="CD56" i="41"/>
  <c r="CP56" i="41"/>
  <c r="DB56" i="41"/>
  <c r="DN56" i="41"/>
  <c r="DZ56" i="41"/>
  <c r="EL56" i="41"/>
  <c r="DE56" i="41"/>
  <c r="CE56" i="41"/>
  <c r="CQ56" i="41"/>
  <c r="DC56" i="41"/>
  <c r="DO56" i="41"/>
  <c r="EA56" i="41"/>
  <c r="EM56" i="41"/>
  <c r="CJ56" i="41"/>
  <c r="CV56" i="41"/>
  <c r="DH56" i="41"/>
  <c r="DT56" i="41"/>
  <c r="EF56" i="41"/>
  <c r="U19" i="43"/>
  <c r="T19" i="43"/>
  <c r="U47" i="43"/>
  <c r="T47" i="43"/>
  <c r="M2" i="43"/>
  <c r="U30" i="43"/>
  <c r="T30" i="43"/>
  <c r="U35" i="43"/>
  <c r="T35" i="43"/>
  <c r="S52" i="43"/>
  <c r="U7" i="43"/>
  <c r="T7" i="43"/>
  <c r="U58" i="43"/>
  <c r="T58" i="43"/>
  <c r="U13" i="43"/>
  <c r="T13" i="43"/>
  <c r="CB55" i="41"/>
  <c r="CN55" i="41"/>
  <c r="CZ55" i="41"/>
  <c r="DL55" i="41"/>
  <c r="DX55" i="41"/>
  <c r="EJ55" i="41"/>
  <c r="CF55" i="42"/>
  <c r="CR55" i="42"/>
  <c r="DD55" i="42"/>
  <c r="DP55" i="42"/>
  <c r="EB55" i="42"/>
  <c r="EN55" i="42"/>
  <c r="I70" i="43"/>
  <c r="CC55" i="41"/>
  <c r="CO55" i="41"/>
  <c r="DA55" i="41"/>
  <c r="DM55" i="41"/>
  <c r="DY55" i="41"/>
  <c r="EK55" i="41"/>
  <c r="CH56" i="41"/>
  <c r="CT56" i="41"/>
  <c r="DF56" i="41"/>
  <c r="DR56" i="41"/>
  <c r="ED56" i="41"/>
  <c r="CG55" i="42"/>
  <c r="CS55" i="42"/>
  <c r="DE55" i="42"/>
  <c r="DQ55" i="42"/>
  <c r="EC55" i="42"/>
  <c r="BZ56" i="42"/>
  <c r="CL56" i="42"/>
  <c r="CX56" i="42"/>
  <c r="DJ56" i="42"/>
  <c r="DV56" i="42"/>
  <c r="EH56" i="42"/>
  <c r="N2" i="43"/>
  <c r="Q7" i="43"/>
  <c r="K9" i="43"/>
  <c r="R7" i="43" s="1"/>
  <c r="O13" i="43"/>
  <c r="K17" i="43"/>
  <c r="K25" i="43"/>
  <c r="O30" i="43"/>
  <c r="K34" i="43"/>
  <c r="P41" i="43"/>
  <c r="N47" i="43"/>
  <c r="K54" i="43"/>
  <c r="O58" i="43"/>
  <c r="J70" i="43"/>
  <c r="CD55" i="41"/>
  <c r="CP55" i="41"/>
  <c r="DB55" i="41"/>
  <c r="DN55" i="41"/>
  <c r="DZ55" i="41"/>
  <c r="EL55" i="41"/>
  <c r="CI56" i="41"/>
  <c r="CU56" i="41"/>
  <c r="DG56" i="41"/>
  <c r="DS56" i="41"/>
  <c r="EE56" i="41"/>
  <c r="CH55" i="42"/>
  <c r="CT55" i="42"/>
  <c r="DF55" i="42"/>
  <c r="DR55" i="42"/>
  <c r="ED55" i="42"/>
  <c r="CA56" i="42"/>
  <c r="CM56" i="42"/>
  <c r="CY56" i="42"/>
  <c r="DK56" i="42"/>
  <c r="DW56" i="42"/>
  <c r="EI56" i="42"/>
  <c r="O2" i="43"/>
  <c r="K6" i="43"/>
  <c r="P13" i="43"/>
  <c r="P71" i="43" s="1"/>
  <c r="L25" i="43"/>
  <c r="M25" i="43" s="1"/>
  <c r="K26" i="43"/>
  <c r="P30" i="43"/>
  <c r="Q41" i="43"/>
  <c r="K43" i="43"/>
  <c r="O47" i="43"/>
  <c r="K51" i="43"/>
  <c r="R52" i="43"/>
  <c r="P58" i="43"/>
  <c r="CE55" i="41"/>
  <c r="EA55" i="41"/>
  <c r="CI55" i="42"/>
  <c r="CU55" i="42"/>
  <c r="DG55" i="42"/>
  <c r="DS55" i="42"/>
  <c r="EE55" i="42"/>
  <c r="CB56" i="42"/>
  <c r="CN56" i="42"/>
  <c r="CZ56" i="42"/>
  <c r="DL56" i="42"/>
  <c r="DX56" i="42"/>
  <c r="EJ56" i="42"/>
  <c r="O19" i="43"/>
  <c r="L26" i="43"/>
  <c r="P47" i="43"/>
  <c r="Q58" i="43"/>
  <c r="I71" i="43"/>
  <c r="CQ55" i="41"/>
  <c r="DC55" i="41"/>
  <c r="DO55" i="41"/>
  <c r="EM55" i="41"/>
  <c r="CF55" i="41"/>
  <c r="CR55" i="41"/>
  <c r="DD55" i="41"/>
  <c r="DP55" i="41"/>
  <c r="EB55" i="41"/>
  <c r="EN55" i="41"/>
  <c r="CK56" i="41"/>
  <c r="CW56" i="41"/>
  <c r="DI56" i="41"/>
  <c r="DU56" i="41"/>
  <c r="EG56" i="41"/>
  <c r="CJ55" i="42"/>
  <c r="CV55" i="42"/>
  <c r="DH55" i="42"/>
  <c r="DT55" i="42"/>
  <c r="EF55" i="42"/>
  <c r="CC56" i="42"/>
  <c r="CO56" i="42"/>
  <c r="DA56" i="42"/>
  <c r="DM56" i="42"/>
  <c r="DY56" i="42"/>
  <c r="EK56" i="42"/>
  <c r="K4" i="43"/>
  <c r="K12" i="43"/>
  <c r="P19" i="43"/>
  <c r="N25" i="43"/>
  <c r="K29" i="43"/>
  <c r="K49" i="43"/>
  <c r="S47" i="43" s="1"/>
  <c r="K57" i="43"/>
  <c r="Q19" i="43"/>
  <c r="K21" i="43"/>
  <c r="S19" i="43" s="1"/>
  <c r="K38" i="43"/>
  <c r="K46" i="43"/>
  <c r="CA56" i="41"/>
  <c r="CM56" i="41"/>
  <c r="CY56" i="41"/>
  <c r="DK56" i="41"/>
  <c r="DW56" i="41"/>
  <c r="EI56" i="41"/>
  <c r="CE56" i="42"/>
  <c r="CQ56" i="42"/>
  <c r="DC56" i="42"/>
  <c r="DO56" i="42"/>
  <c r="EA56" i="42"/>
  <c r="EM56" i="42"/>
  <c r="P25" i="43"/>
  <c r="K35" i="43"/>
  <c r="K63" i="43"/>
  <c r="L63" i="43"/>
  <c r="L52" i="43"/>
  <c r="M52" i="43" s="1"/>
  <c r="K53" i="43"/>
  <c r="K61" i="43"/>
  <c r="K5" i="43"/>
  <c r="K13" i="43"/>
  <c r="K30" i="43"/>
  <c r="N35" i="43"/>
  <c r="L41" i="43"/>
  <c r="M41" i="43" s="1"/>
  <c r="K42" i="43"/>
  <c r="S41" i="43" s="1"/>
  <c r="K50" i="43"/>
  <c r="R47" i="43" s="1"/>
  <c r="K58" i="43"/>
  <c r="N63" i="43"/>
  <c r="K2" i="43"/>
  <c r="N7" i="43"/>
  <c r="K14" i="43"/>
  <c r="K22" i="43"/>
  <c r="K31" i="43"/>
  <c r="K39" i="43"/>
  <c r="K67" i="43"/>
  <c r="S383" i="40"/>
  <c r="P425" i="40"/>
  <c r="L425" i="40"/>
  <c r="R394" i="40"/>
  <c r="N425" i="40"/>
  <c r="R378" i="40"/>
  <c r="S378" i="40"/>
  <c r="S400" i="40"/>
  <c r="R400" i="40"/>
  <c r="S405" i="40"/>
  <c r="R405" i="40"/>
  <c r="K425" i="40"/>
  <c r="S355" i="40"/>
  <c r="K424" i="40"/>
  <c r="R355" i="40"/>
  <c r="R360" i="40"/>
  <c r="S360" i="40"/>
  <c r="S411" i="40"/>
  <c r="S388" i="40"/>
  <c r="S366" i="40"/>
  <c r="S394" i="40"/>
  <c r="S416" i="40"/>
  <c r="S372" i="40"/>
  <c r="R372" i="40"/>
  <c r="R383" i="40"/>
  <c r="R411" i="40"/>
  <c r="J424" i="40"/>
  <c r="J425" i="40"/>
  <c r="R366" i="40"/>
  <c r="L424" i="40"/>
  <c r="N424" i="40"/>
  <c r="P424" i="40"/>
  <c r="R388" i="40"/>
  <c r="R416" i="40"/>
  <c r="C66" i="40"/>
  <c r="E96" i="40"/>
  <c r="G348" i="40"/>
  <c r="G185" i="40"/>
  <c r="B190" i="40" s="1"/>
  <c r="F27" i="40"/>
  <c r="B66" i="40"/>
  <c r="C250" i="40"/>
  <c r="L243" i="40"/>
  <c r="F248" i="40" s="1"/>
  <c r="F26" i="40"/>
  <c r="D274" i="40"/>
  <c r="C348" i="40"/>
  <c r="C137" i="40"/>
  <c r="E97" i="40"/>
  <c r="C98" i="40"/>
  <c r="B97" i="40"/>
  <c r="C274" i="40"/>
  <c r="D348" i="40"/>
  <c r="E27" i="40"/>
  <c r="F317" i="40"/>
  <c r="K317" i="40" s="1"/>
  <c r="F321" i="40" s="1"/>
  <c r="F347" i="40"/>
  <c r="B226" i="40"/>
  <c r="K243" i="40"/>
  <c r="E248" i="40" s="1"/>
  <c r="D273" i="40"/>
  <c r="B274" i="40"/>
  <c r="G347" i="40"/>
  <c r="F273" i="40"/>
  <c r="C323" i="40"/>
  <c r="B191" i="40"/>
  <c r="J220" i="40"/>
  <c r="D225" i="40" s="1"/>
  <c r="D249" i="40"/>
  <c r="B273" i="40"/>
  <c r="E347" i="40"/>
  <c r="C97" i="40"/>
  <c r="E226" i="40"/>
  <c r="E227" i="40"/>
  <c r="K220" i="40"/>
  <c r="E225" i="40" s="1"/>
  <c r="F274" i="40"/>
  <c r="G68" i="40"/>
  <c r="G249" i="40"/>
  <c r="G250" i="40"/>
  <c r="E273" i="40"/>
  <c r="F191" i="40"/>
  <c r="D67" i="40"/>
  <c r="K341" i="40"/>
  <c r="E346" i="40" s="1"/>
  <c r="E67" i="40"/>
  <c r="D66" i="40"/>
  <c r="E159" i="40"/>
  <c r="E163" i="40" s="1"/>
  <c r="C296" i="40"/>
  <c r="M341" i="40"/>
  <c r="G346" i="40" s="1"/>
  <c r="F160" i="40"/>
  <c r="F159" i="40"/>
  <c r="F163" i="40" s="1"/>
  <c r="D227" i="40"/>
  <c r="E249" i="40"/>
  <c r="C273" i="40"/>
  <c r="G267" i="40"/>
  <c r="B272" i="40" s="1"/>
  <c r="D296" i="40"/>
  <c r="D297" i="40"/>
  <c r="D347" i="40"/>
  <c r="B98" i="40"/>
  <c r="B137" i="40"/>
  <c r="H267" i="40"/>
  <c r="C272" i="40" s="1"/>
  <c r="E296" i="40"/>
  <c r="E297" i="40"/>
  <c r="B297" i="40"/>
  <c r="H290" i="40"/>
  <c r="B295" i="40" s="1"/>
  <c r="F297" i="40"/>
  <c r="C27" i="40"/>
  <c r="E26" i="40"/>
  <c r="B348" i="40"/>
  <c r="B347" i="40"/>
  <c r="C138" i="40"/>
  <c r="G139" i="40"/>
  <c r="D317" i="40"/>
  <c r="I317" i="40" s="1"/>
  <c r="D321" i="40" s="1"/>
  <c r="F226" i="40"/>
  <c r="B227" i="40"/>
  <c r="C297" i="40"/>
  <c r="E317" i="40"/>
  <c r="J317" i="40" s="1"/>
  <c r="E321" i="40" s="1"/>
  <c r="C96" i="40"/>
  <c r="B27" i="40"/>
  <c r="B28" i="40"/>
  <c r="G226" i="40"/>
  <c r="E250" i="40"/>
  <c r="M243" i="40"/>
  <c r="G248" i="40" s="1"/>
  <c r="B296" i="40"/>
  <c r="B67" i="40"/>
  <c r="F249" i="40"/>
  <c r="F250" i="40"/>
  <c r="F66" i="40"/>
  <c r="G66" i="40"/>
  <c r="F97" i="40"/>
  <c r="B249" i="40"/>
  <c r="C249" i="40"/>
  <c r="F98" i="40"/>
  <c r="F67" i="40"/>
  <c r="B68" i="40"/>
  <c r="G97" i="40"/>
  <c r="G98" i="40"/>
  <c r="E139" i="40"/>
  <c r="B160" i="40"/>
  <c r="B159" i="40"/>
  <c r="B163" i="40" s="1"/>
  <c r="D192" i="40"/>
  <c r="F296" i="40"/>
  <c r="I290" i="40"/>
  <c r="C295" i="40" s="1"/>
  <c r="E323" i="40"/>
  <c r="C347" i="40"/>
  <c r="E348" i="40"/>
  <c r="G67" i="40"/>
  <c r="F96" i="40"/>
  <c r="E138" i="40"/>
  <c r="C160" i="40"/>
  <c r="C191" i="40"/>
  <c r="E192" i="40"/>
  <c r="G296" i="40"/>
  <c r="G297" i="40"/>
  <c r="J290" i="40"/>
  <c r="D295" i="40" s="1"/>
  <c r="F323" i="40"/>
  <c r="D28" i="40"/>
  <c r="D26" i="40"/>
  <c r="D68" i="40"/>
  <c r="F138" i="40"/>
  <c r="B138" i="40"/>
  <c r="B139" i="40"/>
  <c r="D160" i="40"/>
  <c r="D191" i="40"/>
  <c r="F192" i="40"/>
  <c r="E322" i="40"/>
  <c r="E28" i="40"/>
  <c r="G138" i="40"/>
  <c r="E160" i="40"/>
  <c r="H185" i="40"/>
  <c r="C190" i="40" s="1"/>
  <c r="F322" i="40"/>
  <c r="B323" i="40"/>
  <c r="D139" i="40"/>
  <c r="C226" i="40"/>
  <c r="F28" i="40"/>
  <c r="D27" i="40"/>
  <c r="F137" i="40"/>
  <c r="I220" i="40"/>
  <c r="C225" i="40" s="1"/>
  <c r="B250" i="40"/>
  <c r="J243" i="40"/>
  <c r="D248" i="40" s="1"/>
  <c r="C322" i="40"/>
  <c r="D323" i="40"/>
  <c r="L341" i="40"/>
  <c r="F346" i="40" s="1"/>
  <c r="C26" i="40"/>
  <c r="C30" i="40" s="1"/>
  <c r="C67" i="40"/>
  <c r="F68" i="40"/>
  <c r="P105" i="40"/>
  <c r="D138" i="40" s="1"/>
  <c r="F227" i="40"/>
  <c r="C227" i="40"/>
  <c r="F348" i="40"/>
  <c r="B342" i="40"/>
  <c r="H342" i="40" s="1"/>
  <c r="B346" i="40" s="1"/>
  <c r="B26" i="40"/>
  <c r="E137" i="40"/>
  <c r="C159" i="40"/>
  <c r="C163" i="40" s="1"/>
  <c r="E191" i="40"/>
  <c r="B317" i="40"/>
  <c r="G317" i="40" s="1"/>
  <c r="G316" i="40"/>
  <c r="C342" i="40"/>
  <c r="I342" i="40" s="1"/>
  <c r="C346" i="40" s="1"/>
  <c r="D96" i="40"/>
  <c r="D159" i="40"/>
  <c r="D163" i="40" s="1"/>
  <c r="K185" i="40"/>
  <c r="F190" i="40" s="1"/>
  <c r="C317" i="40"/>
  <c r="H317" i="40" s="1"/>
  <c r="H316" i="40"/>
  <c r="D97" i="40"/>
  <c r="D98" i="40"/>
  <c r="G137" i="40"/>
  <c r="E98" i="40"/>
  <c r="G96" i="40"/>
  <c r="D226" i="40"/>
  <c r="E66" i="40"/>
  <c r="B96" i="40"/>
  <c r="F268" i="40"/>
  <c r="K268" i="40" s="1"/>
  <c r="K267" i="40"/>
  <c r="C68" i="40"/>
  <c r="C139" i="40"/>
  <c r="B192" i="40"/>
  <c r="G227" i="40"/>
  <c r="B221" i="40"/>
  <c r="H221" i="40" s="1"/>
  <c r="B225" i="40" s="1"/>
  <c r="D250" i="40"/>
  <c r="C192" i="40"/>
  <c r="B322" i="40"/>
  <c r="F139" i="40"/>
  <c r="H161" i="40"/>
  <c r="G161" i="40"/>
  <c r="B244" i="40"/>
  <c r="H244" i="40" s="1"/>
  <c r="B248" i="40" s="1"/>
  <c r="D322" i="40"/>
  <c r="C244" i="40"/>
  <c r="I244" i="40" s="1"/>
  <c r="C248" i="40" s="1"/>
  <c r="D342" i="40"/>
  <c r="J342" i="40" s="1"/>
  <c r="D346" i="40" s="1"/>
  <c r="D132" i="40"/>
  <c r="J132" i="40" s="1"/>
  <c r="D137" i="40" s="1"/>
  <c r="I185" i="40"/>
  <c r="D190" i="40" s="1"/>
  <c r="L220" i="40"/>
  <c r="F225" i="40" s="1"/>
  <c r="I267" i="40"/>
  <c r="D272" i="40" s="1"/>
  <c r="K290" i="40"/>
  <c r="E295" i="40" s="1"/>
  <c r="J185" i="40"/>
  <c r="E190" i="40" s="1"/>
  <c r="M220" i="40"/>
  <c r="G225" i="40" s="1"/>
  <c r="J267" i="40"/>
  <c r="E272" i="40" s="1"/>
  <c r="L290" i="40"/>
  <c r="F295" i="40" s="1"/>
  <c r="M290" i="40"/>
  <c r="G295" i="40" s="1"/>
  <c r="S58" i="43" l="1"/>
  <c r="R58" i="43"/>
  <c r="S35" i="43"/>
  <c r="R35" i="43"/>
  <c r="U2" i="43"/>
  <c r="M71" i="43"/>
  <c r="T2" i="43"/>
  <c r="M70" i="43"/>
  <c r="S63" i="43"/>
  <c r="R63" i="43"/>
  <c r="L70" i="43"/>
  <c r="U41" i="43"/>
  <c r="T41" i="43"/>
  <c r="L71" i="43"/>
  <c r="S25" i="43"/>
  <c r="R25" i="43"/>
  <c r="S30" i="43"/>
  <c r="R30" i="43"/>
  <c r="S13" i="43"/>
  <c r="R13" i="43"/>
  <c r="S7" i="43"/>
  <c r="U25" i="43"/>
  <c r="T25" i="43"/>
  <c r="P70" i="43"/>
  <c r="N71" i="43"/>
  <c r="N70" i="43"/>
  <c r="R41" i="43"/>
  <c r="S2" i="43"/>
  <c r="K71" i="43"/>
  <c r="R2" i="43"/>
  <c r="K70" i="43"/>
  <c r="U52" i="43"/>
  <c r="T52" i="43"/>
  <c r="R19" i="43"/>
  <c r="U63" i="43"/>
  <c r="T63" i="43"/>
  <c r="R425" i="40"/>
  <c r="R424" i="40"/>
  <c r="E100" i="40"/>
  <c r="E99" i="40"/>
  <c r="C69" i="40"/>
  <c r="C70" i="40"/>
  <c r="F29" i="40"/>
  <c r="F30" i="40"/>
  <c r="B70" i="40"/>
  <c r="G350" i="40"/>
  <c r="G141" i="40"/>
  <c r="B193" i="40"/>
  <c r="B30" i="40"/>
  <c r="C100" i="40"/>
  <c r="F99" i="40"/>
  <c r="C141" i="40"/>
  <c r="D298" i="40"/>
  <c r="H274" i="40"/>
  <c r="C140" i="40"/>
  <c r="B276" i="40"/>
  <c r="G273" i="40"/>
  <c r="B141" i="40"/>
  <c r="G70" i="40"/>
  <c r="H348" i="40"/>
  <c r="H191" i="40"/>
  <c r="F162" i="40"/>
  <c r="F164" i="40" s="1"/>
  <c r="I67" i="40"/>
  <c r="E29" i="40"/>
  <c r="G160" i="40"/>
  <c r="H296" i="40"/>
  <c r="H273" i="40"/>
  <c r="I348" i="40"/>
  <c r="D299" i="40"/>
  <c r="H138" i="40"/>
  <c r="E252" i="40"/>
  <c r="G323" i="40"/>
  <c r="G299" i="40"/>
  <c r="C194" i="40"/>
  <c r="B275" i="40"/>
  <c r="G69" i="40"/>
  <c r="E251" i="40"/>
  <c r="E350" i="40"/>
  <c r="G274" i="40"/>
  <c r="C251" i="40"/>
  <c r="B349" i="40"/>
  <c r="I138" i="40"/>
  <c r="H97" i="40"/>
  <c r="F193" i="40"/>
  <c r="G27" i="40"/>
  <c r="C29" i="40"/>
  <c r="H27" i="40"/>
  <c r="I227" i="40"/>
  <c r="D251" i="40"/>
  <c r="G99" i="40"/>
  <c r="D69" i="40"/>
  <c r="E229" i="40"/>
  <c r="E275" i="40"/>
  <c r="E228" i="40"/>
  <c r="H347" i="40"/>
  <c r="E162" i="40"/>
  <c r="F100" i="40"/>
  <c r="E324" i="40"/>
  <c r="F349" i="40"/>
  <c r="E298" i="40"/>
  <c r="D229" i="40"/>
  <c r="D162" i="40"/>
  <c r="D164" i="40" s="1"/>
  <c r="G191" i="40"/>
  <c r="H67" i="40"/>
  <c r="D29" i="40"/>
  <c r="F140" i="40"/>
  <c r="C99" i="40"/>
  <c r="D70" i="40"/>
  <c r="B162" i="40"/>
  <c r="B164" i="40" s="1"/>
  <c r="H249" i="40"/>
  <c r="G228" i="40"/>
  <c r="I347" i="40"/>
  <c r="E140" i="40"/>
  <c r="H323" i="40"/>
  <c r="D30" i="40"/>
  <c r="E141" i="40"/>
  <c r="F228" i="40"/>
  <c r="H190" i="40"/>
  <c r="G100" i="40"/>
  <c r="C349" i="40"/>
  <c r="I297" i="40"/>
  <c r="C193" i="40"/>
  <c r="E276" i="40"/>
  <c r="H98" i="40"/>
  <c r="I296" i="40"/>
  <c r="F298" i="40"/>
  <c r="D228" i="40"/>
  <c r="E30" i="40"/>
  <c r="I249" i="40"/>
  <c r="C299" i="40"/>
  <c r="B252" i="40"/>
  <c r="D194" i="40"/>
  <c r="D325" i="40"/>
  <c r="B69" i="40"/>
  <c r="F70" i="40"/>
  <c r="H160" i="40"/>
  <c r="B140" i="40"/>
  <c r="F272" i="40"/>
  <c r="G272" i="40" s="1"/>
  <c r="C229" i="40"/>
  <c r="D276" i="40"/>
  <c r="H297" i="40"/>
  <c r="F324" i="40"/>
  <c r="F325" i="40"/>
  <c r="G298" i="40"/>
  <c r="F141" i="40"/>
  <c r="B99" i="40"/>
  <c r="G28" i="40"/>
  <c r="D324" i="40"/>
  <c r="H28" i="40"/>
  <c r="D275" i="40"/>
  <c r="F69" i="40"/>
  <c r="F251" i="40"/>
  <c r="I98" i="40"/>
  <c r="D252" i="40"/>
  <c r="D100" i="40"/>
  <c r="F350" i="40"/>
  <c r="E325" i="40"/>
  <c r="I225" i="40"/>
  <c r="H225" i="40"/>
  <c r="B229" i="40"/>
  <c r="B228" i="40"/>
  <c r="D349" i="40"/>
  <c r="D350" i="40"/>
  <c r="C162" i="40"/>
  <c r="C276" i="40"/>
  <c r="G252" i="40"/>
  <c r="C321" i="40"/>
  <c r="C275" i="40"/>
  <c r="H250" i="40"/>
  <c r="D99" i="40"/>
  <c r="I97" i="40"/>
  <c r="B321" i="40"/>
  <c r="B324" i="40" s="1"/>
  <c r="F194" i="40"/>
  <c r="C350" i="40"/>
  <c r="G251" i="40"/>
  <c r="E69" i="40"/>
  <c r="E194" i="40"/>
  <c r="C252" i="40"/>
  <c r="I250" i="40"/>
  <c r="H226" i="40"/>
  <c r="D141" i="40"/>
  <c r="D193" i="40"/>
  <c r="E349" i="40"/>
  <c r="I295" i="40"/>
  <c r="H295" i="40"/>
  <c r="I226" i="40"/>
  <c r="I248" i="40"/>
  <c r="H248" i="40"/>
  <c r="H66" i="40"/>
  <c r="H139" i="40"/>
  <c r="B299" i="40"/>
  <c r="H137" i="40"/>
  <c r="E299" i="40"/>
  <c r="G349" i="40"/>
  <c r="G229" i="40"/>
  <c r="H227" i="40"/>
  <c r="I66" i="40"/>
  <c r="H322" i="40"/>
  <c r="G322" i="40"/>
  <c r="G26" i="40"/>
  <c r="H26" i="40"/>
  <c r="I346" i="40"/>
  <c r="H346" i="40"/>
  <c r="I139" i="40"/>
  <c r="B350" i="40"/>
  <c r="B251" i="40"/>
  <c r="H163" i="40"/>
  <c r="G163" i="40"/>
  <c r="I137" i="40"/>
  <c r="F299" i="40"/>
  <c r="F252" i="40"/>
  <c r="H192" i="40"/>
  <c r="B194" i="40"/>
  <c r="G192" i="40"/>
  <c r="F229" i="40"/>
  <c r="C228" i="40"/>
  <c r="G190" i="40"/>
  <c r="B29" i="40"/>
  <c r="D140" i="40"/>
  <c r="G159" i="40"/>
  <c r="B298" i="40"/>
  <c r="E193" i="40"/>
  <c r="H159" i="40"/>
  <c r="C298" i="40"/>
  <c r="I95" i="40"/>
  <c r="I96" i="40"/>
  <c r="H96" i="40"/>
  <c r="B100" i="40"/>
  <c r="G140" i="40"/>
  <c r="T71" i="43" l="1"/>
  <c r="T70" i="43"/>
  <c r="R71" i="43"/>
  <c r="R70" i="43"/>
  <c r="E101" i="40"/>
  <c r="F31" i="40"/>
  <c r="C71" i="40"/>
  <c r="B71" i="40"/>
  <c r="B277" i="40"/>
  <c r="D253" i="40"/>
  <c r="G230" i="40"/>
  <c r="F195" i="40"/>
  <c r="G300" i="40"/>
  <c r="B195" i="40"/>
  <c r="C101" i="40"/>
  <c r="B351" i="40"/>
  <c r="D230" i="40"/>
  <c r="C195" i="40"/>
  <c r="G101" i="40"/>
  <c r="F101" i="40"/>
  <c r="E277" i="40"/>
  <c r="C142" i="40"/>
  <c r="D300" i="40"/>
  <c r="F230" i="40"/>
  <c r="E300" i="40"/>
  <c r="F351" i="40"/>
  <c r="E31" i="40"/>
  <c r="E253" i="40"/>
  <c r="B142" i="40"/>
  <c r="F300" i="40"/>
  <c r="H30" i="40"/>
  <c r="E164" i="40"/>
  <c r="E142" i="40"/>
  <c r="E230" i="40"/>
  <c r="D31" i="40"/>
  <c r="G193" i="40"/>
  <c r="H162" i="40"/>
  <c r="C31" i="40"/>
  <c r="G71" i="40"/>
  <c r="F142" i="40"/>
  <c r="E326" i="40"/>
  <c r="H99" i="40"/>
  <c r="G30" i="40"/>
  <c r="D277" i="40"/>
  <c r="D326" i="40"/>
  <c r="I99" i="40"/>
  <c r="C351" i="40"/>
  <c r="D71" i="40"/>
  <c r="H349" i="40"/>
  <c r="F253" i="40"/>
  <c r="H141" i="40"/>
  <c r="I141" i="40"/>
  <c r="I252" i="40"/>
  <c r="F275" i="40"/>
  <c r="H272" i="40"/>
  <c r="F71" i="40"/>
  <c r="B101" i="40"/>
  <c r="H193" i="40"/>
  <c r="G162" i="40"/>
  <c r="F326" i="40"/>
  <c r="F276" i="40"/>
  <c r="H321" i="40"/>
  <c r="G321" i="40"/>
  <c r="B325" i="40"/>
  <c r="B326" i="40" s="1"/>
  <c r="C164" i="40"/>
  <c r="G351" i="40"/>
  <c r="E351" i="40"/>
  <c r="D101" i="40"/>
  <c r="H69" i="40"/>
  <c r="I349" i="40"/>
  <c r="I229" i="40"/>
  <c r="H229" i="40"/>
  <c r="D195" i="40"/>
  <c r="I69" i="40"/>
  <c r="C324" i="40"/>
  <c r="H324" i="40" s="1"/>
  <c r="C325" i="40"/>
  <c r="C230" i="40"/>
  <c r="G142" i="40"/>
  <c r="I140" i="40"/>
  <c r="G253" i="40"/>
  <c r="D351" i="40"/>
  <c r="B253" i="40"/>
  <c r="I251" i="40"/>
  <c r="H251" i="40"/>
  <c r="I299" i="40"/>
  <c r="H299" i="40"/>
  <c r="C253" i="40"/>
  <c r="I350" i="40"/>
  <c r="H350" i="40"/>
  <c r="I298" i="40"/>
  <c r="H298" i="40"/>
  <c r="B300" i="40"/>
  <c r="H29" i="40"/>
  <c r="B31" i="40"/>
  <c r="G29" i="40"/>
  <c r="C300" i="40"/>
  <c r="E195" i="40"/>
  <c r="H252" i="40"/>
  <c r="I100" i="40"/>
  <c r="H100" i="40"/>
  <c r="H194" i="40"/>
  <c r="G194" i="40"/>
  <c r="C277" i="40"/>
  <c r="I228" i="40"/>
  <c r="H228" i="40"/>
  <c r="B230" i="40"/>
  <c r="H140" i="40"/>
  <c r="D142" i="40"/>
  <c r="G164" i="40" l="1"/>
  <c r="H164" i="40"/>
  <c r="H351" i="40"/>
  <c r="H101" i="40"/>
  <c r="G195" i="40"/>
  <c r="I101" i="40"/>
  <c r="F277" i="40"/>
  <c r="H277" i="40" s="1"/>
  <c r="H195" i="40"/>
  <c r="H275" i="40"/>
  <c r="H142" i="40"/>
  <c r="G275" i="40"/>
  <c r="I142" i="40"/>
  <c r="H276" i="40"/>
  <c r="G276" i="40"/>
  <c r="I351" i="40"/>
  <c r="I230" i="40"/>
  <c r="H230" i="40"/>
  <c r="I253" i="40"/>
  <c r="H253" i="40"/>
  <c r="I300" i="40"/>
  <c r="H300" i="40"/>
  <c r="C326" i="40"/>
  <c r="G326" i="40" s="1"/>
  <c r="H325" i="40"/>
  <c r="G325" i="40"/>
  <c r="H31" i="40"/>
  <c r="G31" i="40"/>
  <c r="G324" i="40"/>
  <c r="G277" i="40" l="1"/>
  <c r="H326" i="40"/>
  <c r="CM4" i="26"/>
  <c r="CN4" i="26"/>
  <c r="CO4" i="26"/>
  <c r="CP4" i="26"/>
  <c r="CQ4" i="26"/>
  <c r="CR4" i="26"/>
  <c r="CS4" i="26"/>
  <c r="CT4" i="26"/>
  <c r="CU4" i="26"/>
  <c r="CV4" i="26"/>
  <c r="CW4" i="26"/>
  <c r="CX4" i="26"/>
  <c r="CY4" i="26"/>
  <c r="CZ4" i="26"/>
  <c r="DA4" i="26"/>
  <c r="DB4" i="26"/>
  <c r="DC4" i="26"/>
  <c r="DD4" i="26"/>
  <c r="DE4" i="26"/>
  <c r="DF4" i="26"/>
  <c r="DG4" i="26"/>
  <c r="DH4" i="26"/>
  <c r="DI4" i="26"/>
  <c r="DJ4" i="26"/>
  <c r="DK4" i="26"/>
  <c r="DL4" i="26"/>
  <c r="DM4" i="26"/>
  <c r="DN4" i="26"/>
  <c r="DO4" i="26"/>
  <c r="DP4" i="26"/>
  <c r="DQ4" i="26"/>
  <c r="DR4" i="26"/>
  <c r="DS4" i="26"/>
  <c r="DT4" i="26"/>
  <c r="DU4" i="26"/>
  <c r="DV4" i="26"/>
  <c r="DW4" i="26"/>
  <c r="DX4" i="26"/>
  <c r="DY4" i="26"/>
  <c r="DZ4" i="26"/>
  <c r="EA4" i="26"/>
  <c r="EB4" i="26"/>
  <c r="EC4" i="26"/>
  <c r="ED4" i="26"/>
  <c r="EE4" i="26"/>
  <c r="EF4" i="26"/>
  <c r="EG4" i="26"/>
  <c r="EH4" i="26"/>
  <c r="EI4" i="26"/>
  <c r="EJ4" i="26"/>
  <c r="EK4" i="26"/>
  <c r="EL4" i="26"/>
  <c r="EM4" i="26"/>
  <c r="EN4" i="26"/>
  <c r="EO4" i="26"/>
  <c r="EP4" i="26"/>
  <c r="EQ4" i="26"/>
  <c r="ER4" i="26"/>
  <c r="ES4" i="26"/>
  <c r="ET4" i="26"/>
  <c r="EU4" i="26"/>
  <c r="EV4" i="26"/>
  <c r="EW4" i="26"/>
  <c r="EX4" i="26"/>
  <c r="EY4" i="26"/>
  <c r="EZ4" i="26"/>
  <c r="FA4" i="26"/>
  <c r="CM5" i="26"/>
  <c r="CN5" i="26"/>
  <c r="CO5" i="26"/>
  <c r="CP5" i="26"/>
  <c r="CQ5" i="26"/>
  <c r="CR5" i="26"/>
  <c r="CS5" i="26"/>
  <c r="CT5" i="26"/>
  <c r="CU5" i="26"/>
  <c r="CV5" i="26"/>
  <c r="CW5" i="26"/>
  <c r="CX5" i="26"/>
  <c r="CY5" i="26"/>
  <c r="CZ5" i="26"/>
  <c r="DA5" i="26"/>
  <c r="DB5" i="26"/>
  <c r="DC5" i="26"/>
  <c r="DD5" i="26"/>
  <c r="DE5" i="26"/>
  <c r="DF5" i="26"/>
  <c r="DG5" i="26"/>
  <c r="DH5" i="26"/>
  <c r="DI5" i="26"/>
  <c r="DJ5" i="26"/>
  <c r="DK5" i="26"/>
  <c r="DL5" i="26"/>
  <c r="DM5" i="26"/>
  <c r="DN5" i="26"/>
  <c r="DO5" i="26"/>
  <c r="DP5" i="26"/>
  <c r="DQ5" i="26"/>
  <c r="DR5" i="26"/>
  <c r="DS5" i="26"/>
  <c r="DT5" i="26"/>
  <c r="DU5" i="26"/>
  <c r="DV5" i="26"/>
  <c r="DW5" i="26"/>
  <c r="DX5" i="26"/>
  <c r="DY5" i="26"/>
  <c r="DZ5" i="26"/>
  <c r="EA5" i="26"/>
  <c r="EB5" i="26"/>
  <c r="EC5" i="26"/>
  <c r="ED5" i="26"/>
  <c r="EE5" i="26"/>
  <c r="EF5" i="26"/>
  <c r="EG5" i="26"/>
  <c r="EH5" i="26"/>
  <c r="EI5" i="26"/>
  <c r="EJ5" i="26"/>
  <c r="EK5" i="26"/>
  <c r="EL5" i="26"/>
  <c r="EM5" i="26"/>
  <c r="EN5" i="26"/>
  <c r="EO5" i="26"/>
  <c r="EP5" i="26"/>
  <c r="EQ5" i="26"/>
  <c r="ER5" i="26"/>
  <c r="ES5" i="26"/>
  <c r="ET5" i="26"/>
  <c r="EU5" i="26"/>
  <c r="EV5" i="26"/>
  <c r="EW5" i="26"/>
  <c r="EX5" i="26"/>
  <c r="EY5" i="26"/>
  <c r="EZ5" i="26"/>
  <c r="FA5" i="26"/>
  <c r="CM6" i="26"/>
  <c r="CN6" i="26"/>
  <c r="CO6" i="26"/>
  <c r="CP6" i="26"/>
  <c r="CQ6" i="26"/>
  <c r="CR6" i="26"/>
  <c r="CS6" i="26"/>
  <c r="CT6" i="26"/>
  <c r="CU6" i="26"/>
  <c r="CV6" i="26"/>
  <c r="CW6" i="26"/>
  <c r="CX6" i="26"/>
  <c r="CY6" i="26"/>
  <c r="CZ6" i="26"/>
  <c r="DA6" i="26"/>
  <c r="DB6" i="26"/>
  <c r="DC6" i="26"/>
  <c r="DD6" i="26"/>
  <c r="DE6" i="26"/>
  <c r="DF6" i="26"/>
  <c r="DG6" i="26"/>
  <c r="DH6" i="26"/>
  <c r="DI6" i="26"/>
  <c r="DJ6" i="26"/>
  <c r="DK6" i="26"/>
  <c r="DL6" i="26"/>
  <c r="DM6" i="26"/>
  <c r="DN6" i="26"/>
  <c r="DO6" i="26"/>
  <c r="DP6" i="26"/>
  <c r="DQ6" i="26"/>
  <c r="DR6" i="26"/>
  <c r="DS6" i="26"/>
  <c r="DT6" i="26"/>
  <c r="DU6" i="26"/>
  <c r="DV6" i="26"/>
  <c r="DW6" i="26"/>
  <c r="DX6" i="26"/>
  <c r="DY6" i="26"/>
  <c r="DZ6" i="26"/>
  <c r="EA6" i="26"/>
  <c r="EB6" i="26"/>
  <c r="EC6" i="26"/>
  <c r="ED6" i="26"/>
  <c r="EE6" i="26"/>
  <c r="EF6" i="26"/>
  <c r="EG6" i="26"/>
  <c r="EH6" i="26"/>
  <c r="EI6" i="26"/>
  <c r="EJ6" i="26"/>
  <c r="EK6" i="26"/>
  <c r="EL6" i="26"/>
  <c r="EM6" i="26"/>
  <c r="EN6" i="26"/>
  <c r="EO6" i="26"/>
  <c r="EP6" i="26"/>
  <c r="EQ6" i="26"/>
  <c r="ER6" i="26"/>
  <c r="ES6" i="26"/>
  <c r="ET6" i="26"/>
  <c r="EU6" i="26"/>
  <c r="EV6" i="26"/>
  <c r="EW6" i="26"/>
  <c r="EX6" i="26"/>
  <c r="EY6" i="26"/>
  <c r="EZ6" i="26"/>
  <c r="FA6" i="26"/>
  <c r="CM7" i="26"/>
  <c r="CN7" i="26"/>
  <c r="CO7" i="26"/>
  <c r="CP7" i="26"/>
  <c r="CQ7" i="26"/>
  <c r="CR7" i="26"/>
  <c r="CS7" i="26"/>
  <c r="CT7" i="26"/>
  <c r="CU7" i="26"/>
  <c r="CV7" i="26"/>
  <c r="CW7" i="26"/>
  <c r="CX7" i="26"/>
  <c r="CY7" i="26"/>
  <c r="CZ7" i="26"/>
  <c r="DA7" i="26"/>
  <c r="DB7" i="26"/>
  <c r="DC7" i="26"/>
  <c r="DD7" i="26"/>
  <c r="DE7" i="26"/>
  <c r="DF7" i="26"/>
  <c r="DG7" i="26"/>
  <c r="DH7" i="26"/>
  <c r="DI7" i="26"/>
  <c r="DJ7" i="26"/>
  <c r="DK7" i="26"/>
  <c r="DL7" i="26"/>
  <c r="DM7" i="26"/>
  <c r="DN7" i="26"/>
  <c r="DO7" i="26"/>
  <c r="DP7" i="26"/>
  <c r="DQ7" i="26"/>
  <c r="DR7" i="26"/>
  <c r="DS7" i="26"/>
  <c r="DT7" i="26"/>
  <c r="DU7" i="26"/>
  <c r="DV7" i="26"/>
  <c r="DW7" i="26"/>
  <c r="DX7" i="26"/>
  <c r="DY7" i="26"/>
  <c r="DZ7" i="26"/>
  <c r="EA7" i="26"/>
  <c r="EB7" i="26"/>
  <c r="EC7" i="26"/>
  <c r="ED7" i="26"/>
  <c r="EE7" i="26"/>
  <c r="EF7" i="26"/>
  <c r="EG7" i="26"/>
  <c r="EH7" i="26"/>
  <c r="EI7" i="26"/>
  <c r="EJ7" i="26"/>
  <c r="EK7" i="26"/>
  <c r="EL7" i="26"/>
  <c r="EM7" i="26"/>
  <c r="EN7" i="26"/>
  <c r="EO7" i="26"/>
  <c r="EP7" i="26"/>
  <c r="EQ7" i="26"/>
  <c r="ER7" i="26"/>
  <c r="ES7" i="26"/>
  <c r="ET7" i="26"/>
  <c r="EU7" i="26"/>
  <c r="EV7" i="26"/>
  <c r="EW7" i="26"/>
  <c r="EX7" i="26"/>
  <c r="EY7" i="26"/>
  <c r="EZ7" i="26"/>
  <c r="FA7" i="26"/>
  <c r="CM8" i="26"/>
  <c r="CN8" i="26"/>
  <c r="CO8" i="26"/>
  <c r="CP8" i="26"/>
  <c r="CQ8" i="26"/>
  <c r="CR8" i="26"/>
  <c r="CS8" i="26"/>
  <c r="CT8" i="26"/>
  <c r="CU8" i="26"/>
  <c r="CV8" i="26"/>
  <c r="CW8" i="26"/>
  <c r="CX8" i="26"/>
  <c r="CY8" i="26"/>
  <c r="CZ8" i="26"/>
  <c r="DA8" i="26"/>
  <c r="DB8" i="26"/>
  <c r="DC8" i="26"/>
  <c r="DD8" i="26"/>
  <c r="DE8" i="26"/>
  <c r="DF8" i="26"/>
  <c r="DG8" i="26"/>
  <c r="DH8" i="26"/>
  <c r="DI8" i="26"/>
  <c r="DJ8" i="26"/>
  <c r="DK8" i="26"/>
  <c r="DL8" i="26"/>
  <c r="DM8" i="26"/>
  <c r="DN8" i="26"/>
  <c r="DO8" i="26"/>
  <c r="DP8" i="26"/>
  <c r="DQ8" i="26"/>
  <c r="DR8" i="26"/>
  <c r="DS8" i="26"/>
  <c r="DT8" i="26"/>
  <c r="DU8" i="26"/>
  <c r="DV8" i="26"/>
  <c r="DW8" i="26"/>
  <c r="DX8" i="26"/>
  <c r="DY8" i="26"/>
  <c r="DZ8" i="26"/>
  <c r="EA8" i="26"/>
  <c r="EB8" i="26"/>
  <c r="EC8" i="26"/>
  <c r="ED8" i="26"/>
  <c r="EE8" i="26"/>
  <c r="EF8" i="26"/>
  <c r="EG8" i="26"/>
  <c r="EH8" i="26"/>
  <c r="EI8" i="26"/>
  <c r="EJ8" i="26"/>
  <c r="EK8" i="26"/>
  <c r="EL8" i="26"/>
  <c r="EM8" i="26"/>
  <c r="EN8" i="26"/>
  <c r="EO8" i="26"/>
  <c r="EP8" i="26"/>
  <c r="EQ8" i="26"/>
  <c r="ER8" i="26"/>
  <c r="ES8" i="26"/>
  <c r="ET8" i="26"/>
  <c r="EU8" i="26"/>
  <c r="EV8" i="26"/>
  <c r="EW8" i="26"/>
  <c r="EX8" i="26"/>
  <c r="EY8" i="26"/>
  <c r="EZ8" i="26"/>
  <c r="FA8" i="26"/>
  <c r="CM9" i="26"/>
  <c r="CN9" i="26"/>
  <c r="CO9" i="26"/>
  <c r="CP9" i="26"/>
  <c r="CQ9" i="26"/>
  <c r="CR9" i="26"/>
  <c r="CS9" i="26"/>
  <c r="CT9" i="26"/>
  <c r="CU9" i="26"/>
  <c r="CV9" i="26"/>
  <c r="CW9" i="26"/>
  <c r="CX9" i="26"/>
  <c r="CY9" i="26"/>
  <c r="CZ9" i="26"/>
  <c r="DA9" i="26"/>
  <c r="DB9" i="26"/>
  <c r="DC9" i="26"/>
  <c r="DD9" i="26"/>
  <c r="DE9" i="26"/>
  <c r="DF9" i="26"/>
  <c r="DG9" i="26"/>
  <c r="DH9" i="26"/>
  <c r="DI9" i="26"/>
  <c r="DJ9" i="26"/>
  <c r="DK9" i="26"/>
  <c r="DL9" i="26"/>
  <c r="DM9" i="26"/>
  <c r="DN9" i="26"/>
  <c r="DO9" i="26"/>
  <c r="DP9" i="26"/>
  <c r="DQ9" i="26"/>
  <c r="DR9" i="26"/>
  <c r="DS9" i="26"/>
  <c r="DT9" i="26"/>
  <c r="DU9" i="26"/>
  <c r="DV9" i="26"/>
  <c r="DW9" i="26"/>
  <c r="DX9" i="26"/>
  <c r="DY9" i="26"/>
  <c r="DZ9" i="26"/>
  <c r="EA9" i="26"/>
  <c r="EB9" i="26"/>
  <c r="EC9" i="26"/>
  <c r="ED9" i="26"/>
  <c r="EE9" i="26"/>
  <c r="EF9" i="26"/>
  <c r="EG9" i="26"/>
  <c r="EH9" i="26"/>
  <c r="EI9" i="26"/>
  <c r="EJ9" i="26"/>
  <c r="EK9" i="26"/>
  <c r="EL9" i="26"/>
  <c r="EM9" i="26"/>
  <c r="EN9" i="26"/>
  <c r="EO9" i="26"/>
  <c r="EP9" i="26"/>
  <c r="EQ9" i="26"/>
  <c r="ER9" i="26"/>
  <c r="ES9" i="26"/>
  <c r="ET9" i="26"/>
  <c r="EU9" i="26"/>
  <c r="EV9" i="26"/>
  <c r="EW9" i="26"/>
  <c r="EX9" i="26"/>
  <c r="EY9" i="26"/>
  <c r="EZ9" i="26"/>
  <c r="FA9" i="26"/>
  <c r="CM10" i="26"/>
  <c r="CN10" i="26"/>
  <c r="CO10" i="26"/>
  <c r="CP10" i="26"/>
  <c r="CQ10" i="26"/>
  <c r="CR10" i="26"/>
  <c r="CS10" i="26"/>
  <c r="CT10" i="26"/>
  <c r="CU10" i="26"/>
  <c r="CV10" i="26"/>
  <c r="CW10" i="26"/>
  <c r="CX10" i="26"/>
  <c r="CY10" i="26"/>
  <c r="CZ10" i="26"/>
  <c r="DA10" i="26"/>
  <c r="DB10" i="26"/>
  <c r="DC10" i="26"/>
  <c r="DD10" i="26"/>
  <c r="DE10" i="26"/>
  <c r="DF10" i="26"/>
  <c r="DG10" i="26"/>
  <c r="DH10" i="26"/>
  <c r="DI10" i="26"/>
  <c r="DJ10" i="26"/>
  <c r="DK10" i="26"/>
  <c r="DL10" i="26"/>
  <c r="DM10" i="26"/>
  <c r="DN10" i="26"/>
  <c r="DO10" i="26"/>
  <c r="DP10" i="26"/>
  <c r="DQ10" i="26"/>
  <c r="DR10" i="26"/>
  <c r="DS10" i="26"/>
  <c r="DT10" i="26"/>
  <c r="DU10" i="26"/>
  <c r="DV10" i="26"/>
  <c r="DW10" i="26"/>
  <c r="DX10" i="26"/>
  <c r="DY10" i="26"/>
  <c r="DZ10" i="26"/>
  <c r="EA10" i="26"/>
  <c r="EB10" i="26"/>
  <c r="EC10" i="26"/>
  <c r="ED10" i="26"/>
  <c r="EE10" i="26"/>
  <c r="EF10" i="26"/>
  <c r="EG10" i="26"/>
  <c r="EH10" i="26"/>
  <c r="EI10" i="26"/>
  <c r="EJ10" i="26"/>
  <c r="EK10" i="26"/>
  <c r="EL10" i="26"/>
  <c r="EM10" i="26"/>
  <c r="EN10" i="26"/>
  <c r="EO10" i="26"/>
  <c r="EP10" i="26"/>
  <c r="EQ10" i="26"/>
  <c r="ER10" i="26"/>
  <c r="ES10" i="26"/>
  <c r="ET10" i="26"/>
  <c r="EU10" i="26"/>
  <c r="EV10" i="26"/>
  <c r="EW10" i="26"/>
  <c r="EX10" i="26"/>
  <c r="EY10" i="26"/>
  <c r="EZ10" i="26"/>
  <c r="FA10" i="26"/>
  <c r="CM11" i="26"/>
  <c r="CN11" i="26"/>
  <c r="CO11" i="26"/>
  <c r="CP11" i="26"/>
  <c r="CQ11" i="26"/>
  <c r="CR11" i="26"/>
  <c r="CS11" i="26"/>
  <c r="CT11" i="26"/>
  <c r="CU11" i="26"/>
  <c r="CV11" i="26"/>
  <c r="CW11" i="26"/>
  <c r="CX11" i="26"/>
  <c r="CY11" i="26"/>
  <c r="CZ11" i="26"/>
  <c r="DA11" i="26"/>
  <c r="DB11" i="26"/>
  <c r="DC11" i="26"/>
  <c r="DD11" i="26"/>
  <c r="DE11" i="26"/>
  <c r="DF11" i="26"/>
  <c r="DG11" i="26"/>
  <c r="DH11" i="26"/>
  <c r="DI11" i="26"/>
  <c r="DJ11" i="26"/>
  <c r="DK11" i="26"/>
  <c r="DL11" i="26"/>
  <c r="DM11" i="26"/>
  <c r="DN11" i="26"/>
  <c r="DO11" i="26"/>
  <c r="DP11" i="26"/>
  <c r="DQ11" i="26"/>
  <c r="DR11" i="26"/>
  <c r="DS11" i="26"/>
  <c r="DT11" i="26"/>
  <c r="DU11" i="26"/>
  <c r="DV11" i="26"/>
  <c r="DW11" i="26"/>
  <c r="DX11" i="26"/>
  <c r="DY11" i="26"/>
  <c r="DZ11" i="26"/>
  <c r="EA11" i="26"/>
  <c r="EB11" i="26"/>
  <c r="EC11" i="26"/>
  <c r="ED11" i="26"/>
  <c r="EE11" i="26"/>
  <c r="EF11" i="26"/>
  <c r="EG11" i="26"/>
  <c r="EH11" i="26"/>
  <c r="EI11" i="26"/>
  <c r="EJ11" i="26"/>
  <c r="EK11" i="26"/>
  <c r="EL11" i="26"/>
  <c r="EM11" i="26"/>
  <c r="EN11" i="26"/>
  <c r="EO11" i="26"/>
  <c r="EP11" i="26"/>
  <c r="EQ11" i="26"/>
  <c r="ER11" i="26"/>
  <c r="ES11" i="26"/>
  <c r="ET11" i="26"/>
  <c r="EU11" i="26"/>
  <c r="EV11" i="26"/>
  <c r="EW11" i="26"/>
  <c r="EX11" i="26"/>
  <c r="EY11" i="26"/>
  <c r="EZ11" i="26"/>
  <c r="FA11" i="26"/>
  <c r="CM12" i="26"/>
  <c r="CN12" i="26"/>
  <c r="CO12" i="26"/>
  <c r="CP12" i="26"/>
  <c r="CQ12" i="26"/>
  <c r="CR12" i="26"/>
  <c r="CS12" i="26"/>
  <c r="CT12" i="26"/>
  <c r="CU12" i="26"/>
  <c r="CV12" i="26"/>
  <c r="CW12" i="26"/>
  <c r="CX12" i="26"/>
  <c r="CY12" i="26"/>
  <c r="CZ12" i="26"/>
  <c r="DA12" i="26"/>
  <c r="DB12" i="26"/>
  <c r="DC12" i="26"/>
  <c r="DD12" i="26"/>
  <c r="DE12" i="26"/>
  <c r="DF12" i="26"/>
  <c r="DG12" i="26"/>
  <c r="DH12" i="26"/>
  <c r="DI12" i="26"/>
  <c r="DJ12" i="26"/>
  <c r="DK12" i="26"/>
  <c r="DL12" i="26"/>
  <c r="DM12" i="26"/>
  <c r="DN12" i="26"/>
  <c r="DO12" i="26"/>
  <c r="DP12" i="26"/>
  <c r="DQ12" i="26"/>
  <c r="DR12" i="26"/>
  <c r="DS12" i="26"/>
  <c r="DT12" i="26"/>
  <c r="DU12" i="26"/>
  <c r="DV12" i="26"/>
  <c r="DW12" i="26"/>
  <c r="DX12" i="26"/>
  <c r="DY12" i="26"/>
  <c r="DZ12" i="26"/>
  <c r="EA12" i="26"/>
  <c r="EB12" i="26"/>
  <c r="EC12" i="26"/>
  <c r="ED12" i="26"/>
  <c r="EE12" i="26"/>
  <c r="EF12" i="26"/>
  <c r="EG12" i="26"/>
  <c r="EH12" i="26"/>
  <c r="EI12" i="26"/>
  <c r="EJ12" i="26"/>
  <c r="EK12" i="26"/>
  <c r="EL12" i="26"/>
  <c r="EM12" i="26"/>
  <c r="EN12" i="26"/>
  <c r="EO12" i="26"/>
  <c r="EP12" i="26"/>
  <c r="EQ12" i="26"/>
  <c r="ER12" i="26"/>
  <c r="ES12" i="26"/>
  <c r="ET12" i="26"/>
  <c r="EU12" i="26"/>
  <c r="EV12" i="26"/>
  <c r="EW12" i="26"/>
  <c r="EX12" i="26"/>
  <c r="EY12" i="26"/>
  <c r="EZ12" i="26"/>
  <c r="FA12" i="26"/>
  <c r="CM13" i="26"/>
  <c r="CN13" i="26"/>
  <c r="CO13" i="26"/>
  <c r="CP13" i="26"/>
  <c r="CQ13" i="26"/>
  <c r="CR13" i="26"/>
  <c r="CS13" i="26"/>
  <c r="CT13" i="26"/>
  <c r="CU13" i="26"/>
  <c r="CV13" i="26"/>
  <c r="CW13" i="26"/>
  <c r="CX13" i="26"/>
  <c r="CY13" i="26"/>
  <c r="CZ13" i="26"/>
  <c r="DA13" i="26"/>
  <c r="DB13" i="26"/>
  <c r="DC13" i="26"/>
  <c r="DD13" i="26"/>
  <c r="DE13" i="26"/>
  <c r="DF13" i="26"/>
  <c r="DG13" i="26"/>
  <c r="DH13" i="26"/>
  <c r="DI13" i="26"/>
  <c r="DJ13" i="26"/>
  <c r="DK13" i="26"/>
  <c r="DL13" i="26"/>
  <c r="DM13" i="26"/>
  <c r="DN13" i="26"/>
  <c r="DO13" i="26"/>
  <c r="DP13" i="26"/>
  <c r="DQ13" i="26"/>
  <c r="DR13" i="26"/>
  <c r="DS13" i="26"/>
  <c r="DT13" i="26"/>
  <c r="DU13" i="26"/>
  <c r="DV13" i="26"/>
  <c r="DW13" i="26"/>
  <c r="DX13" i="26"/>
  <c r="DY13" i="26"/>
  <c r="DZ13" i="26"/>
  <c r="EA13" i="26"/>
  <c r="EB13" i="26"/>
  <c r="EC13" i="26"/>
  <c r="ED13" i="26"/>
  <c r="EE13" i="26"/>
  <c r="EF13" i="26"/>
  <c r="EG13" i="26"/>
  <c r="EH13" i="26"/>
  <c r="EI13" i="26"/>
  <c r="EJ13" i="26"/>
  <c r="EK13" i="26"/>
  <c r="EL13" i="26"/>
  <c r="EM13" i="26"/>
  <c r="EN13" i="26"/>
  <c r="EO13" i="26"/>
  <c r="EP13" i="26"/>
  <c r="EQ13" i="26"/>
  <c r="ER13" i="26"/>
  <c r="ES13" i="26"/>
  <c r="ET13" i="26"/>
  <c r="EU13" i="26"/>
  <c r="EV13" i="26"/>
  <c r="EW13" i="26"/>
  <c r="EX13" i="26"/>
  <c r="EY13" i="26"/>
  <c r="EZ13" i="26"/>
  <c r="FA13" i="26"/>
  <c r="CM14" i="26"/>
  <c r="CN14" i="26"/>
  <c r="CO14" i="26"/>
  <c r="CP14" i="26"/>
  <c r="CQ14" i="26"/>
  <c r="CR14" i="26"/>
  <c r="CS14" i="26"/>
  <c r="CT14" i="26"/>
  <c r="CU14" i="26"/>
  <c r="CV14" i="26"/>
  <c r="CW14" i="26"/>
  <c r="CX14" i="26"/>
  <c r="CY14" i="26"/>
  <c r="CZ14" i="26"/>
  <c r="DA14" i="26"/>
  <c r="DB14" i="26"/>
  <c r="DC14" i="26"/>
  <c r="DD14" i="26"/>
  <c r="DE14" i="26"/>
  <c r="DF14" i="26"/>
  <c r="DG14" i="26"/>
  <c r="DH14" i="26"/>
  <c r="DI14" i="26"/>
  <c r="DJ14" i="26"/>
  <c r="DK14" i="26"/>
  <c r="DL14" i="26"/>
  <c r="DM14" i="26"/>
  <c r="DN14" i="26"/>
  <c r="DO14" i="26"/>
  <c r="DP14" i="26"/>
  <c r="DQ14" i="26"/>
  <c r="DR14" i="26"/>
  <c r="DS14" i="26"/>
  <c r="DT14" i="26"/>
  <c r="DU14" i="26"/>
  <c r="DV14" i="26"/>
  <c r="DW14" i="26"/>
  <c r="DX14" i="26"/>
  <c r="DY14" i="26"/>
  <c r="DZ14" i="26"/>
  <c r="EA14" i="26"/>
  <c r="EB14" i="26"/>
  <c r="EC14" i="26"/>
  <c r="ED14" i="26"/>
  <c r="EE14" i="26"/>
  <c r="EF14" i="26"/>
  <c r="EG14" i="26"/>
  <c r="EH14" i="26"/>
  <c r="EI14" i="26"/>
  <c r="EJ14" i="26"/>
  <c r="EK14" i="26"/>
  <c r="EL14" i="26"/>
  <c r="EM14" i="26"/>
  <c r="EN14" i="26"/>
  <c r="EO14" i="26"/>
  <c r="EP14" i="26"/>
  <c r="EQ14" i="26"/>
  <c r="ER14" i="26"/>
  <c r="ES14" i="26"/>
  <c r="ET14" i="26"/>
  <c r="EU14" i="26"/>
  <c r="EV14" i="26"/>
  <c r="EW14" i="26"/>
  <c r="EX14" i="26"/>
  <c r="EY14" i="26"/>
  <c r="EZ14" i="26"/>
  <c r="FA14" i="26"/>
  <c r="CM15" i="26"/>
  <c r="CN15" i="26"/>
  <c r="CO15" i="26"/>
  <c r="CP15" i="26"/>
  <c r="CQ15" i="26"/>
  <c r="CR15" i="26"/>
  <c r="CS15" i="26"/>
  <c r="CT15" i="26"/>
  <c r="CU15" i="26"/>
  <c r="CV15" i="26"/>
  <c r="CW15" i="26"/>
  <c r="CX15" i="26"/>
  <c r="CY15" i="26"/>
  <c r="CZ15" i="26"/>
  <c r="DA15" i="26"/>
  <c r="DB15" i="26"/>
  <c r="DC15" i="26"/>
  <c r="DD15" i="26"/>
  <c r="DE15" i="26"/>
  <c r="DF15" i="26"/>
  <c r="DG15" i="26"/>
  <c r="DH15" i="26"/>
  <c r="DI15" i="26"/>
  <c r="DJ15" i="26"/>
  <c r="DK15" i="26"/>
  <c r="DL15" i="26"/>
  <c r="DM15" i="26"/>
  <c r="DN15" i="26"/>
  <c r="DO15" i="26"/>
  <c r="DP15" i="26"/>
  <c r="DQ15" i="26"/>
  <c r="DR15" i="26"/>
  <c r="DS15" i="26"/>
  <c r="DT15" i="26"/>
  <c r="DU15" i="26"/>
  <c r="DV15" i="26"/>
  <c r="DW15" i="26"/>
  <c r="DX15" i="26"/>
  <c r="DY15" i="26"/>
  <c r="DZ15" i="26"/>
  <c r="EA15" i="26"/>
  <c r="EB15" i="26"/>
  <c r="EC15" i="26"/>
  <c r="ED15" i="26"/>
  <c r="EE15" i="26"/>
  <c r="EF15" i="26"/>
  <c r="EG15" i="26"/>
  <c r="EH15" i="26"/>
  <c r="EI15" i="26"/>
  <c r="EJ15" i="26"/>
  <c r="EK15" i="26"/>
  <c r="EL15" i="26"/>
  <c r="EM15" i="26"/>
  <c r="EN15" i="26"/>
  <c r="EO15" i="26"/>
  <c r="EP15" i="26"/>
  <c r="EQ15" i="26"/>
  <c r="ER15" i="26"/>
  <c r="ES15" i="26"/>
  <c r="ET15" i="26"/>
  <c r="EU15" i="26"/>
  <c r="EV15" i="26"/>
  <c r="EW15" i="26"/>
  <c r="EX15" i="26"/>
  <c r="EY15" i="26"/>
  <c r="EZ15" i="26"/>
  <c r="FA15" i="26"/>
  <c r="CM16" i="26"/>
  <c r="CN16" i="26"/>
  <c r="CO16" i="26"/>
  <c r="CP16" i="26"/>
  <c r="CQ16" i="26"/>
  <c r="CR16" i="26"/>
  <c r="CS16" i="26"/>
  <c r="CT16" i="26"/>
  <c r="CU16" i="26"/>
  <c r="CV16" i="26"/>
  <c r="CW16" i="26"/>
  <c r="CX16" i="26"/>
  <c r="CY16" i="26"/>
  <c r="CZ16" i="26"/>
  <c r="DA16" i="26"/>
  <c r="DB16" i="26"/>
  <c r="DC16" i="26"/>
  <c r="DD16" i="26"/>
  <c r="DE16" i="26"/>
  <c r="DF16" i="26"/>
  <c r="DG16" i="26"/>
  <c r="DH16" i="26"/>
  <c r="DI16" i="26"/>
  <c r="DJ16" i="26"/>
  <c r="DK16" i="26"/>
  <c r="DL16" i="26"/>
  <c r="DM16" i="26"/>
  <c r="DN16" i="26"/>
  <c r="DO16" i="26"/>
  <c r="DP16" i="26"/>
  <c r="DQ16" i="26"/>
  <c r="DR16" i="26"/>
  <c r="DS16" i="26"/>
  <c r="DT16" i="26"/>
  <c r="DU16" i="26"/>
  <c r="DV16" i="26"/>
  <c r="DW16" i="26"/>
  <c r="DX16" i="26"/>
  <c r="DY16" i="26"/>
  <c r="DZ16" i="26"/>
  <c r="EA16" i="26"/>
  <c r="EB16" i="26"/>
  <c r="EC16" i="26"/>
  <c r="ED16" i="26"/>
  <c r="EE16" i="26"/>
  <c r="EF16" i="26"/>
  <c r="EG16" i="26"/>
  <c r="EH16" i="26"/>
  <c r="EI16" i="26"/>
  <c r="EJ16" i="26"/>
  <c r="EK16" i="26"/>
  <c r="EL16" i="26"/>
  <c r="EM16" i="26"/>
  <c r="EN16" i="26"/>
  <c r="EO16" i="26"/>
  <c r="EP16" i="26"/>
  <c r="EQ16" i="26"/>
  <c r="ER16" i="26"/>
  <c r="ES16" i="26"/>
  <c r="ET16" i="26"/>
  <c r="EU16" i="26"/>
  <c r="EV16" i="26"/>
  <c r="EW16" i="26"/>
  <c r="EX16" i="26"/>
  <c r="EY16" i="26"/>
  <c r="EZ16" i="26"/>
  <c r="FA16" i="26"/>
  <c r="CM17" i="26"/>
  <c r="CN17" i="26"/>
  <c r="CO17" i="26"/>
  <c r="CP17" i="26"/>
  <c r="CQ17" i="26"/>
  <c r="CR17" i="26"/>
  <c r="CS17" i="26"/>
  <c r="CT17" i="26"/>
  <c r="CU17" i="26"/>
  <c r="CV17" i="26"/>
  <c r="CW17" i="26"/>
  <c r="CX17" i="26"/>
  <c r="CY17" i="26"/>
  <c r="CZ17" i="26"/>
  <c r="DA17" i="26"/>
  <c r="DB17" i="26"/>
  <c r="DC17" i="26"/>
  <c r="DD17" i="26"/>
  <c r="DE17" i="26"/>
  <c r="DF17" i="26"/>
  <c r="DG17" i="26"/>
  <c r="DH17" i="26"/>
  <c r="DI17" i="26"/>
  <c r="DJ17" i="26"/>
  <c r="DK17" i="26"/>
  <c r="DL17" i="26"/>
  <c r="DM17" i="26"/>
  <c r="DN17" i="26"/>
  <c r="DO17" i="26"/>
  <c r="DP17" i="26"/>
  <c r="DQ17" i="26"/>
  <c r="DR17" i="26"/>
  <c r="DS17" i="26"/>
  <c r="DT17" i="26"/>
  <c r="DU17" i="26"/>
  <c r="DV17" i="26"/>
  <c r="DW17" i="26"/>
  <c r="DX17" i="26"/>
  <c r="DY17" i="26"/>
  <c r="DZ17" i="26"/>
  <c r="EA17" i="26"/>
  <c r="EB17" i="26"/>
  <c r="EC17" i="26"/>
  <c r="ED17" i="26"/>
  <c r="EE17" i="26"/>
  <c r="EF17" i="26"/>
  <c r="EG17" i="26"/>
  <c r="EH17" i="26"/>
  <c r="EI17" i="26"/>
  <c r="EJ17" i="26"/>
  <c r="EK17" i="26"/>
  <c r="EL17" i="26"/>
  <c r="EM17" i="26"/>
  <c r="EN17" i="26"/>
  <c r="EO17" i="26"/>
  <c r="EP17" i="26"/>
  <c r="EQ17" i="26"/>
  <c r="ER17" i="26"/>
  <c r="ES17" i="26"/>
  <c r="ET17" i="26"/>
  <c r="EU17" i="26"/>
  <c r="EV17" i="26"/>
  <c r="EW17" i="26"/>
  <c r="EX17" i="26"/>
  <c r="EY17" i="26"/>
  <c r="EZ17" i="26"/>
  <c r="FA17" i="26"/>
  <c r="CM18" i="26"/>
  <c r="CN18" i="26"/>
  <c r="CO18" i="26"/>
  <c r="CP18" i="26"/>
  <c r="CQ18" i="26"/>
  <c r="CR18" i="26"/>
  <c r="CS18" i="26"/>
  <c r="CT18" i="26"/>
  <c r="CU18" i="26"/>
  <c r="CV18" i="26"/>
  <c r="CW18" i="26"/>
  <c r="CX18" i="26"/>
  <c r="CY18" i="26"/>
  <c r="CZ18" i="26"/>
  <c r="DA18" i="26"/>
  <c r="DB18" i="26"/>
  <c r="DC18" i="26"/>
  <c r="DD18" i="26"/>
  <c r="DE18" i="26"/>
  <c r="DF18" i="26"/>
  <c r="DG18" i="26"/>
  <c r="DH18" i="26"/>
  <c r="DI18" i="26"/>
  <c r="DJ18" i="26"/>
  <c r="DK18" i="26"/>
  <c r="DL18" i="26"/>
  <c r="DM18" i="26"/>
  <c r="DN18" i="26"/>
  <c r="DO18" i="26"/>
  <c r="DP18" i="26"/>
  <c r="DQ18" i="26"/>
  <c r="DR18" i="26"/>
  <c r="DS18" i="26"/>
  <c r="DT18" i="26"/>
  <c r="DU18" i="26"/>
  <c r="DV18" i="26"/>
  <c r="DW18" i="26"/>
  <c r="DX18" i="26"/>
  <c r="DY18" i="26"/>
  <c r="DZ18" i="26"/>
  <c r="EA18" i="26"/>
  <c r="EB18" i="26"/>
  <c r="EC18" i="26"/>
  <c r="ED18" i="26"/>
  <c r="EE18" i="26"/>
  <c r="EF18" i="26"/>
  <c r="EG18" i="26"/>
  <c r="EH18" i="26"/>
  <c r="EI18" i="26"/>
  <c r="EJ18" i="26"/>
  <c r="EK18" i="26"/>
  <c r="EL18" i="26"/>
  <c r="EM18" i="26"/>
  <c r="EN18" i="26"/>
  <c r="EO18" i="26"/>
  <c r="EP18" i="26"/>
  <c r="EQ18" i="26"/>
  <c r="ER18" i="26"/>
  <c r="ES18" i="26"/>
  <c r="ET18" i="26"/>
  <c r="EU18" i="26"/>
  <c r="EV18" i="26"/>
  <c r="EW18" i="26"/>
  <c r="EX18" i="26"/>
  <c r="EY18" i="26"/>
  <c r="EZ18" i="26"/>
  <c r="FA18" i="26"/>
  <c r="CM19" i="26"/>
  <c r="CN19" i="26"/>
  <c r="CO19" i="26"/>
  <c r="CP19" i="26"/>
  <c r="CQ19" i="26"/>
  <c r="CR19" i="26"/>
  <c r="CS19" i="26"/>
  <c r="CT19" i="26"/>
  <c r="CU19" i="26"/>
  <c r="CV19" i="26"/>
  <c r="CW19" i="26"/>
  <c r="CX19" i="26"/>
  <c r="CY19" i="26"/>
  <c r="CZ19" i="26"/>
  <c r="DA19" i="26"/>
  <c r="DB19" i="26"/>
  <c r="DC19" i="26"/>
  <c r="DD19" i="26"/>
  <c r="DE19" i="26"/>
  <c r="DF19" i="26"/>
  <c r="DG19" i="26"/>
  <c r="DH19" i="26"/>
  <c r="DI19" i="26"/>
  <c r="DJ19" i="26"/>
  <c r="DK19" i="26"/>
  <c r="DL19" i="26"/>
  <c r="DM19" i="26"/>
  <c r="DN19" i="26"/>
  <c r="DO19" i="26"/>
  <c r="DP19" i="26"/>
  <c r="DQ19" i="26"/>
  <c r="DR19" i="26"/>
  <c r="DS19" i="26"/>
  <c r="DT19" i="26"/>
  <c r="DU19" i="26"/>
  <c r="DV19" i="26"/>
  <c r="DW19" i="26"/>
  <c r="DX19" i="26"/>
  <c r="DY19" i="26"/>
  <c r="DZ19" i="26"/>
  <c r="EA19" i="26"/>
  <c r="EB19" i="26"/>
  <c r="EC19" i="26"/>
  <c r="ED19" i="26"/>
  <c r="EE19" i="26"/>
  <c r="EF19" i="26"/>
  <c r="EG19" i="26"/>
  <c r="EH19" i="26"/>
  <c r="EI19" i="26"/>
  <c r="EJ19" i="26"/>
  <c r="EK19" i="26"/>
  <c r="EL19" i="26"/>
  <c r="EM19" i="26"/>
  <c r="EN19" i="26"/>
  <c r="EO19" i="26"/>
  <c r="EP19" i="26"/>
  <c r="EQ19" i="26"/>
  <c r="ER19" i="26"/>
  <c r="ES19" i="26"/>
  <c r="ET19" i="26"/>
  <c r="EU19" i="26"/>
  <c r="EV19" i="26"/>
  <c r="EW19" i="26"/>
  <c r="EX19" i="26"/>
  <c r="EY19" i="26"/>
  <c r="EZ19" i="26"/>
  <c r="FA19" i="26"/>
  <c r="CM20" i="26"/>
  <c r="CN20" i="26"/>
  <c r="CO20" i="26"/>
  <c r="CP20" i="26"/>
  <c r="CQ20" i="26"/>
  <c r="CR20" i="26"/>
  <c r="CS20" i="26"/>
  <c r="CT20" i="26"/>
  <c r="CU20" i="26"/>
  <c r="CV20" i="26"/>
  <c r="CW20" i="26"/>
  <c r="CX20" i="26"/>
  <c r="CY20" i="26"/>
  <c r="CZ20" i="26"/>
  <c r="DA20" i="26"/>
  <c r="DB20" i="26"/>
  <c r="DC20" i="26"/>
  <c r="DD20" i="26"/>
  <c r="DE20" i="26"/>
  <c r="DF20" i="26"/>
  <c r="DG20" i="26"/>
  <c r="DH20" i="26"/>
  <c r="DI20" i="26"/>
  <c r="DJ20" i="26"/>
  <c r="DK20" i="26"/>
  <c r="DL20" i="26"/>
  <c r="DM20" i="26"/>
  <c r="DN20" i="26"/>
  <c r="DO20" i="26"/>
  <c r="DP20" i="26"/>
  <c r="DQ20" i="26"/>
  <c r="DR20" i="26"/>
  <c r="DS20" i="26"/>
  <c r="DT20" i="26"/>
  <c r="DU20" i="26"/>
  <c r="DV20" i="26"/>
  <c r="DW20" i="26"/>
  <c r="DX20" i="26"/>
  <c r="DY20" i="26"/>
  <c r="DZ20" i="26"/>
  <c r="EA20" i="26"/>
  <c r="EB20" i="26"/>
  <c r="EC20" i="26"/>
  <c r="ED20" i="26"/>
  <c r="EE20" i="26"/>
  <c r="EF20" i="26"/>
  <c r="EG20" i="26"/>
  <c r="EH20" i="26"/>
  <c r="EI20" i="26"/>
  <c r="EJ20" i="26"/>
  <c r="EK20" i="26"/>
  <c r="EL20" i="26"/>
  <c r="EM20" i="26"/>
  <c r="EN20" i="26"/>
  <c r="EO20" i="26"/>
  <c r="EP20" i="26"/>
  <c r="EQ20" i="26"/>
  <c r="ER20" i="26"/>
  <c r="ES20" i="26"/>
  <c r="ET20" i="26"/>
  <c r="EU20" i="26"/>
  <c r="EV20" i="26"/>
  <c r="EW20" i="26"/>
  <c r="EX20" i="26"/>
  <c r="EY20" i="26"/>
  <c r="EZ20" i="26"/>
  <c r="FA20" i="26"/>
  <c r="CM21" i="26"/>
  <c r="CN21" i="26"/>
  <c r="CO21" i="26"/>
  <c r="CP21" i="26"/>
  <c r="CQ21" i="26"/>
  <c r="CR21" i="26"/>
  <c r="CS21" i="26"/>
  <c r="CT21" i="26"/>
  <c r="CU21" i="26"/>
  <c r="CV21" i="26"/>
  <c r="CW21" i="26"/>
  <c r="CX21" i="26"/>
  <c r="CY21" i="26"/>
  <c r="CZ21" i="26"/>
  <c r="DA21" i="26"/>
  <c r="DB21" i="26"/>
  <c r="DC21" i="26"/>
  <c r="DD21" i="26"/>
  <c r="DE21" i="26"/>
  <c r="DF21" i="26"/>
  <c r="DG21" i="26"/>
  <c r="DH21" i="26"/>
  <c r="DI21" i="26"/>
  <c r="DJ21" i="26"/>
  <c r="DK21" i="26"/>
  <c r="DL21" i="26"/>
  <c r="DM21" i="26"/>
  <c r="DN21" i="26"/>
  <c r="DO21" i="26"/>
  <c r="DP21" i="26"/>
  <c r="DQ21" i="26"/>
  <c r="DR21" i="26"/>
  <c r="DS21" i="26"/>
  <c r="DT21" i="26"/>
  <c r="DU21" i="26"/>
  <c r="DV21" i="26"/>
  <c r="DW21" i="26"/>
  <c r="DX21" i="26"/>
  <c r="DY21" i="26"/>
  <c r="DZ21" i="26"/>
  <c r="EA21" i="26"/>
  <c r="EB21" i="26"/>
  <c r="EC21" i="26"/>
  <c r="ED21" i="26"/>
  <c r="EE21" i="26"/>
  <c r="EF21" i="26"/>
  <c r="EG21" i="26"/>
  <c r="EH21" i="26"/>
  <c r="EI21" i="26"/>
  <c r="EJ21" i="26"/>
  <c r="EK21" i="26"/>
  <c r="EL21" i="26"/>
  <c r="EM21" i="26"/>
  <c r="EN21" i="26"/>
  <c r="EO21" i="26"/>
  <c r="EP21" i="26"/>
  <c r="EQ21" i="26"/>
  <c r="ER21" i="26"/>
  <c r="ES21" i="26"/>
  <c r="ET21" i="26"/>
  <c r="EU21" i="26"/>
  <c r="EV21" i="26"/>
  <c r="EW21" i="26"/>
  <c r="EX21" i="26"/>
  <c r="EY21" i="26"/>
  <c r="EZ21" i="26"/>
  <c r="FA21" i="26"/>
  <c r="CM22" i="26"/>
  <c r="CN22" i="26"/>
  <c r="CO22" i="26"/>
  <c r="CP22" i="26"/>
  <c r="CQ22" i="26"/>
  <c r="CR22" i="26"/>
  <c r="CS22" i="26"/>
  <c r="CT22" i="26"/>
  <c r="CU22" i="26"/>
  <c r="CV22" i="26"/>
  <c r="CW22" i="26"/>
  <c r="CX22" i="26"/>
  <c r="CY22" i="26"/>
  <c r="CZ22" i="26"/>
  <c r="DA22" i="26"/>
  <c r="DB22" i="26"/>
  <c r="DC22" i="26"/>
  <c r="DD22" i="26"/>
  <c r="DE22" i="26"/>
  <c r="DF22" i="26"/>
  <c r="DG22" i="26"/>
  <c r="DH22" i="26"/>
  <c r="DI22" i="26"/>
  <c r="DJ22" i="26"/>
  <c r="DK22" i="26"/>
  <c r="DL22" i="26"/>
  <c r="DM22" i="26"/>
  <c r="DN22" i="26"/>
  <c r="DO22" i="26"/>
  <c r="DP22" i="26"/>
  <c r="DQ22" i="26"/>
  <c r="DR22" i="26"/>
  <c r="DS22" i="26"/>
  <c r="DT22" i="26"/>
  <c r="DU22" i="26"/>
  <c r="DV22" i="26"/>
  <c r="DW22" i="26"/>
  <c r="DX22" i="26"/>
  <c r="DY22" i="26"/>
  <c r="DZ22" i="26"/>
  <c r="EA22" i="26"/>
  <c r="EB22" i="26"/>
  <c r="EC22" i="26"/>
  <c r="ED22" i="26"/>
  <c r="EE22" i="26"/>
  <c r="EF22" i="26"/>
  <c r="EG22" i="26"/>
  <c r="EH22" i="26"/>
  <c r="EI22" i="26"/>
  <c r="EJ22" i="26"/>
  <c r="EK22" i="26"/>
  <c r="EL22" i="26"/>
  <c r="EM22" i="26"/>
  <c r="EN22" i="26"/>
  <c r="EO22" i="26"/>
  <c r="EP22" i="26"/>
  <c r="EQ22" i="26"/>
  <c r="ER22" i="26"/>
  <c r="ES22" i="26"/>
  <c r="ET22" i="26"/>
  <c r="EU22" i="26"/>
  <c r="EV22" i="26"/>
  <c r="EW22" i="26"/>
  <c r="EX22" i="26"/>
  <c r="EY22" i="26"/>
  <c r="EZ22" i="26"/>
  <c r="FA22" i="26"/>
  <c r="CM23" i="26"/>
  <c r="CN23" i="26"/>
  <c r="CO23" i="26"/>
  <c r="CP23" i="26"/>
  <c r="CQ23" i="26"/>
  <c r="CR23" i="26"/>
  <c r="CS23" i="26"/>
  <c r="CT23" i="26"/>
  <c r="CU23" i="26"/>
  <c r="CV23" i="26"/>
  <c r="CW23" i="26"/>
  <c r="CX23" i="26"/>
  <c r="CY23" i="26"/>
  <c r="CZ23" i="26"/>
  <c r="DA23" i="26"/>
  <c r="DB23" i="26"/>
  <c r="DC23" i="26"/>
  <c r="DD23" i="26"/>
  <c r="DE23" i="26"/>
  <c r="DF23" i="26"/>
  <c r="DG23" i="26"/>
  <c r="DH23" i="26"/>
  <c r="DI23" i="26"/>
  <c r="DJ23" i="26"/>
  <c r="DK23" i="26"/>
  <c r="DL23" i="26"/>
  <c r="DM23" i="26"/>
  <c r="DN23" i="26"/>
  <c r="DO23" i="26"/>
  <c r="DP23" i="26"/>
  <c r="DQ23" i="26"/>
  <c r="DR23" i="26"/>
  <c r="DS23" i="26"/>
  <c r="DT23" i="26"/>
  <c r="DU23" i="26"/>
  <c r="DV23" i="26"/>
  <c r="DW23" i="26"/>
  <c r="DX23" i="26"/>
  <c r="DY23" i="26"/>
  <c r="DZ23" i="26"/>
  <c r="EA23" i="26"/>
  <c r="EB23" i="26"/>
  <c r="EC23" i="26"/>
  <c r="ED23" i="26"/>
  <c r="EE23" i="26"/>
  <c r="EF23" i="26"/>
  <c r="EG23" i="26"/>
  <c r="EH23" i="26"/>
  <c r="EI23" i="26"/>
  <c r="EJ23" i="26"/>
  <c r="EK23" i="26"/>
  <c r="EL23" i="26"/>
  <c r="EM23" i="26"/>
  <c r="EN23" i="26"/>
  <c r="EO23" i="26"/>
  <c r="EP23" i="26"/>
  <c r="EQ23" i="26"/>
  <c r="ER23" i="26"/>
  <c r="ES23" i="26"/>
  <c r="ET23" i="26"/>
  <c r="EU23" i="26"/>
  <c r="EV23" i="26"/>
  <c r="EW23" i="26"/>
  <c r="EX23" i="26"/>
  <c r="EY23" i="26"/>
  <c r="EZ23" i="26"/>
  <c r="FA23" i="26"/>
  <c r="CM24" i="26"/>
  <c r="CN24" i="26"/>
  <c r="CO24" i="26"/>
  <c r="CP24" i="26"/>
  <c r="CQ24" i="26"/>
  <c r="CR24" i="26"/>
  <c r="CS24" i="26"/>
  <c r="CT24" i="26"/>
  <c r="CU24" i="26"/>
  <c r="CV24" i="26"/>
  <c r="CW24" i="26"/>
  <c r="CX24" i="26"/>
  <c r="CY24" i="26"/>
  <c r="CZ24" i="26"/>
  <c r="DA24" i="26"/>
  <c r="DB24" i="26"/>
  <c r="DC24" i="26"/>
  <c r="DD24" i="26"/>
  <c r="DE24" i="26"/>
  <c r="DF24" i="26"/>
  <c r="DG24" i="26"/>
  <c r="DH24" i="26"/>
  <c r="DI24" i="26"/>
  <c r="DJ24" i="26"/>
  <c r="DK24" i="26"/>
  <c r="DL24" i="26"/>
  <c r="DM24" i="26"/>
  <c r="DN24" i="26"/>
  <c r="DO24" i="26"/>
  <c r="DP24" i="26"/>
  <c r="DQ24" i="26"/>
  <c r="DR24" i="26"/>
  <c r="DS24" i="26"/>
  <c r="DT24" i="26"/>
  <c r="DU24" i="26"/>
  <c r="DV24" i="26"/>
  <c r="DW24" i="26"/>
  <c r="DX24" i="26"/>
  <c r="DY24" i="26"/>
  <c r="DZ24" i="26"/>
  <c r="EA24" i="26"/>
  <c r="EB24" i="26"/>
  <c r="EC24" i="26"/>
  <c r="ED24" i="26"/>
  <c r="EE24" i="26"/>
  <c r="EF24" i="26"/>
  <c r="EG24" i="26"/>
  <c r="EH24" i="26"/>
  <c r="EI24" i="26"/>
  <c r="EJ24" i="26"/>
  <c r="EK24" i="26"/>
  <c r="EL24" i="26"/>
  <c r="EM24" i="26"/>
  <c r="EN24" i="26"/>
  <c r="EO24" i="26"/>
  <c r="EP24" i="26"/>
  <c r="EQ24" i="26"/>
  <c r="ER24" i="26"/>
  <c r="ES24" i="26"/>
  <c r="ET24" i="26"/>
  <c r="EU24" i="26"/>
  <c r="EV24" i="26"/>
  <c r="EW24" i="26"/>
  <c r="EX24" i="26"/>
  <c r="EY24" i="26"/>
  <c r="EZ24" i="26"/>
  <c r="FA24" i="26"/>
  <c r="CM25" i="26"/>
  <c r="CN25" i="26"/>
  <c r="CO25" i="26"/>
  <c r="CP25" i="26"/>
  <c r="CQ25" i="26"/>
  <c r="CR25" i="26"/>
  <c r="CS25" i="26"/>
  <c r="CT25" i="26"/>
  <c r="CU25" i="26"/>
  <c r="CV25" i="26"/>
  <c r="CW25" i="26"/>
  <c r="CX25" i="26"/>
  <c r="CY25" i="26"/>
  <c r="CZ25" i="26"/>
  <c r="DA25" i="26"/>
  <c r="DB25" i="26"/>
  <c r="DC25" i="26"/>
  <c r="DD25" i="26"/>
  <c r="DE25" i="26"/>
  <c r="DF25" i="26"/>
  <c r="DG25" i="26"/>
  <c r="DH25" i="26"/>
  <c r="DI25" i="26"/>
  <c r="DJ25" i="26"/>
  <c r="DK25" i="26"/>
  <c r="DL25" i="26"/>
  <c r="DM25" i="26"/>
  <c r="DN25" i="26"/>
  <c r="DO25" i="26"/>
  <c r="DP25" i="26"/>
  <c r="DQ25" i="26"/>
  <c r="DR25" i="26"/>
  <c r="DS25" i="26"/>
  <c r="DT25" i="26"/>
  <c r="DU25" i="26"/>
  <c r="DV25" i="26"/>
  <c r="DW25" i="26"/>
  <c r="DX25" i="26"/>
  <c r="DY25" i="26"/>
  <c r="DZ25" i="26"/>
  <c r="EA25" i="26"/>
  <c r="EB25" i="26"/>
  <c r="EC25" i="26"/>
  <c r="ED25" i="26"/>
  <c r="EE25" i="26"/>
  <c r="EF25" i="26"/>
  <c r="EG25" i="26"/>
  <c r="EH25" i="26"/>
  <c r="EI25" i="26"/>
  <c r="EJ25" i="26"/>
  <c r="EK25" i="26"/>
  <c r="EL25" i="26"/>
  <c r="EM25" i="26"/>
  <c r="EN25" i="26"/>
  <c r="EO25" i="26"/>
  <c r="EP25" i="26"/>
  <c r="EQ25" i="26"/>
  <c r="ER25" i="26"/>
  <c r="ES25" i="26"/>
  <c r="ET25" i="26"/>
  <c r="EU25" i="26"/>
  <c r="EV25" i="26"/>
  <c r="EW25" i="26"/>
  <c r="EX25" i="26"/>
  <c r="EY25" i="26"/>
  <c r="EZ25" i="26"/>
  <c r="FA25" i="26"/>
  <c r="CM26" i="26"/>
  <c r="CN26" i="26"/>
  <c r="CO26" i="26"/>
  <c r="CP26" i="26"/>
  <c r="CQ26" i="26"/>
  <c r="CR26" i="26"/>
  <c r="CS26" i="26"/>
  <c r="CT26" i="26"/>
  <c r="CU26" i="26"/>
  <c r="CV26" i="26"/>
  <c r="CW26" i="26"/>
  <c r="CX26" i="26"/>
  <c r="CY26" i="26"/>
  <c r="CZ26" i="26"/>
  <c r="DA26" i="26"/>
  <c r="DB26" i="26"/>
  <c r="DC26" i="26"/>
  <c r="DD26" i="26"/>
  <c r="DE26" i="26"/>
  <c r="DF26" i="26"/>
  <c r="DG26" i="26"/>
  <c r="DH26" i="26"/>
  <c r="DI26" i="26"/>
  <c r="DJ26" i="26"/>
  <c r="DK26" i="26"/>
  <c r="DL26" i="26"/>
  <c r="DM26" i="26"/>
  <c r="DN26" i="26"/>
  <c r="DO26" i="26"/>
  <c r="DP26" i="26"/>
  <c r="DQ26" i="26"/>
  <c r="DR26" i="26"/>
  <c r="DS26" i="26"/>
  <c r="DT26" i="26"/>
  <c r="DU26" i="26"/>
  <c r="DV26" i="26"/>
  <c r="DW26" i="26"/>
  <c r="DX26" i="26"/>
  <c r="DY26" i="26"/>
  <c r="DZ26" i="26"/>
  <c r="EA26" i="26"/>
  <c r="EB26" i="26"/>
  <c r="EC26" i="26"/>
  <c r="ED26" i="26"/>
  <c r="EE26" i="26"/>
  <c r="EF26" i="26"/>
  <c r="EG26" i="26"/>
  <c r="EH26" i="26"/>
  <c r="EI26" i="26"/>
  <c r="EJ26" i="26"/>
  <c r="EK26" i="26"/>
  <c r="EL26" i="26"/>
  <c r="EM26" i="26"/>
  <c r="EN26" i="26"/>
  <c r="EO26" i="26"/>
  <c r="EP26" i="26"/>
  <c r="EQ26" i="26"/>
  <c r="ER26" i="26"/>
  <c r="ES26" i="26"/>
  <c r="ET26" i="26"/>
  <c r="EU26" i="26"/>
  <c r="EV26" i="26"/>
  <c r="EW26" i="26"/>
  <c r="EX26" i="26"/>
  <c r="EY26" i="26"/>
  <c r="EZ26" i="26"/>
  <c r="FA26" i="26"/>
  <c r="CM27" i="26"/>
  <c r="CN27" i="26"/>
  <c r="CO27" i="26"/>
  <c r="CP27" i="26"/>
  <c r="CQ27" i="26"/>
  <c r="CR27" i="26"/>
  <c r="CS27" i="26"/>
  <c r="CT27" i="26"/>
  <c r="CU27" i="26"/>
  <c r="CV27" i="26"/>
  <c r="CW27" i="26"/>
  <c r="CX27" i="26"/>
  <c r="CY27" i="26"/>
  <c r="CZ27" i="26"/>
  <c r="DA27" i="26"/>
  <c r="DB27" i="26"/>
  <c r="DC27" i="26"/>
  <c r="DD27" i="26"/>
  <c r="DE27" i="26"/>
  <c r="DF27" i="26"/>
  <c r="DG27" i="26"/>
  <c r="DH27" i="26"/>
  <c r="DI27" i="26"/>
  <c r="DJ27" i="26"/>
  <c r="DK27" i="26"/>
  <c r="DL27" i="26"/>
  <c r="DM27" i="26"/>
  <c r="DN27" i="26"/>
  <c r="DO27" i="26"/>
  <c r="DP27" i="26"/>
  <c r="DQ27" i="26"/>
  <c r="DR27" i="26"/>
  <c r="DS27" i="26"/>
  <c r="DT27" i="26"/>
  <c r="DU27" i="26"/>
  <c r="DV27" i="26"/>
  <c r="DW27" i="26"/>
  <c r="DX27" i="26"/>
  <c r="DY27" i="26"/>
  <c r="DZ27" i="26"/>
  <c r="EA27" i="26"/>
  <c r="EB27" i="26"/>
  <c r="EC27" i="26"/>
  <c r="ED27" i="26"/>
  <c r="EE27" i="26"/>
  <c r="EF27" i="26"/>
  <c r="EG27" i="26"/>
  <c r="EH27" i="26"/>
  <c r="EI27" i="26"/>
  <c r="EJ27" i="26"/>
  <c r="EK27" i="26"/>
  <c r="EL27" i="26"/>
  <c r="EM27" i="26"/>
  <c r="EN27" i="26"/>
  <c r="EO27" i="26"/>
  <c r="EP27" i="26"/>
  <c r="EQ27" i="26"/>
  <c r="ER27" i="26"/>
  <c r="ES27" i="26"/>
  <c r="ET27" i="26"/>
  <c r="EU27" i="26"/>
  <c r="EV27" i="26"/>
  <c r="EW27" i="26"/>
  <c r="EX27" i="26"/>
  <c r="EY27" i="26"/>
  <c r="EZ27" i="26"/>
  <c r="FA27" i="26"/>
  <c r="CM28" i="26"/>
  <c r="CN28" i="26"/>
  <c r="CO28" i="26"/>
  <c r="CP28" i="26"/>
  <c r="CQ28" i="26"/>
  <c r="CR28" i="26"/>
  <c r="CS28" i="26"/>
  <c r="CT28" i="26"/>
  <c r="CU28" i="26"/>
  <c r="CV28" i="26"/>
  <c r="CW28" i="26"/>
  <c r="CX28" i="26"/>
  <c r="CY28" i="26"/>
  <c r="CZ28" i="26"/>
  <c r="DA28" i="26"/>
  <c r="DB28" i="26"/>
  <c r="DC28" i="26"/>
  <c r="DD28" i="26"/>
  <c r="DE28" i="26"/>
  <c r="DF28" i="26"/>
  <c r="DG28" i="26"/>
  <c r="DH28" i="26"/>
  <c r="DI28" i="26"/>
  <c r="DJ28" i="26"/>
  <c r="DK28" i="26"/>
  <c r="DL28" i="26"/>
  <c r="DM28" i="26"/>
  <c r="DN28" i="26"/>
  <c r="DO28" i="26"/>
  <c r="DP28" i="26"/>
  <c r="DQ28" i="26"/>
  <c r="DR28" i="26"/>
  <c r="DS28" i="26"/>
  <c r="DT28" i="26"/>
  <c r="DU28" i="26"/>
  <c r="DV28" i="26"/>
  <c r="DW28" i="26"/>
  <c r="DX28" i="26"/>
  <c r="DY28" i="26"/>
  <c r="DZ28" i="26"/>
  <c r="EA28" i="26"/>
  <c r="EB28" i="26"/>
  <c r="EC28" i="26"/>
  <c r="ED28" i="26"/>
  <c r="EE28" i="26"/>
  <c r="EF28" i="26"/>
  <c r="EG28" i="26"/>
  <c r="EH28" i="26"/>
  <c r="EI28" i="26"/>
  <c r="EJ28" i="26"/>
  <c r="EK28" i="26"/>
  <c r="EL28" i="26"/>
  <c r="EM28" i="26"/>
  <c r="EN28" i="26"/>
  <c r="EO28" i="26"/>
  <c r="EP28" i="26"/>
  <c r="EQ28" i="26"/>
  <c r="ER28" i="26"/>
  <c r="ES28" i="26"/>
  <c r="ET28" i="26"/>
  <c r="EU28" i="26"/>
  <c r="EV28" i="26"/>
  <c r="EW28" i="26"/>
  <c r="EX28" i="26"/>
  <c r="EY28" i="26"/>
  <c r="EZ28" i="26"/>
  <c r="FA28" i="26"/>
  <c r="CM29" i="26"/>
  <c r="CN29" i="26"/>
  <c r="CO29" i="26"/>
  <c r="CP29" i="26"/>
  <c r="CQ29" i="26"/>
  <c r="CR29" i="26"/>
  <c r="CS29" i="26"/>
  <c r="CT29" i="26"/>
  <c r="CU29" i="26"/>
  <c r="CV29" i="26"/>
  <c r="CW29" i="26"/>
  <c r="CX29" i="26"/>
  <c r="CY29" i="26"/>
  <c r="CZ29" i="26"/>
  <c r="DA29" i="26"/>
  <c r="DB29" i="26"/>
  <c r="DC29" i="26"/>
  <c r="DD29" i="26"/>
  <c r="DE29" i="26"/>
  <c r="DF29" i="26"/>
  <c r="DG29" i="26"/>
  <c r="DH29" i="26"/>
  <c r="DI29" i="26"/>
  <c r="DJ29" i="26"/>
  <c r="DK29" i="26"/>
  <c r="DL29" i="26"/>
  <c r="DM29" i="26"/>
  <c r="DN29" i="26"/>
  <c r="DO29" i="26"/>
  <c r="DP29" i="26"/>
  <c r="DQ29" i="26"/>
  <c r="DR29" i="26"/>
  <c r="DS29" i="26"/>
  <c r="DT29" i="26"/>
  <c r="DU29" i="26"/>
  <c r="DV29" i="26"/>
  <c r="DW29" i="26"/>
  <c r="DX29" i="26"/>
  <c r="DY29" i="26"/>
  <c r="DZ29" i="26"/>
  <c r="EA29" i="26"/>
  <c r="EB29" i="26"/>
  <c r="EC29" i="26"/>
  <c r="ED29" i="26"/>
  <c r="EE29" i="26"/>
  <c r="EF29" i="26"/>
  <c r="EG29" i="26"/>
  <c r="EH29" i="26"/>
  <c r="EI29" i="26"/>
  <c r="EJ29" i="26"/>
  <c r="EK29" i="26"/>
  <c r="EL29" i="26"/>
  <c r="EM29" i="26"/>
  <c r="EN29" i="26"/>
  <c r="EO29" i="26"/>
  <c r="EP29" i="26"/>
  <c r="EQ29" i="26"/>
  <c r="ER29" i="26"/>
  <c r="ES29" i="26"/>
  <c r="ET29" i="26"/>
  <c r="EU29" i="26"/>
  <c r="EV29" i="26"/>
  <c r="EW29" i="26"/>
  <c r="EX29" i="26"/>
  <c r="EY29" i="26"/>
  <c r="EZ29" i="26"/>
  <c r="FA29" i="26"/>
  <c r="CM30" i="26"/>
  <c r="CN30" i="26"/>
  <c r="CO30" i="26"/>
  <c r="CP30" i="26"/>
  <c r="CQ30" i="26"/>
  <c r="CR30" i="26"/>
  <c r="CS30" i="26"/>
  <c r="CT30" i="26"/>
  <c r="CU30" i="26"/>
  <c r="CV30" i="26"/>
  <c r="CW30" i="26"/>
  <c r="CX30" i="26"/>
  <c r="CY30" i="26"/>
  <c r="CZ30" i="26"/>
  <c r="DA30" i="26"/>
  <c r="DB30" i="26"/>
  <c r="DC30" i="26"/>
  <c r="DD30" i="26"/>
  <c r="DE30" i="26"/>
  <c r="DF30" i="26"/>
  <c r="DG30" i="26"/>
  <c r="DH30" i="26"/>
  <c r="DI30" i="26"/>
  <c r="DJ30" i="26"/>
  <c r="DK30" i="26"/>
  <c r="DL30" i="26"/>
  <c r="DM30" i="26"/>
  <c r="DN30" i="26"/>
  <c r="DO30" i="26"/>
  <c r="DP30" i="26"/>
  <c r="DQ30" i="26"/>
  <c r="DR30" i="26"/>
  <c r="DS30" i="26"/>
  <c r="DT30" i="26"/>
  <c r="DU30" i="26"/>
  <c r="DV30" i="26"/>
  <c r="DW30" i="26"/>
  <c r="DX30" i="26"/>
  <c r="DY30" i="26"/>
  <c r="DZ30" i="26"/>
  <c r="EA30" i="26"/>
  <c r="EB30" i="26"/>
  <c r="EC30" i="26"/>
  <c r="ED30" i="26"/>
  <c r="EE30" i="26"/>
  <c r="EF30" i="26"/>
  <c r="EG30" i="26"/>
  <c r="EH30" i="26"/>
  <c r="EI30" i="26"/>
  <c r="EJ30" i="26"/>
  <c r="EK30" i="26"/>
  <c r="EL30" i="26"/>
  <c r="EM30" i="26"/>
  <c r="EN30" i="26"/>
  <c r="EO30" i="26"/>
  <c r="EP30" i="26"/>
  <c r="EQ30" i="26"/>
  <c r="ER30" i="26"/>
  <c r="ES30" i="26"/>
  <c r="ET30" i="26"/>
  <c r="EU30" i="26"/>
  <c r="EV30" i="26"/>
  <c r="EW30" i="26"/>
  <c r="EX30" i="26"/>
  <c r="EY30" i="26"/>
  <c r="EZ30" i="26"/>
  <c r="FA30" i="26"/>
  <c r="CM31" i="26"/>
  <c r="CN31" i="26"/>
  <c r="CO31" i="26"/>
  <c r="CP31" i="26"/>
  <c r="CQ31" i="26"/>
  <c r="CR31" i="26"/>
  <c r="CS31" i="26"/>
  <c r="CT31" i="26"/>
  <c r="CU31" i="26"/>
  <c r="CV31" i="26"/>
  <c r="CW31" i="26"/>
  <c r="CX31" i="26"/>
  <c r="CY31" i="26"/>
  <c r="CZ31" i="26"/>
  <c r="DA31" i="26"/>
  <c r="DB31" i="26"/>
  <c r="DC31" i="26"/>
  <c r="DD31" i="26"/>
  <c r="DE31" i="26"/>
  <c r="DF31" i="26"/>
  <c r="DG31" i="26"/>
  <c r="DH31" i="26"/>
  <c r="DI31" i="26"/>
  <c r="DJ31" i="26"/>
  <c r="DK31" i="26"/>
  <c r="DL31" i="26"/>
  <c r="DM31" i="26"/>
  <c r="DN31" i="26"/>
  <c r="DO31" i="26"/>
  <c r="DP31" i="26"/>
  <c r="DQ31" i="26"/>
  <c r="DR31" i="26"/>
  <c r="DS31" i="26"/>
  <c r="DT31" i="26"/>
  <c r="DU31" i="26"/>
  <c r="DV31" i="26"/>
  <c r="DW31" i="26"/>
  <c r="DX31" i="26"/>
  <c r="DY31" i="26"/>
  <c r="DZ31" i="26"/>
  <c r="EA31" i="26"/>
  <c r="EB31" i="26"/>
  <c r="EC31" i="26"/>
  <c r="ED31" i="26"/>
  <c r="EE31" i="26"/>
  <c r="EF31" i="26"/>
  <c r="EG31" i="26"/>
  <c r="EH31" i="26"/>
  <c r="EI31" i="26"/>
  <c r="EJ31" i="26"/>
  <c r="EK31" i="26"/>
  <c r="EL31" i="26"/>
  <c r="EM31" i="26"/>
  <c r="EN31" i="26"/>
  <c r="EO31" i="26"/>
  <c r="EP31" i="26"/>
  <c r="EQ31" i="26"/>
  <c r="ER31" i="26"/>
  <c r="ES31" i="26"/>
  <c r="ET31" i="26"/>
  <c r="EU31" i="26"/>
  <c r="EV31" i="26"/>
  <c r="EW31" i="26"/>
  <c r="EX31" i="26"/>
  <c r="EY31" i="26"/>
  <c r="EZ31" i="26"/>
  <c r="FA31" i="26"/>
  <c r="CM32" i="26"/>
  <c r="CN32" i="26"/>
  <c r="CO32" i="26"/>
  <c r="CP32" i="26"/>
  <c r="CQ32" i="26"/>
  <c r="CR32" i="26"/>
  <c r="CS32" i="26"/>
  <c r="CT32" i="26"/>
  <c r="CU32" i="26"/>
  <c r="CV32" i="26"/>
  <c r="CW32" i="26"/>
  <c r="CX32" i="26"/>
  <c r="CY32" i="26"/>
  <c r="CZ32" i="26"/>
  <c r="DA32" i="26"/>
  <c r="DB32" i="26"/>
  <c r="DC32" i="26"/>
  <c r="DD32" i="26"/>
  <c r="DE32" i="26"/>
  <c r="DF32" i="26"/>
  <c r="DG32" i="26"/>
  <c r="DH32" i="26"/>
  <c r="DI32" i="26"/>
  <c r="DJ32" i="26"/>
  <c r="DK32" i="26"/>
  <c r="DL32" i="26"/>
  <c r="DM32" i="26"/>
  <c r="DN32" i="26"/>
  <c r="DO32" i="26"/>
  <c r="DP32" i="26"/>
  <c r="DQ32" i="26"/>
  <c r="DR32" i="26"/>
  <c r="DS32" i="26"/>
  <c r="DT32" i="26"/>
  <c r="DU32" i="26"/>
  <c r="DV32" i="26"/>
  <c r="DW32" i="26"/>
  <c r="DX32" i="26"/>
  <c r="DY32" i="26"/>
  <c r="DZ32" i="26"/>
  <c r="EA32" i="26"/>
  <c r="EB32" i="26"/>
  <c r="EC32" i="26"/>
  <c r="ED32" i="26"/>
  <c r="EE32" i="26"/>
  <c r="EF32" i="26"/>
  <c r="EG32" i="26"/>
  <c r="EH32" i="26"/>
  <c r="EI32" i="26"/>
  <c r="EJ32" i="26"/>
  <c r="EK32" i="26"/>
  <c r="EL32" i="26"/>
  <c r="EM32" i="26"/>
  <c r="EN32" i="26"/>
  <c r="EO32" i="26"/>
  <c r="EP32" i="26"/>
  <c r="EQ32" i="26"/>
  <c r="ER32" i="26"/>
  <c r="ES32" i="26"/>
  <c r="ET32" i="26"/>
  <c r="EU32" i="26"/>
  <c r="EV32" i="26"/>
  <c r="EW32" i="26"/>
  <c r="EX32" i="26"/>
  <c r="EY32" i="26"/>
  <c r="EZ32" i="26"/>
  <c r="FA32" i="26"/>
  <c r="CM33" i="26"/>
  <c r="CN33" i="26"/>
  <c r="CO33" i="26"/>
  <c r="CP33" i="26"/>
  <c r="CQ33" i="26"/>
  <c r="CR33" i="26"/>
  <c r="CS33" i="26"/>
  <c r="CT33" i="26"/>
  <c r="CU33" i="26"/>
  <c r="CV33" i="26"/>
  <c r="CW33" i="26"/>
  <c r="CX33" i="26"/>
  <c r="CY33" i="26"/>
  <c r="CZ33" i="26"/>
  <c r="DA33" i="26"/>
  <c r="DB33" i="26"/>
  <c r="DC33" i="26"/>
  <c r="DD33" i="26"/>
  <c r="DE33" i="26"/>
  <c r="DF33" i="26"/>
  <c r="DG33" i="26"/>
  <c r="DH33" i="26"/>
  <c r="DI33" i="26"/>
  <c r="DJ33" i="26"/>
  <c r="DK33" i="26"/>
  <c r="DL33" i="26"/>
  <c r="DM33" i="26"/>
  <c r="DN33" i="26"/>
  <c r="DO33" i="26"/>
  <c r="DP33" i="26"/>
  <c r="DQ33" i="26"/>
  <c r="DR33" i="26"/>
  <c r="DS33" i="26"/>
  <c r="DT33" i="26"/>
  <c r="DU33" i="26"/>
  <c r="DV33" i="26"/>
  <c r="DW33" i="26"/>
  <c r="DX33" i="26"/>
  <c r="DY33" i="26"/>
  <c r="DZ33" i="26"/>
  <c r="EA33" i="26"/>
  <c r="EB33" i="26"/>
  <c r="EC33" i="26"/>
  <c r="ED33" i="26"/>
  <c r="EE33" i="26"/>
  <c r="EF33" i="26"/>
  <c r="EG33" i="26"/>
  <c r="EH33" i="26"/>
  <c r="EI33" i="26"/>
  <c r="EJ33" i="26"/>
  <c r="EK33" i="26"/>
  <c r="EL33" i="26"/>
  <c r="EM33" i="26"/>
  <c r="EN33" i="26"/>
  <c r="EO33" i="26"/>
  <c r="EP33" i="26"/>
  <c r="EQ33" i="26"/>
  <c r="ER33" i="26"/>
  <c r="ES33" i="26"/>
  <c r="ET33" i="26"/>
  <c r="EU33" i="26"/>
  <c r="EV33" i="26"/>
  <c r="EW33" i="26"/>
  <c r="EX33" i="26"/>
  <c r="EY33" i="26"/>
  <c r="EZ33" i="26"/>
  <c r="FA33" i="26"/>
  <c r="CM34" i="26"/>
  <c r="CN34" i="26"/>
  <c r="CO34" i="26"/>
  <c r="CP34" i="26"/>
  <c r="CQ34" i="26"/>
  <c r="CR34" i="26"/>
  <c r="CS34" i="26"/>
  <c r="CT34" i="26"/>
  <c r="CU34" i="26"/>
  <c r="CV34" i="26"/>
  <c r="CW34" i="26"/>
  <c r="CX34" i="26"/>
  <c r="CY34" i="26"/>
  <c r="CZ34" i="26"/>
  <c r="DA34" i="26"/>
  <c r="DB34" i="26"/>
  <c r="DC34" i="26"/>
  <c r="DD34" i="26"/>
  <c r="DE34" i="26"/>
  <c r="DF34" i="26"/>
  <c r="DG34" i="26"/>
  <c r="DH34" i="26"/>
  <c r="DI34" i="26"/>
  <c r="DJ34" i="26"/>
  <c r="DK34" i="26"/>
  <c r="DL34" i="26"/>
  <c r="DM34" i="26"/>
  <c r="DN34" i="26"/>
  <c r="DO34" i="26"/>
  <c r="DP34" i="26"/>
  <c r="DQ34" i="26"/>
  <c r="DR34" i="26"/>
  <c r="DS34" i="26"/>
  <c r="DT34" i="26"/>
  <c r="DU34" i="26"/>
  <c r="DV34" i="26"/>
  <c r="DW34" i="26"/>
  <c r="DX34" i="26"/>
  <c r="DY34" i="26"/>
  <c r="DZ34" i="26"/>
  <c r="EA34" i="26"/>
  <c r="EB34" i="26"/>
  <c r="EC34" i="26"/>
  <c r="ED34" i="26"/>
  <c r="EE34" i="26"/>
  <c r="EF34" i="26"/>
  <c r="EG34" i="26"/>
  <c r="EH34" i="26"/>
  <c r="EI34" i="26"/>
  <c r="EJ34" i="26"/>
  <c r="EK34" i="26"/>
  <c r="EL34" i="26"/>
  <c r="EM34" i="26"/>
  <c r="EN34" i="26"/>
  <c r="EO34" i="26"/>
  <c r="EP34" i="26"/>
  <c r="EQ34" i="26"/>
  <c r="ER34" i="26"/>
  <c r="ES34" i="26"/>
  <c r="ET34" i="26"/>
  <c r="EU34" i="26"/>
  <c r="EV34" i="26"/>
  <c r="EW34" i="26"/>
  <c r="EX34" i="26"/>
  <c r="EY34" i="26"/>
  <c r="EZ34" i="26"/>
  <c r="FA34" i="26"/>
  <c r="CM35" i="26"/>
  <c r="CN35" i="26"/>
  <c r="CO35" i="26"/>
  <c r="CP35" i="26"/>
  <c r="CQ35" i="26"/>
  <c r="CR35" i="26"/>
  <c r="CS35" i="26"/>
  <c r="CT35" i="26"/>
  <c r="CU35" i="26"/>
  <c r="CV35" i="26"/>
  <c r="CW35" i="26"/>
  <c r="CX35" i="26"/>
  <c r="CY35" i="26"/>
  <c r="CZ35" i="26"/>
  <c r="DA35" i="26"/>
  <c r="DB35" i="26"/>
  <c r="DC35" i="26"/>
  <c r="DD35" i="26"/>
  <c r="DE35" i="26"/>
  <c r="DF35" i="26"/>
  <c r="DG35" i="26"/>
  <c r="DH35" i="26"/>
  <c r="DI35" i="26"/>
  <c r="DJ35" i="26"/>
  <c r="DK35" i="26"/>
  <c r="DL35" i="26"/>
  <c r="DM35" i="26"/>
  <c r="DN35" i="26"/>
  <c r="DO35" i="26"/>
  <c r="DP35" i="26"/>
  <c r="DQ35" i="26"/>
  <c r="DR35" i="26"/>
  <c r="DS35" i="26"/>
  <c r="DT35" i="26"/>
  <c r="DU35" i="26"/>
  <c r="DV35" i="26"/>
  <c r="DW35" i="26"/>
  <c r="DX35" i="26"/>
  <c r="DY35" i="26"/>
  <c r="DZ35" i="26"/>
  <c r="EA35" i="26"/>
  <c r="EB35" i="26"/>
  <c r="EC35" i="26"/>
  <c r="ED35" i="26"/>
  <c r="EE35" i="26"/>
  <c r="EF35" i="26"/>
  <c r="EG35" i="26"/>
  <c r="EH35" i="26"/>
  <c r="EI35" i="26"/>
  <c r="EJ35" i="26"/>
  <c r="EK35" i="26"/>
  <c r="EL35" i="26"/>
  <c r="EM35" i="26"/>
  <c r="EN35" i="26"/>
  <c r="EO35" i="26"/>
  <c r="EP35" i="26"/>
  <c r="EQ35" i="26"/>
  <c r="ER35" i="26"/>
  <c r="ES35" i="26"/>
  <c r="ET35" i="26"/>
  <c r="EU35" i="26"/>
  <c r="EV35" i="26"/>
  <c r="EW35" i="26"/>
  <c r="EX35" i="26"/>
  <c r="EY35" i="26"/>
  <c r="EZ35" i="26"/>
  <c r="FA35" i="26"/>
  <c r="CM36" i="26"/>
  <c r="CN36" i="26"/>
  <c r="CO36" i="26"/>
  <c r="CP36" i="26"/>
  <c r="CQ36" i="26"/>
  <c r="CR36" i="26"/>
  <c r="CS36" i="26"/>
  <c r="CT36" i="26"/>
  <c r="CU36" i="26"/>
  <c r="CV36" i="26"/>
  <c r="CW36" i="26"/>
  <c r="CX36" i="26"/>
  <c r="CY36" i="26"/>
  <c r="CZ36" i="26"/>
  <c r="DA36" i="26"/>
  <c r="DB36" i="26"/>
  <c r="DC36" i="26"/>
  <c r="DD36" i="26"/>
  <c r="DE36" i="26"/>
  <c r="DF36" i="26"/>
  <c r="DG36" i="26"/>
  <c r="DH36" i="26"/>
  <c r="DI36" i="26"/>
  <c r="DJ36" i="26"/>
  <c r="DK36" i="26"/>
  <c r="DL36" i="26"/>
  <c r="DM36" i="26"/>
  <c r="DN36" i="26"/>
  <c r="DO36" i="26"/>
  <c r="DP36" i="26"/>
  <c r="DQ36" i="26"/>
  <c r="DR36" i="26"/>
  <c r="DS36" i="26"/>
  <c r="DT36" i="26"/>
  <c r="DU36" i="26"/>
  <c r="DV36" i="26"/>
  <c r="DW36" i="26"/>
  <c r="DX36" i="26"/>
  <c r="DY36" i="26"/>
  <c r="DZ36" i="26"/>
  <c r="EA36" i="26"/>
  <c r="EB36" i="26"/>
  <c r="EC36" i="26"/>
  <c r="ED36" i="26"/>
  <c r="EE36" i="26"/>
  <c r="EF36" i="26"/>
  <c r="EG36" i="26"/>
  <c r="EH36" i="26"/>
  <c r="EI36" i="26"/>
  <c r="EJ36" i="26"/>
  <c r="EK36" i="26"/>
  <c r="EL36" i="26"/>
  <c r="EM36" i="26"/>
  <c r="EN36" i="26"/>
  <c r="EO36" i="26"/>
  <c r="EP36" i="26"/>
  <c r="EQ36" i="26"/>
  <c r="ER36" i="26"/>
  <c r="ES36" i="26"/>
  <c r="ET36" i="26"/>
  <c r="EU36" i="26"/>
  <c r="EV36" i="26"/>
  <c r="EW36" i="26"/>
  <c r="EX36" i="26"/>
  <c r="EY36" i="26"/>
  <c r="EZ36" i="26"/>
  <c r="FA36" i="26"/>
  <c r="CM37" i="26"/>
  <c r="CN37" i="26"/>
  <c r="CO37" i="26"/>
  <c r="CP37" i="26"/>
  <c r="CQ37" i="26"/>
  <c r="CR37" i="26"/>
  <c r="CS37" i="26"/>
  <c r="CT37" i="26"/>
  <c r="CU37" i="26"/>
  <c r="CV37" i="26"/>
  <c r="CW37" i="26"/>
  <c r="CX37" i="26"/>
  <c r="CY37" i="26"/>
  <c r="CZ37" i="26"/>
  <c r="DA37" i="26"/>
  <c r="DB37" i="26"/>
  <c r="DC37" i="26"/>
  <c r="DD37" i="26"/>
  <c r="DE37" i="26"/>
  <c r="DF37" i="26"/>
  <c r="DG37" i="26"/>
  <c r="DH37" i="26"/>
  <c r="DI37" i="26"/>
  <c r="DJ37" i="26"/>
  <c r="DK37" i="26"/>
  <c r="DL37" i="26"/>
  <c r="DM37" i="26"/>
  <c r="DN37" i="26"/>
  <c r="DO37" i="26"/>
  <c r="DP37" i="26"/>
  <c r="DQ37" i="26"/>
  <c r="DR37" i="26"/>
  <c r="DS37" i="26"/>
  <c r="DT37" i="26"/>
  <c r="DU37" i="26"/>
  <c r="DV37" i="26"/>
  <c r="DW37" i="26"/>
  <c r="DX37" i="26"/>
  <c r="DY37" i="26"/>
  <c r="DZ37" i="26"/>
  <c r="EA37" i="26"/>
  <c r="EB37" i="26"/>
  <c r="EC37" i="26"/>
  <c r="ED37" i="26"/>
  <c r="EE37" i="26"/>
  <c r="EF37" i="26"/>
  <c r="EG37" i="26"/>
  <c r="EH37" i="26"/>
  <c r="EI37" i="26"/>
  <c r="EJ37" i="26"/>
  <c r="EK37" i="26"/>
  <c r="EL37" i="26"/>
  <c r="EM37" i="26"/>
  <c r="EN37" i="26"/>
  <c r="EO37" i="26"/>
  <c r="EP37" i="26"/>
  <c r="EQ37" i="26"/>
  <c r="ER37" i="26"/>
  <c r="ES37" i="26"/>
  <c r="ET37" i="26"/>
  <c r="EU37" i="26"/>
  <c r="EV37" i="26"/>
  <c r="EW37" i="26"/>
  <c r="EX37" i="26"/>
  <c r="EY37" i="26"/>
  <c r="EZ37" i="26"/>
  <c r="FA37" i="26"/>
  <c r="CM38" i="26"/>
  <c r="CN38" i="26"/>
  <c r="CO38" i="26"/>
  <c r="CP38" i="26"/>
  <c r="CQ38" i="26"/>
  <c r="CR38" i="26"/>
  <c r="CS38" i="26"/>
  <c r="CT38" i="26"/>
  <c r="CU38" i="26"/>
  <c r="CV38" i="26"/>
  <c r="CW38" i="26"/>
  <c r="CX38" i="26"/>
  <c r="CY38" i="26"/>
  <c r="CZ38" i="26"/>
  <c r="DA38" i="26"/>
  <c r="DB38" i="26"/>
  <c r="DC38" i="26"/>
  <c r="DD38" i="26"/>
  <c r="DE38" i="26"/>
  <c r="DF38" i="26"/>
  <c r="DG38" i="26"/>
  <c r="DH38" i="26"/>
  <c r="DI38" i="26"/>
  <c r="DJ38" i="26"/>
  <c r="DK38" i="26"/>
  <c r="DL38" i="26"/>
  <c r="DM38" i="26"/>
  <c r="DN38" i="26"/>
  <c r="DO38" i="26"/>
  <c r="DP38" i="26"/>
  <c r="DQ38" i="26"/>
  <c r="DR38" i="26"/>
  <c r="DS38" i="26"/>
  <c r="DT38" i="26"/>
  <c r="DU38" i="26"/>
  <c r="DV38" i="26"/>
  <c r="DW38" i="26"/>
  <c r="DX38" i="26"/>
  <c r="DY38" i="26"/>
  <c r="DZ38" i="26"/>
  <c r="EA38" i="26"/>
  <c r="EB38" i="26"/>
  <c r="EC38" i="26"/>
  <c r="ED38" i="26"/>
  <c r="EE38" i="26"/>
  <c r="EF38" i="26"/>
  <c r="EG38" i="26"/>
  <c r="EH38" i="26"/>
  <c r="EI38" i="26"/>
  <c r="EJ38" i="26"/>
  <c r="EK38" i="26"/>
  <c r="EL38" i="26"/>
  <c r="EM38" i="26"/>
  <c r="EN38" i="26"/>
  <c r="EO38" i="26"/>
  <c r="EP38" i="26"/>
  <c r="EQ38" i="26"/>
  <c r="ER38" i="26"/>
  <c r="ES38" i="26"/>
  <c r="ET38" i="26"/>
  <c r="EU38" i="26"/>
  <c r="EV38" i="26"/>
  <c r="EW38" i="26"/>
  <c r="EX38" i="26"/>
  <c r="EY38" i="26"/>
  <c r="EZ38" i="26"/>
  <c r="FA38" i="26"/>
  <c r="CM39" i="26"/>
  <c r="CN39" i="26"/>
  <c r="CO39" i="26"/>
  <c r="CP39" i="26"/>
  <c r="CQ39" i="26"/>
  <c r="CR39" i="26"/>
  <c r="CS39" i="26"/>
  <c r="CT39" i="26"/>
  <c r="CU39" i="26"/>
  <c r="CV39" i="26"/>
  <c r="CW39" i="26"/>
  <c r="CX39" i="26"/>
  <c r="CY39" i="26"/>
  <c r="CZ39" i="26"/>
  <c r="DA39" i="26"/>
  <c r="DB39" i="26"/>
  <c r="DC39" i="26"/>
  <c r="DD39" i="26"/>
  <c r="DE39" i="26"/>
  <c r="DF39" i="26"/>
  <c r="DG39" i="26"/>
  <c r="DH39" i="26"/>
  <c r="DI39" i="26"/>
  <c r="DJ39" i="26"/>
  <c r="DK39" i="26"/>
  <c r="DL39" i="26"/>
  <c r="DM39" i="26"/>
  <c r="DN39" i="26"/>
  <c r="DO39" i="26"/>
  <c r="DP39" i="26"/>
  <c r="DQ39" i="26"/>
  <c r="DR39" i="26"/>
  <c r="DS39" i="26"/>
  <c r="DT39" i="26"/>
  <c r="DU39" i="26"/>
  <c r="DV39" i="26"/>
  <c r="DW39" i="26"/>
  <c r="DX39" i="26"/>
  <c r="DY39" i="26"/>
  <c r="DZ39" i="26"/>
  <c r="EA39" i="26"/>
  <c r="EB39" i="26"/>
  <c r="EC39" i="26"/>
  <c r="ED39" i="26"/>
  <c r="EE39" i="26"/>
  <c r="EF39" i="26"/>
  <c r="EG39" i="26"/>
  <c r="EH39" i="26"/>
  <c r="EI39" i="26"/>
  <c r="EJ39" i="26"/>
  <c r="EK39" i="26"/>
  <c r="EL39" i="26"/>
  <c r="EM39" i="26"/>
  <c r="EN39" i="26"/>
  <c r="EO39" i="26"/>
  <c r="EP39" i="26"/>
  <c r="EQ39" i="26"/>
  <c r="ER39" i="26"/>
  <c r="ES39" i="26"/>
  <c r="ET39" i="26"/>
  <c r="EU39" i="26"/>
  <c r="EV39" i="26"/>
  <c r="EW39" i="26"/>
  <c r="EX39" i="26"/>
  <c r="EY39" i="26"/>
  <c r="EZ39" i="26"/>
  <c r="FA39" i="26"/>
  <c r="CM40" i="26"/>
  <c r="CN40" i="26"/>
  <c r="CO40" i="26"/>
  <c r="CP40" i="26"/>
  <c r="CQ40" i="26"/>
  <c r="CR40" i="26"/>
  <c r="CS40" i="26"/>
  <c r="CT40" i="26"/>
  <c r="CU40" i="26"/>
  <c r="CV40" i="26"/>
  <c r="CW40" i="26"/>
  <c r="CX40" i="26"/>
  <c r="CY40" i="26"/>
  <c r="CZ40" i="26"/>
  <c r="DA40" i="26"/>
  <c r="DB40" i="26"/>
  <c r="DC40" i="26"/>
  <c r="DD40" i="26"/>
  <c r="DE40" i="26"/>
  <c r="DF40" i="26"/>
  <c r="DG40" i="26"/>
  <c r="DH40" i="26"/>
  <c r="DI40" i="26"/>
  <c r="DJ40" i="26"/>
  <c r="DK40" i="26"/>
  <c r="DL40" i="26"/>
  <c r="DM40" i="26"/>
  <c r="DN40" i="26"/>
  <c r="DO40" i="26"/>
  <c r="DP40" i="26"/>
  <c r="DQ40" i="26"/>
  <c r="DR40" i="26"/>
  <c r="DS40" i="26"/>
  <c r="DT40" i="26"/>
  <c r="DU40" i="26"/>
  <c r="DV40" i="26"/>
  <c r="DW40" i="26"/>
  <c r="DX40" i="26"/>
  <c r="DY40" i="26"/>
  <c r="DZ40" i="26"/>
  <c r="EA40" i="26"/>
  <c r="EB40" i="26"/>
  <c r="EC40" i="26"/>
  <c r="ED40" i="26"/>
  <c r="EE40" i="26"/>
  <c r="EF40" i="26"/>
  <c r="EG40" i="26"/>
  <c r="EH40" i="26"/>
  <c r="EI40" i="26"/>
  <c r="EJ40" i="26"/>
  <c r="EK40" i="26"/>
  <c r="EL40" i="26"/>
  <c r="EM40" i="26"/>
  <c r="EN40" i="26"/>
  <c r="EO40" i="26"/>
  <c r="EP40" i="26"/>
  <c r="EQ40" i="26"/>
  <c r="ER40" i="26"/>
  <c r="ES40" i="26"/>
  <c r="ET40" i="26"/>
  <c r="EU40" i="26"/>
  <c r="EV40" i="26"/>
  <c r="EW40" i="26"/>
  <c r="EX40" i="26"/>
  <c r="EY40" i="26"/>
  <c r="EZ40" i="26"/>
  <c r="FA40" i="26"/>
  <c r="CM41" i="26"/>
  <c r="CN41" i="26"/>
  <c r="CO41" i="26"/>
  <c r="CP41" i="26"/>
  <c r="CQ41" i="26"/>
  <c r="CR41" i="26"/>
  <c r="CS41" i="26"/>
  <c r="CT41" i="26"/>
  <c r="CU41" i="26"/>
  <c r="CV41" i="26"/>
  <c r="CW41" i="26"/>
  <c r="CX41" i="26"/>
  <c r="CY41" i="26"/>
  <c r="CZ41" i="26"/>
  <c r="DA41" i="26"/>
  <c r="DB41" i="26"/>
  <c r="DC41" i="26"/>
  <c r="DD41" i="26"/>
  <c r="DE41" i="26"/>
  <c r="DF41" i="26"/>
  <c r="DG41" i="26"/>
  <c r="DH41" i="26"/>
  <c r="DI41" i="26"/>
  <c r="DJ41" i="26"/>
  <c r="DK41" i="26"/>
  <c r="DL41" i="26"/>
  <c r="DM41" i="26"/>
  <c r="DN41" i="26"/>
  <c r="DO41" i="26"/>
  <c r="DP41" i="26"/>
  <c r="DQ41" i="26"/>
  <c r="DR41" i="26"/>
  <c r="DS41" i="26"/>
  <c r="DT41" i="26"/>
  <c r="DU41" i="26"/>
  <c r="DV41" i="26"/>
  <c r="DW41" i="26"/>
  <c r="DX41" i="26"/>
  <c r="DY41" i="26"/>
  <c r="DZ41" i="26"/>
  <c r="EA41" i="26"/>
  <c r="EB41" i="26"/>
  <c r="EC41" i="26"/>
  <c r="ED41" i="26"/>
  <c r="EE41" i="26"/>
  <c r="EF41" i="26"/>
  <c r="EG41" i="26"/>
  <c r="EH41" i="26"/>
  <c r="EI41" i="26"/>
  <c r="EJ41" i="26"/>
  <c r="EK41" i="26"/>
  <c r="EL41" i="26"/>
  <c r="EM41" i="26"/>
  <c r="EN41" i="26"/>
  <c r="EO41" i="26"/>
  <c r="EP41" i="26"/>
  <c r="EQ41" i="26"/>
  <c r="ER41" i="26"/>
  <c r="ES41" i="26"/>
  <c r="ET41" i="26"/>
  <c r="EU41" i="26"/>
  <c r="EV41" i="26"/>
  <c r="EW41" i="26"/>
  <c r="EX41" i="26"/>
  <c r="EY41" i="26"/>
  <c r="EZ41" i="26"/>
  <c r="FA41" i="26"/>
  <c r="CM42" i="26"/>
  <c r="CN42" i="26"/>
  <c r="CO42" i="26"/>
  <c r="CP42" i="26"/>
  <c r="CQ42" i="26"/>
  <c r="CR42" i="26"/>
  <c r="CS42" i="26"/>
  <c r="CT42" i="26"/>
  <c r="CU42" i="26"/>
  <c r="CV42" i="26"/>
  <c r="CW42" i="26"/>
  <c r="CX42" i="26"/>
  <c r="CY42" i="26"/>
  <c r="CZ42" i="26"/>
  <c r="DA42" i="26"/>
  <c r="DB42" i="26"/>
  <c r="DC42" i="26"/>
  <c r="DD42" i="26"/>
  <c r="DE42" i="26"/>
  <c r="DF42" i="26"/>
  <c r="DG42" i="26"/>
  <c r="DH42" i="26"/>
  <c r="DI42" i="26"/>
  <c r="DJ42" i="26"/>
  <c r="DK42" i="26"/>
  <c r="DL42" i="26"/>
  <c r="DM42" i="26"/>
  <c r="DN42" i="26"/>
  <c r="DO42" i="26"/>
  <c r="DP42" i="26"/>
  <c r="DQ42" i="26"/>
  <c r="DR42" i="26"/>
  <c r="DS42" i="26"/>
  <c r="DT42" i="26"/>
  <c r="DU42" i="26"/>
  <c r="DV42" i="26"/>
  <c r="DW42" i="26"/>
  <c r="DX42" i="26"/>
  <c r="DY42" i="26"/>
  <c r="DZ42" i="26"/>
  <c r="EA42" i="26"/>
  <c r="EB42" i="26"/>
  <c r="EC42" i="26"/>
  <c r="ED42" i="26"/>
  <c r="EE42" i="26"/>
  <c r="EF42" i="26"/>
  <c r="EG42" i="26"/>
  <c r="EH42" i="26"/>
  <c r="EI42" i="26"/>
  <c r="EJ42" i="26"/>
  <c r="EK42" i="26"/>
  <c r="EL42" i="26"/>
  <c r="EM42" i="26"/>
  <c r="EN42" i="26"/>
  <c r="EO42" i="26"/>
  <c r="EP42" i="26"/>
  <c r="EQ42" i="26"/>
  <c r="ER42" i="26"/>
  <c r="ES42" i="26"/>
  <c r="ET42" i="26"/>
  <c r="EU42" i="26"/>
  <c r="EV42" i="26"/>
  <c r="EW42" i="26"/>
  <c r="EX42" i="26"/>
  <c r="EY42" i="26"/>
  <c r="EZ42" i="26"/>
  <c r="FA42" i="26"/>
  <c r="CM43" i="26"/>
  <c r="CN43" i="26"/>
  <c r="CO43" i="26"/>
  <c r="CP43" i="26"/>
  <c r="CQ43" i="26"/>
  <c r="CR43" i="26"/>
  <c r="CS43" i="26"/>
  <c r="CT43" i="26"/>
  <c r="CU43" i="26"/>
  <c r="CV43" i="26"/>
  <c r="CW43" i="26"/>
  <c r="CX43" i="26"/>
  <c r="CY43" i="26"/>
  <c r="CZ43" i="26"/>
  <c r="DA43" i="26"/>
  <c r="DB43" i="26"/>
  <c r="DC43" i="26"/>
  <c r="DD43" i="26"/>
  <c r="DE43" i="26"/>
  <c r="DF43" i="26"/>
  <c r="DG43" i="26"/>
  <c r="DH43" i="26"/>
  <c r="DI43" i="26"/>
  <c r="DJ43" i="26"/>
  <c r="DK43" i="26"/>
  <c r="DL43" i="26"/>
  <c r="DM43" i="26"/>
  <c r="DN43" i="26"/>
  <c r="DO43" i="26"/>
  <c r="DP43" i="26"/>
  <c r="DQ43" i="26"/>
  <c r="DR43" i="26"/>
  <c r="DS43" i="26"/>
  <c r="DT43" i="26"/>
  <c r="DU43" i="26"/>
  <c r="DV43" i="26"/>
  <c r="DW43" i="26"/>
  <c r="DX43" i="26"/>
  <c r="DY43" i="26"/>
  <c r="DZ43" i="26"/>
  <c r="EA43" i="26"/>
  <c r="EB43" i="26"/>
  <c r="EC43" i="26"/>
  <c r="ED43" i="26"/>
  <c r="EE43" i="26"/>
  <c r="EF43" i="26"/>
  <c r="EG43" i="26"/>
  <c r="EH43" i="26"/>
  <c r="EI43" i="26"/>
  <c r="EJ43" i="26"/>
  <c r="EK43" i="26"/>
  <c r="EL43" i="26"/>
  <c r="EM43" i="26"/>
  <c r="EN43" i="26"/>
  <c r="EO43" i="26"/>
  <c r="EP43" i="26"/>
  <c r="EQ43" i="26"/>
  <c r="ER43" i="26"/>
  <c r="ES43" i="26"/>
  <c r="ET43" i="26"/>
  <c r="EU43" i="26"/>
  <c r="EV43" i="26"/>
  <c r="EW43" i="26"/>
  <c r="EX43" i="26"/>
  <c r="EY43" i="26"/>
  <c r="EZ43" i="26"/>
  <c r="FA43" i="26"/>
  <c r="CM44" i="26"/>
  <c r="CN44" i="26"/>
  <c r="CO44" i="26"/>
  <c r="CP44" i="26"/>
  <c r="CQ44" i="26"/>
  <c r="CR44" i="26"/>
  <c r="CS44" i="26"/>
  <c r="CT44" i="26"/>
  <c r="CU44" i="26"/>
  <c r="CV44" i="26"/>
  <c r="CW44" i="26"/>
  <c r="CX44" i="26"/>
  <c r="CY44" i="26"/>
  <c r="CZ44" i="26"/>
  <c r="DA44" i="26"/>
  <c r="DB44" i="26"/>
  <c r="DC44" i="26"/>
  <c r="DD44" i="26"/>
  <c r="DE44" i="26"/>
  <c r="DF44" i="26"/>
  <c r="DG44" i="26"/>
  <c r="DH44" i="26"/>
  <c r="DI44" i="26"/>
  <c r="DJ44" i="26"/>
  <c r="DK44" i="26"/>
  <c r="DL44" i="26"/>
  <c r="DM44" i="26"/>
  <c r="DN44" i="26"/>
  <c r="DO44" i="26"/>
  <c r="DP44" i="26"/>
  <c r="DQ44" i="26"/>
  <c r="DR44" i="26"/>
  <c r="DS44" i="26"/>
  <c r="DT44" i="26"/>
  <c r="DU44" i="26"/>
  <c r="DV44" i="26"/>
  <c r="DW44" i="26"/>
  <c r="DX44" i="26"/>
  <c r="DY44" i="26"/>
  <c r="DZ44" i="26"/>
  <c r="EA44" i="26"/>
  <c r="EB44" i="26"/>
  <c r="EC44" i="26"/>
  <c r="ED44" i="26"/>
  <c r="EE44" i="26"/>
  <c r="EF44" i="26"/>
  <c r="EG44" i="26"/>
  <c r="EH44" i="26"/>
  <c r="EI44" i="26"/>
  <c r="EJ44" i="26"/>
  <c r="EK44" i="26"/>
  <c r="EL44" i="26"/>
  <c r="EM44" i="26"/>
  <c r="EN44" i="26"/>
  <c r="EO44" i="26"/>
  <c r="EP44" i="26"/>
  <c r="EQ44" i="26"/>
  <c r="ER44" i="26"/>
  <c r="ES44" i="26"/>
  <c r="ET44" i="26"/>
  <c r="EU44" i="26"/>
  <c r="EV44" i="26"/>
  <c r="EW44" i="26"/>
  <c r="EX44" i="26"/>
  <c r="EY44" i="26"/>
  <c r="EZ44" i="26"/>
  <c r="FA44" i="26"/>
  <c r="CM45" i="26"/>
  <c r="CN45" i="26"/>
  <c r="CO45" i="26"/>
  <c r="CP45" i="26"/>
  <c r="CQ45" i="26"/>
  <c r="CR45" i="26"/>
  <c r="CS45" i="26"/>
  <c r="CT45" i="26"/>
  <c r="CU45" i="26"/>
  <c r="CV45" i="26"/>
  <c r="CW45" i="26"/>
  <c r="CX45" i="26"/>
  <c r="CY45" i="26"/>
  <c r="CZ45" i="26"/>
  <c r="DA45" i="26"/>
  <c r="DB45" i="26"/>
  <c r="DC45" i="26"/>
  <c r="DD45" i="26"/>
  <c r="DE45" i="26"/>
  <c r="DF45" i="26"/>
  <c r="DG45" i="26"/>
  <c r="DH45" i="26"/>
  <c r="DI45" i="26"/>
  <c r="DJ45" i="26"/>
  <c r="DK45" i="26"/>
  <c r="DL45" i="26"/>
  <c r="DM45" i="26"/>
  <c r="DN45" i="26"/>
  <c r="DO45" i="26"/>
  <c r="DP45" i="26"/>
  <c r="DQ45" i="26"/>
  <c r="DR45" i="26"/>
  <c r="DS45" i="26"/>
  <c r="DT45" i="26"/>
  <c r="DU45" i="26"/>
  <c r="DV45" i="26"/>
  <c r="DW45" i="26"/>
  <c r="DX45" i="26"/>
  <c r="DY45" i="26"/>
  <c r="DZ45" i="26"/>
  <c r="EA45" i="26"/>
  <c r="EB45" i="26"/>
  <c r="EC45" i="26"/>
  <c r="ED45" i="26"/>
  <c r="EE45" i="26"/>
  <c r="EF45" i="26"/>
  <c r="EG45" i="26"/>
  <c r="EH45" i="26"/>
  <c r="EI45" i="26"/>
  <c r="EJ45" i="26"/>
  <c r="EK45" i="26"/>
  <c r="EL45" i="26"/>
  <c r="EM45" i="26"/>
  <c r="EN45" i="26"/>
  <c r="EO45" i="26"/>
  <c r="EP45" i="26"/>
  <c r="EQ45" i="26"/>
  <c r="ER45" i="26"/>
  <c r="ES45" i="26"/>
  <c r="ET45" i="26"/>
  <c r="EU45" i="26"/>
  <c r="EV45" i="26"/>
  <c r="EW45" i="26"/>
  <c r="EX45" i="26"/>
  <c r="EY45" i="26"/>
  <c r="EZ45" i="26"/>
  <c r="FA45" i="26"/>
  <c r="CM46" i="26"/>
  <c r="CN46" i="26"/>
  <c r="CO46" i="26"/>
  <c r="CP46" i="26"/>
  <c r="CQ46" i="26"/>
  <c r="CR46" i="26"/>
  <c r="CS46" i="26"/>
  <c r="CT46" i="26"/>
  <c r="CU46" i="26"/>
  <c r="CV46" i="26"/>
  <c r="CW46" i="26"/>
  <c r="CX46" i="26"/>
  <c r="CY46" i="26"/>
  <c r="CZ46" i="26"/>
  <c r="DA46" i="26"/>
  <c r="DB46" i="26"/>
  <c r="DC46" i="26"/>
  <c r="DD46" i="26"/>
  <c r="DE46" i="26"/>
  <c r="DF46" i="26"/>
  <c r="DG46" i="26"/>
  <c r="DH46" i="26"/>
  <c r="DI46" i="26"/>
  <c r="DJ46" i="26"/>
  <c r="DK46" i="26"/>
  <c r="DL46" i="26"/>
  <c r="DM46" i="26"/>
  <c r="DN46" i="26"/>
  <c r="DO46" i="26"/>
  <c r="DP46" i="26"/>
  <c r="DQ46" i="26"/>
  <c r="DR46" i="26"/>
  <c r="DS46" i="26"/>
  <c r="DT46" i="26"/>
  <c r="DU46" i="26"/>
  <c r="DV46" i="26"/>
  <c r="DW46" i="26"/>
  <c r="DX46" i="26"/>
  <c r="DY46" i="26"/>
  <c r="DZ46" i="26"/>
  <c r="EA46" i="26"/>
  <c r="EB46" i="26"/>
  <c r="EC46" i="26"/>
  <c r="ED46" i="26"/>
  <c r="EE46" i="26"/>
  <c r="EF46" i="26"/>
  <c r="EG46" i="26"/>
  <c r="EH46" i="26"/>
  <c r="EI46" i="26"/>
  <c r="EJ46" i="26"/>
  <c r="EK46" i="26"/>
  <c r="EL46" i="26"/>
  <c r="EM46" i="26"/>
  <c r="EN46" i="26"/>
  <c r="EO46" i="26"/>
  <c r="EP46" i="26"/>
  <c r="EQ46" i="26"/>
  <c r="ER46" i="26"/>
  <c r="ES46" i="26"/>
  <c r="ET46" i="26"/>
  <c r="EU46" i="26"/>
  <c r="EV46" i="26"/>
  <c r="EW46" i="26"/>
  <c r="EX46" i="26"/>
  <c r="EY46" i="26"/>
  <c r="EZ46" i="26"/>
  <c r="FA46" i="26"/>
  <c r="CM47" i="26"/>
  <c r="CN47" i="26"/>
  <c r="CO47" i="26"/>
  <c r="CP47" i="26"/>
  <c r="CQ47" i="26"/>
  <c r="CR47" i="26"/>
  <c r="CS47" i="26"/>
  <c r="CT47" i="26"/>
  <c r="CU47" i="26"/>
  <c r="CV47" i="26"/>
  <c r="CW47" i="26"/>
  <c r="CX47" i="26"/>
  <c r="CY47" i="26"/>
  <c r="CZ47" i="26"/>
  <c r="DA47" i="26"/>
  <c r="DB47" i="26"/>
  <c r="DC47" i="26"/>
  <c r="DD47" i="26"/>
  <c r="DE47" i="26"/>
  <c r="DF47" i="26"/>
  <c r="DG47" i="26"/>
  <c r="DH47" i="26"/>
  <c r="DI47" i="26"/>
  <c r="DJ47" i="26"/>
  <c r="DK47" i="26"/>
  <c r="DL47" i="26"/>
  <c r="DM47" i="26"/>
  <c r="DN47" i="26"/>
  <c r="DO47" i="26"/>
  <c r="DP47" i="26"/>
  <c r="DQ47" i="26"/>
  <c r="DR47" i="26"/>
  <c r="DS47" i="26"/>
  <c r="DT47" i="26"/>
  <c r="DU47" i="26"/>
  <c r="DV47" i="26"/>
  <c r="DW47" i="26"/>
  <c r="DX47" i="26"/>
  <c r="DY47" i="26"/>
  <c r="DZ47" i="26"/>
  <c r="EA47" i="26"/>
  <c r="EB47" i="26"/>
  <c r="EC47" i="26"/>
  <c r="ED47" i="26"/>
  <c r="EE47" i="26"/>
  <c r="EF47" i="26"/>
  <c r="EG47" i="26"/>
  <c r="EH47" i="26"/>
  <c r="EI47" i="26"/>
  <c r="EJ47" i="26"/>
  <c r="EK47" i="26"/>
  <c r="EL47" i="26"/>
  <c r="EM47" i="26"/>
  <c r="EN47" i="26"/>
  <c r="EO47" i="26"/>
  <c r="EP47" i="26"/>
  <c r="EQ47" i="26"/>
  <c r="ER47" i="26"/>
  <c r="ES47" i="26"/>
  <c r="ET47" i="26"/>
  <c r="EU47" i="26"/>
  <c r="EV47" i="26"/>
  <c r="EW47" i="26"/>
  <c r="EX47" i="26"/>
  <c r="EY47" i="26"/>
  <c r="EZ47" i="26"/>
  <c r="FA47" i="26"/>
  <c r="CM48" i="26"/>
  <c r="CN48" i="26"/>
  <c r="CO48" i="26"/>
  <c r="CP48" i="26"/>
  <c r="CQ48" i="26"/>
  <c r="CR48" i="26"/>
  <c r="CS48" i="26"/>
  <c r="CT48" i="26"/>
  <c r="CU48" i="26"/>
  <c r="CV48" i="26"/>
  <c r="CW48" i="26"/>
  <c r="CX48" i="26"/>
  <c r="CY48" i="26"/>
  <c r="CZ48" i="26"/>
  <c r="DA48" i="26"/>
  <c r="DB48" i="26"/>
  <c r="DC48" i="26"/>
  <c r="DD48" i="26"/>
  <c r="DE48" i="26"/>
  <c r="DF48" i="26"/>
  <c r="DG48" i="26"/>
  <c r="DH48" i="26"/>
  <c r="DI48" i="26"/>
  <c r="DJ48" i="26"/>
  <c r="DK48" i="26"/>
  <c r="DL48" i="26"/>
  <c r="DM48" i="26"/>
  <c r="DN48" i="26"/>
  <c r="DO48" i="26"/>
  <c r="DP48" i="26"/>
  <c r="DQ48" i="26"/>
  <c r="DR48" i="26"/>
  <c r="DS48" i="26"/>
  <c r="DT48" i="26"/>
  <c r="DU48" i="26"/>
  <c r="DV48" i="26"/>
  <c r="DW48" i="26"/>
  <c r="DX48" i="26"/>
  <c r="DY48" i="26"/>
  <c r="DZ48" i="26"/>
  <c r="EA48" i="26"/>
  <c r="EB48" i="26"/>
  <c r="EC48" i="26"/>
  <c r="ED48" i="26"/>
  <c r="EE48" i="26"/>
  <c r="EF48" i="26"/>
  <c r="EG48" i="26"/>
  <c r="EH48" i="26"/>
  <c r="EI48" i="26"/>
  <c r="EJ48" i="26"/>
  <c r="EK48" i="26"/>
  <c r="EL48" i="26"/>
  <c r="EM48" i="26"/>
  <c r="EN48" i="26"/>
  <c r="EO48" i="26"/>
  <c r="EP48" i="26"/>
  <c r="EQ48" i="26"/>
  <c r="ER48" i="26"/>
  <c r="ES48" i="26"/>
  <c r="ET48" i="26"/>
  <c r="EU48" i="26"/>
  <c r="EV48" i="26"/>
  <c r="EW48" i="26"/>
  <c r="EX48" i="26"/>
  <c r="EY48" i="26"/>
  <c r="EZ48" i="26"/>
  <c r="FA48" i="26"/>
  <c r="CM49" i="26"/>
  <c r="CN49" i="26"/>
  <c r="CO49" i="26"/>
  <c r="CP49" i="26"/>
  <c r="CQ49" i="26"/>
  <c r="CR49" i="26"/>
  <c r="CS49" i="26"/>
  <c r="CT49" i="26"/>
  <c r="CU49" i="26"/>
  <c r="CV49" i="26"/>
  <c r="CW49" i="26"/>
  <c r="CX49" i="26"/>
  <c r="CY49" i="26"/>
  <c r="CZ49" i="26"/>
  <c r="DA49" i="26"/>
  <c r="DB49" i="26"/>
  <c r="DC49" i="26"/>
  <c r="DD49" i="26"/>
  <c r="DE49" i="26"/>
  <c r="DF49" i="26"/>
  <c r="DG49" i="26"/>
  <c r="DH49" i="26"/>
  <c r="DI49" i="26"/>
  <c r="DJ49" i="26"/>
  <c r="DK49" i="26"/>
  <c r="DL49" i="26"/>
  <c r="DM49" i="26"/>
  <c r="DN49" i="26"/>
  <c r="DO49" i="26"/>
  <c r="DP49" i="26"/>
  <c r="DQ49" i="26"/>
  <c r="DR49" i="26"/>
  <c r="DS49" i="26"/>
  <c r="DT49" i="26"/>
  <c r="DU49" i="26"/>
  <c r="DV49" i="26"/>
  <c r="DW49" i="26"/>
  <c r="DX49" i="26"/>
  <c r="DY49" i="26"/>
  <c r="DZ49" i="26"/>
  <c r="EA49" i="26"/>
  <c r="EB49" i="26"/>
  <c r="EC49" i="26"/>
  <c r="ED49" i="26"/>
  <c r="EE49" i="26"/>
  <c r="EF49" i="26"/>
  <c r="EG49" i="26"/>
  <c r="EH49" i="26"/>
  <c r="EI49" i="26"/>
  <c r="EJ49" i="26"/>
  <c r="EK49" i="26"/>
  <c r="EL49" i="26"/>
  <c r="EM49" i="26"/>
  <c r="EN49" i="26"/>
  <c r="EO49" i="26"/>
  <c r="EP49" i="26"/>
  <c r="EQ49" i="26"/>
  <c r="ER49" i="26"/>
  <c r="ES49" i="26"/>
  <c r="ET49" i="26"/>
  <c r="EU49" i="26"/>
  <c r="EV49" i="26"/>
  <c r="EW49" i="26"/>
  <c r="EX49" i="26"/>
  <c r="EY49" i="26"/>
  <c r="EZ49" i="26"/>
  <c r="FA49" i="26"/>
  <c r="CM50" i="26"/>
  <c r="CN50" i="26"/>
  <c r="CO50" i="26"/>
  <c r="CP50" i="26"/>
  <c r="CQ50" i="26"/>
  <c r="CR50" i="26"/>
  <c r="CS50" i="26"/>
  <c r="CT50" i="26"/>
  <c r="CU50" i="26"/>
  <c r="CV50" i="26"/>
  <c r="CW50" i="26"/>
  <c r="CX50" i="26"/>
  <c r="CY50" i="26"/>
  <c r="CZ50" i="26"/>
  <c r="DA50" i="26"/>
  <c r="DB50" i="26"/>
  <c r="DC50" i="26"/>
  <c r="DD50" i="26"/>
  <c r="DE50" i="26"/>
  <c r="DF50" i="26"/>
  <c r="DG50" i="26"/>
  <c r="DH50" i="26"/>
  <c r="DI50" i="26"/>
  <c r="DJ50" i="26"/>
  <c r="DK50" i="26"/>
  <c r="DL50" i="26"/>
  <c r="DM50" i="26"/>
  <c r="DN50" i="26"/>
  <c r="DO50" i="26"/>
  <c r="DP50" i="26"/>
  <c r="DQ50" i="26"/>
  <c r="DR50" i="26"/>
  <c r="DS50" i="26"/>
  <c r="DT50" i="26"/>
  <c r="DU50" i="26"/>
  <c r="DV50" i="26"/>
  <c r="DW50" i="26"/>
  <c r="DX50" i="26"/>
  <c r="DY50" i="26"/>
  <c r="DZ50" i="26"/>
  <c r="EA50" i="26"/>
  <c r="EB50" i="26"/>
  <c r="EC50" i="26"/>
  <c r="ED50" i="26"/>
  <c r="EE50" i="26"/>
  <c r="EF50" i="26"/>
  <c r="EG50" i="26"/>
  <c r="EH50" i="26"/>
  <c r="EI50" i="26"/>
  <c r="EJ50" i="26"/>
  <c r="EK50" i="26"/>
  <c r="EL50" i="26"/>
  <c r="EM50" i="26"/>
  <c r="EN50" i="26"/>
  <c r="EO50" i="26"/>
  <c r="EP50" i="26"/>
  <c r="EQ50" i="26"/>
  <c r="ER50" i="26"/>
  <c r="ES50" i="26"/>
  <c r="ET50" i="26"/>
  <c r="EU50" i="26"/>
  <c r="EV50" i="26"/>
  <c r="EW50" i="26"/>
  <c r="EX50" i="26"/>
  <c r="EY50" i="26"/>
  <c r="EZ50" i="26"/>
  <c r="FA50" i="26"/>
  <c r="CM51" i="26"/>
  <c r="CN51" i="26"/>
  <c r="CO51" i="26"/>
  <c r="CP51" i="26"/>
  <c r="CQ51" i="26"/>
  <c r="CR51" i="26"/>
  <c r="CS51" i="26"/>
  <c r="CT51" i="26"/>
  <c r="CU51" i="26"/>
  <c r="CV51" i="26"/>
  <c r="CW51" i="26"/>
  <c r="CX51" i="26"/>
  <c r="CY51" i="26"/>
  <c r="CZ51" i="26"/>
  <c r="DA51" i="26"/>
  <c r="DB51" i="26"/>
  <c r="DC51" i="26"/>
  <c r="DD51" i="26"/>
  <c r="DE51" i="26"/>
  <c r="DF51" i="26"/>
  <c r="DG51" i="26"/>
  <c r="DH51" i="26"/>
  <c r="DI51" i="26"/>
  <c r="DJ51" i="26"/>
  <c r="DK51" i="26"/>
  <c r="DL51" i="26"/>
  <c r="DM51" i="26"/>
  <c r="DN51" i="26"/>
  <c r="DO51" i="26"/>
  <c r="DP51" i="26"/>
  <c r="DQ51" i="26"/>
  <c r="DR51" i="26"/>
  <c r="DS51" i="26"/>
  <c r="DT51" i="26"/>
  <c r="DU51" i="26"/>
  <c r="DV51" i="26"/>
  <c r="DW51" i="26"/>
  <c r="DX51" i="26"/>
  <c r="DY51" i="26"/>
  <c r="DZ51" i="26"/>
  <c r="EA51" i="26"/>
  <c r="EB51" i="26"/>
  <c r="EC51" i="26"/>
  <c r="ED51" i="26"/>
  <c r="EE51" i="26"/>
  <c r="EF51" i="26"/>
  <c r="EG51" i="26"/>
  <c r="EH51" i="26"/>
  <c r="EI51" i="26"/>
  <c r="EJ51" i="26"/>
  <c r="EK51" i="26"/>
  <c r="EL51" i="26"/>
  <c r="EM51" i="26"/>
  <c r="EN51" i="26"/>
  <c r="EO51" i="26"/>
  <c r="EP51" i="26"/>
  <c r="EQ51" i="26"/>
  <c r="ER51" i="26"/>
  <c r="ES51" i="26"/>
  <c r="ET51" i="26"/>
  <c r="EU51" i="26"/>
  <c r="EV51" i="26"/>
  <c r="EW51" i="26"/>
  <c r="EX51" i="26"/>
  <c r="EY51" i="26"/>
  <c r="EZ51" i="26"/>
  <c r="FA51" i="26"/>
  <c r="CM52" i="26"/>
  <c r="CN52" i="26"/>
  <c r="CO52" i="26"/>
  <c r="CP52" i="26"/>
  <c r="CQ52" i="26"/>
  <c r="CR52" i="26"/>
  <c r="CS52" i="26"/>
  <c r="CT52" i="26"/>
  <c r="CU52" i="26"/>
  <c r="CV52" i="26"/>
  <c r="CW52" i="26"/>
  <c r="CX52" i="26"/>
  <c r="CY52" i="26"/>
  <c r="CZ52" i="26"/>
  <c r="DA52" i="26"/>
  <c r="DB52" i="26"/>
  <c r="DC52" i="26"/>
  <c r="DD52" i="26"/>
  <c r="DE52" i="26"/>
  <c r="DF52" i="26"/>
  <c r="DG52" i="26"/>
  <c r="DH52" i="26"/>
  <c r="DI52" i="26"/>
  <c r="DJ52" i="26"/>
  <c r="DK52" i="26"/>
  <c r="DL52" i="26"/>
  <c r="DM52" i="26"/>
  <c r="DN52" i="26"/>
  <c r="DO52" i="26"/>
  <c r="DP52" i="26"/>
  <c r="DQ52" i="26"/>
  <c r="DR52" i="26"/>
  <c r="DS52" i="26"/>
  <c r="DT52" i="26"/>
  <c r="DU52" i="26"/>
  <c r="DV52" i="26"/>
  <c r="DW52" i="26"/>
  <c r="DX52" i="26"/>
  <c r="DY52" i="26"/>
  <c r="DZ52" i="26"/>
  <c r="EA52" i="26"/>
  <c r="EB52" i="26"/>
  <c r="EC52" i="26"/>
  <c r="ED52" i="26"/>
  <c r="EE52" i="26"/>
  <c r="EF52" i="26"/>
  <c r="EG52" i="26"/>
  <c r="EH52" i="26"/>
  <c r="EI52" i="26"/>
  <c r="EJ52" i="26"/>
  <c r="EK52" i="26"/>
  <c r="EL52" i="26"/>
  <c r="EM52" i="26"/>
  <c r="EN52" i="26"/>
  <c r="EO52" i="26"/>
  <c r="EP52" i="26"/>
  <c r="EQ52" i="26"/>
  <c r="ER52" i="26"/>
  <c r="ES52" i="26"/>
  <c r="ET52" i="26"/>
  <c r="EU52" i="26"/>
  <c r="EV52" i="26"/>
  <c r="EW52" i="26"/>
  <c r="EX52" i="26"/>
  <c r="EY52" i="26"/>
  <c r="EZ52" i="26"/>
  <c r="FA52" i="26"/>
  <c r="CM53" i="26"/>
  <c r="CN53" i="26"/>
  <c r="CO53" i="26"/>
  <c r="CP53" i="26"/>
  <c r="CQ53" i="26"/>
  <c r="CR53" i="26"/>
  <c r="CS53" i="26"/>
  <c r="CT53" i="26"/>
  <c r="CU53" i="26"/>
  <c r="CV53" i="26"/>
  <c r="CW53" i="26"/>
  <c r="CX53" i="26"/>
  <c r="CY53" i="26"/>
  <c r="CZ53" i="26"/>
  <c r="DA53" i="26"/>
  <c r="DB53" i="26"/>
  <c r="DC53" i="26"/>
  <c r="DD53" i="26"/>
  <c r="DE53" i="26"/>
  <c r="DF53" i="26"/>
  <c r="DG53" i="26"/>
  <c r="DH53" i="26"/>
  <c r="DI53" i="26"/>
  <c r="DJ53" i="26"/>
  <c r="DK53" i="26"/>
  <c r="DL53" i="26"/>
  <c r="DM53" i="26"/>
  <c r="DN53" i="26"/>
  <c r="DO53" i="26"/>
  <c r="DP53" i="26"/>
  <c r="DQ53" i="26"/>
  <c r="DR53" i="26"/>
  <c r="DS53" i="26"/>
  <c r="DT53" i="26"/>
  <c r="DU53" i="26"/>
  <c r="DV53" i="26"/>
  <c r="DW53" i="26"/>
  <c r="DX53" i="26"/>
  <c r="DY53" i="26"/>
  <c r="DZ53" i="26"/>
  <c r="EA53" i="26"/>
  <c r="EB53" i="26"/>
  <c r="EC53" i="26"/>
  <c r="ED53" i="26"/>
  <c r="EE53" i="26"/>
  <c r="EF53" i="26"/>
  <c r="EG53" i="26"/>
  <c r="EH53" i="26"/>
  <c r="EI53" i="26"/>
  <c r="EJ53" i="26"/>
  <c r="EK53" i="26"/>
  <c r="EL53" i="26"/>
  <c r="EM53" i="26"/>
  <c r="EN53" i="26"/>
  <c r="EO53" i="26"/>
  <c r="EP53" i="26"/>
  <c r="EQ53" i="26"/>
  <c r="ER53" i="26"/>
  <c r="ES53" i="26"/>
  <c r="ET53" i="26"/>
  <c r="EU53" i="26"/>
  <c r="EV53" i="26"/>
  <c r="EW53" i="26"/>
  <c r="EX53" i="26"/>
  <c r="EY53" i="26"/>
  <c r="EZ53" i="26"/>
  <c r="FA53" i="26"/>
  <c r="CM54" i="26"/>
  <c r="CN54" i="26"/>
  <c r="CO54" i="26"/>
  <c r="CP54" i="26"/>
  <c r="CQ54" i="26"/>
  <c r="CR54" i="26"/>
  <c r="CS54" i="26"/>
  <c r="CT54" i="26"/>
  <c r="CU54" i="26"/>
  <c r="CV54" i="26"/>
  <c r="CW54" i="26"/>
  <c r="CX54" i="26"/>
  <c r="CY54" i="26"/>
  <c r="CZ54" i="26"/>
  <c r="DA54" i="26"/>
  <c r="DB54" i="26"/>
  <c r="DC54" i="26"/>
  <c r="DD54" i="26"/>
  <c r="DE54" i="26"/>
  <c r="DF54" i="26"/>
  <c r="DG54" i="26"/>
  <c r="DH54" i="26"/>
  <c r="DI54" i="26"/>
  <c r="DJ54" i="26"/>
  <c r="DK54" i="26"/>
  <c r="DL54" i="26"/>
  <c r="DM54" i="26"/>
  <c r="DN54" i="26"/>
  <c r="DO54" i="26"/>
  <c r="DP54" i="26"/>
  <c r="DQ54" i="26"/>
  <c r="DR54" i="26"/>
  <c r="DS54" i="26"/>
  <c r="DT54" i="26"/>
  <c r="DU54" i="26"/>
  <c r="DV54" i="26"/>
  <c r="DW54" i="26"/>
  <c r="DX54" i="26"/>
  <c r="DY54" i="26"/>
  <c r="DZ54" i="26"/>
  <c r="EA54" i="26"/>
  <c r="EB54" i="26"/>
  <c r="EC54" i="26"/>
  <c r="ED54" i="26"/>
  <c r="EE54" i="26"/>
  <c r="EF54" i="26"/>
  <c r="EG54" i="26"/>
  <c r="EH54" i="26"/>
  <c r="EI54" i="26"/>
  <c r="EJ54" i="26"/>
  <c r="EK54" i="26"/>
  <c r="EL54" i="26"/>
  <c r="EM54" i="26"/>
  <c r="EN54" i="26"/>
  <c r="EO54" i="26"/>
  <c r="EP54" i="26"/>
  <c r="EQ54" i="26"/>
  <c r="ER54" i="26"/>
  <c r="ES54" i="26"/>
  <c r="ET54" i="26"/>
  <c r="EU54" i="26"/>
  <c r="EV54" i="26"/>
  <c r="EW54" i="26"/>
  <c r="EX54" i="26"/>
  <c r="EY54" i="26"/>
  <c r="EZ54" i="26"/>
  <c r="FA54" i="26"/>
  <c r="CN3" i="26"/>
  <c r="CO3" i="26"/>
  <c r="CP3" i="26"/>
  <c r="CQ3" i="26"/>
  <c r="CR3" i="26"/>
  <c r="CS3" i="26"/>
  <c r="CT3" i="26"/>
  <c r="CU3" i="26"/>
  <c r="CV3" i="26"/>
  <c r="CW3" i="26"/>
  <c r="CX3" i="26"/>
  <c r="CY3" i="26"/>
  <c r="CZ3" i="26"/>
  <c r="DA3" i="26"/>
  <c r="DB3" i="26"/>
  <c r="DC3" i="26"/>
  <c r="DD3" i="26"/>
  <c r="DE3" i="26"/>
  <c r="DF3" i="26"/>
  <c r="DG3" i="26"/>
  <c r="DH3" i="26"/>
  <c r="DI3" i="26"/>
  <c r="DJ3" i="26"/>
  <c r="DK3" i="26"/>
  <c r="DL3" i="26"/>
  <c r="DM3" i="26"/>
  <c r="DN3" i="26"/>
  <c r="DO3" i="26"/>
  <c r="DP3" i="26"/>
  <c r="DQ3" i="26"/>
  <c r="DR3" i="26"/>
  <c r="DS3" i="26"/>
  <c r="DT3" i="26"/>
  <c r="DU3" i="26"/>
  <c r="DV3" i="26"/>
  <c r="DW3" i="26"/>
  <c r="DX3" i="26"/>
  <c r="DY3" i="26"/>
  <c r="DZ3" i="26"/>
  <c r="EA3" i="26"/>
  <c r="EB3" i="26"/>
  <c r="EC3" i="26"/>
  <c r="ED3" i="26"/>
  <c r="EE3" i="26"/>
  <c r="EF3" i="26"/>
  <c r="EG3" i="26"/>
  <c r="EH3" i="26"/>
  <c r="EI3" i="26"/>
  <c r="EJ3" i="26"/>
  <c r="EK3" i="26"/>
  <c r="EL3" i="26"/>
  <c r="EM3" i="26"/>
  <c r="EN3" i="26"/>
  <c r="EO3" i="26"/>
  <c r="EP3" i="26"/>
  <c r="EQ3" i="26"/>
  <c r="ER3" i="26"/>
  <c r="ES3" i="26"/>
  <c r="ET3" i="26"/>
  <c r="EU3" i="26"/>
  <c r="EV3" i="26"/>
  <c r="EW3" i="26"/>
  <c r="EX3" i="26"/>
  <c r="EY3" i="26"/>
  <c r="EZ3" i="26"/>
  <c r="FA3" i="26"/>
  <c r="CM3" i="26"/>
  <c r="F73" i="35"/>
  <c r="CB61" i="11"/>
  <c r="F71" i="35"/>
  <c r="F70" i="35"/>
  <c r="I71" i="35"/>
  <c r="J71" i="35"/>
  <c r="I70" i="35"/>
  <c r="J70" i="35"/>
  <c r="G3" i="35"/>
  <c r="H3" i="35" s="1"/>
  <c r="G4" i="35"/>
  <c r="H4" i="35" s="1"/>
  <c r="G5" i="35"/>
  <c r="H5" i="35" s="1"/>
  <c r="G6" i="35"/>
  <c r="H6" i="35" s="1"/>
  <c r="G7" i="35"/>
  <c r="H7" i="35" s="1"/>
  <c r="G8" i="35"/>
  <c r="H8" i="35" s="1"/>
  <c r="G9" i="35"/>
  <c r="H9" i="35" s="1"/>
  <c r="G10" i="35"/>
  <c r="H10" i="35" s="1"/>
  <c r="G11" i="35"/>
  <c r="H11" i="35" s="1"/>
  <c r="G12" i="35"/>
  <c r="H12" i="35" s="1"/>
  <c r="G13" i="35"/>
  <c r="H13" i="35" s="1"/>
  <c r="G14" i="35"/>
  <c r="H14" i="35" s="1"/>
  <c r="G15" i="35"/>
  <c r="H15" i="35" s="1"/>
  <c r="G16" i="35"/>
  <c r="H16" i="35" s="1"/>
  <c r="G17" i="35"/>
  <c r="H17" i="35" s="1"/>
  <c r="G18" i="35"/>
  <c r="H18" i="35" s="1"/>
  <c r="G19" i="35"/>
  <c r="H19" i="35" s="1"/>
  <c r="G20" i="35"/>
  <c r="H20" i="35" s="1"/>
  <c r="G21" i="35"/>
  <c r="H21" i="35" s="1"/>
  <c r="G22" i="35"/>
  <c r="H22" i="35" s="1"/>
  <c r="G23" i="35"/>
  <c r="H23" i="35" s="1"/>
  <c r="G24" i="35"/>
  <c r="H24" i="35" s="1"/>
  <c r="G25" i="35"/>
  <c r="H25" i="35" s="1"/>
  <c r="G26" i="35"/>
  <c r="H26" i="35" s="1"/>
  <c r="G27" i="35"/>
  <c r="H27" i="35" s="1"/>
  <c r="G28" i="35"/>
  <c r="H28" i="35" s="1"/>
  <c r="G29" i="35"/>
  <c r="H29" i="35" s="1"/>
  <c r="G30" i="35"/>
  <c r="H30" i="35" s="1"/>
  <c r="G31" i="35"/>
  <c r="H31" i="35" s="1"/>
  <c r="G32" i="35"/>
  <c r="H32" i="35" s="1"/>
  <c r="G33" i="35"/>
  <c r="H33" i="35" s="1"/>
  <c r="G34" i="35"/>
  <c r="H34" i="35" s="1"/>
  <c r="G35" i="35"/>
  <c r="H35" i="35" s="1"/>
  <c r="G36" i="35"/>
  <c r="H36" i="35" s="1"/>
  <c r="G37" i="35"/>
  <c r="H37" i="35" s="1"/>
  <c r="G38" i="35"/>
  <c r="H38" i="35" s="1"/>
  <c r="G39" i="35"/>
  <c r="H39" i="35" s="1"/>
  <c r="G40" i="35"/>
  <c r="H40" i="35" s="1"/>
  <c r="G41" i="35"/>
  <c r="H41" i="35" s="1"/>
  <c r="G42" i="35"/>
  <c r="H42" i="35" s="1"/>
  <c r="G43" i="35"/>
  <c r="H43" i="35" s="1"/>
  <c r="G44" i="35"/>
  <c r="H44" i="35" s="1"/>
  <c r="G45" i="35"/>
  <c r="H45" i="35" s="1"/>
  <c r="G46" i="35"/>
  <c r="H46" i="35" s="1"/>
  <c r="G47" i="35"/>
  <c r="H47" i="35" s="1"/>
  <c r="G48" i="35"/>
  <c r="H48" i="35" s="1"/>
  <c r="G49" i="35"/>
  <c r="H49" i="35" s="1"/>
  <c r="G50" i="35"/>
  <c r="H50" i="35" s="1"/>
  <c r="G51" i="35"/>
  <c r="H51" i="35" s="1"/>
  <c r="G52" i="35"/>
  <c r="H52" i="35" s="1"/>
  <c r="G53" i="35"/>
  <c r="H53" i="35" s="1"/>
  <c r="G54" i="35"/>
  <c r="H54" i="35" s="1"/>
  <c r="G55" i="35"/>
  <c r="H55" i="35" s="1"/>
  <c r="G56" i="35"/>
  <c r="H56" i="35" s="1"/>
  <c r="G57" i="35"/>
  <c r="H57" i="35" s="1"/>
  <c r="G58" i="35"/>
  <c r="H58" i="35" s="1"/>
  <c r="G59" i="35"/>
  <c r="H59" i="35" s="1"/>
  <c r="G60" i="35"/>
  <c r="H60" i="35" s="1"/>
  <c r="G61" i="35"/>
  <c r="H61" i="35" s="1"/>
  <c r="G62" i="35"/>
  <c r="H62" i="35" s="1"/>
  <c r="G63" i="35"/>
  <c r="H63" i="35" s="1"/>
  <c r="G64" i="35"/>
  <c r="H64" i="35" s="1"/>
  <c r="G65" i="35"/>
  <c r="H65" i="35" s="1"/>
  <c r="G66" i="35"/>
  <c r="H66" i="35" s="1"/>
  <c r="G67" i="35"/>
  <c r="H67" i="35" s="1"/>
  <c r="G68" i="35"/>
  <c r="H68" i="35" s="1"/>
  <c r="G2" i="35"/>
  <c r="E71" i="35"/>
  <c r="D71" i="35"/>
  <c r="C71" i="35"/>
  <c r="E70" i="35"/>
  <c r="D70" i="35"/>
  <c r="C70" i="35"/>
  <c r="CC3" i="34"/>
  <c r="CD3" i="34"/>
  <c r="CH3" i="34"/>
  <c r="CI3" i="34"/>
  <c r="CP3" i="34"/>
  <c r="CQ3" i="34"/>
  <c r="CR3" i="34"/>
  <c r="CT3" i="34"/>
  <c r="CU3" i="34"/>
  <c r="CW55" i="34"/>
  <c r="DA3" i="34"/>
  <c r="DB3" i="34"/>
  <c r="DD3" i="34"/>
  <c r="DF3" i="34"/>
  <c r="DH3" i="34"/>
  <c r="DI3" i="34"/>
  <c r="DJ3" i="34"/>
  <c r="DK3" i="34"/>
  <c r="CD5" i="34"/>
  <c r="CP5" i="34"/>
  <c r="DE5" i="34"/>
  <c r="CM6" i="34"/>
  <c r="DG6" i="34"/>
  <c r="CA7" i="34"/>
  <c r="CD7" i="34"/>
  <c r="CG7" i="34"/>
  <c r="CH7" i="34"/>
  <c r="DD7" i="34"/>
  <c r="DE7" i="34"/>
  <c r="DH7" i="34"/>
  <c r="DI7" i="34"/>
  <c r="CC8" i="34"/>
  <c r="CP8" i="34"/>
  <c r="DA8" i="34"/>
  <c r="DG8" i="34"/>
  <c r="CA9" i="34"/>
  <c r="CC9" i="34"/>
  <c r="CD9" i="34"/>
  <c r="CE9" i="34"/>
  <c r="CG9" i="34"/>
  <c r="CH9" i="34"/>
  <c r="CI9" i="34"/>
  <c r="CM9" i="34"/>
  <c r="CS9" i="34"/>
  <c r="DA9" i="34"/>
  <c r="DB9" i="34"/>
  <c r="DD9" i="34"/>
  <c r="DE9" i="34"/>
  <c r="DG9" i="34"/>
  <c r="DK9" i="34"/>
  <c r="CA10" i="34"/>
  <c r="CC10" i="34"/>
  <c r="CD10" i="34"/>
  <c r="CG10" i="34"/>
  <c r="CH10" i="34"/>
  <c r="CI10" i="34"/>
  <c r="CP10" i="34"/>
  <c r="CQ10" i="34"/>
  <c r="CR10" i="34"/>
  <c r="CS10" i="34"/>
  <c r="CT10" i="34"/>
  <c r="CU10" i="34"/>
  <c r="DA10" i="34"/>
  <c r="DB10" i="34"/>
  <c r="DC10" i="34"/>
  <c r="DD10" i="34"/>
  <c r="DE10" i="34"/>
  <c r="DF10" i="34"/>
  <c r="DG10" i="34"/>
  <c r="DH10" i="34"/>
  <c r="DI10" i="34"/>
  <c r="DJ10" i="34"/>
  <c r="DK10" i="34"/>
  <c r="CA11" i="34"/>
  <c r="CC11" i="34"/>
  <c r="CC13" i="34"/>
  <c r="CD13" i="34"/>
  <c r="CE13" i="34"/>
  <c r="CN13" i="34"/>
  <c r="CO13" i="34"/>
  <c r="CP13" i="34"/>
  <c r="CR13" i="34"/>
  <c r="CS13" i="34"/>
  <c r="DF13" i="34"/>
  <c r="DG13" i="34"/>
  <c r="CC14" i="34"/>
  <c r="CD14" i="34"/>
  <c r="CG14" i="34"/>
  <c r="CH14" i="34"/>
  <c r="DE14" i="34"/>
  <c r="CC16" i="34"/>
  <c r="CI20" i="34"/>
  <c r="DL20" i="34"/>
  <c r="DN20" i="34"/>
  <c r="DO20" i="34"/>
  <c r="DP20" i="34"/>
  <c r="DQ20" i="34"/>
  <c r="DR20" i="34"/>
  <c r="DS20" i="34"/>
  <c r="DT20" i="34"/>
  <c r="DU20" i="34"/>
  <c r="DU56" i="34" s="1"/>
  <c r="DV20" i="34"/>
  <c r="DW20" i="34"/>
  <c r="DX20" i="34"/>
  <c r="DY20" i="34"/>
  <c r="EA20" i="34"/>
  <c r="EB20" i="34"/>
  <c r="DL21" i="34"/>
  <c r="DM21" i="34"/>
  <c r="DN21" i="34"/>
  <c r="DP21" i="34"/>
  <c r="DQ21" i="34"/>
  <c r="DR21" i="34"/>
  <c r="DT21" i="34"/>
  <c r="DY21" i="34"/>
  <c r="EB21" i="34"/>
  <c r="BZ22" i="34"/>
  <c r="CA22" i="34"/>
  <c r="CB22" i="34"/>
  <c r="CC22" i="34"/>
  <c r="CD22" i="34"/>
  <c r="CE22" i="34"/>
  <c r="CF22" i="34"/>
  <c r="CG22" i="34"/>
  <c r="CH22" i="34"/>
  <c r="CJ22" i="34"/>
  <c r="CK22" i="34"/>
  <c r="CL22" i="34"/>
  <c r="CM22" i="34"/>
  <c r="CN22" i="34"/>
  <c r="CO22" i="34"/>
  <c r="CQ22" i="34"/>
  <c r="CQ56" i="34" s="1"/>
  <c r="CS22" i="34"/>
  <c r="CT22" i="34"/>
  <c r="CV22" i="34"/>
  <c r="CX22" i="34"/>
  <c r="CX55" i="34" s="1"/>
  <c r="CY22" i="34"/>
  <c r="CZ22" i="34"/>
  <c r="DA22" i="34"/>
  <c r="DB22" i="34"/>
  <c r="DC22" i="34"/>
  <c r="DD22" i="34"/>
  <c r="DE22" i="34"/>
  <c r="DF22" i="34"/>
  <c r="DG22" i="34"/>
  <c r="DH22" i="34"/>
  <c r="DH55" i="34" s="1"/>
  <c r="DI22" i="34"/>
  <c r="DJ22" i="34"/>
  <c r="DJ56" i="34" s="1"/>
  <c r="DK22" i="34"/>
  <c r="DL22" i="34"/>
  <c r="DM22" i="34"/>
  <c r="DN22" i="34"/>
  <c r="DO22" i="34"/>
  <c r="DP22" i="34"/>
  <c r="DQ22" i="34"/>
  <c r="DW22" i="34"/>
  <c r="CD25" i="34"/>
  <c r="CI26" i="34"/>
  <c r="CP26" i="34"/>
  <c r="ED26" i="34"/>
  <c r="ED55" i="34" s="1"/>
  <c r="EF26" i="34"/>
  <c r="CP27" i="34"/>
  <c r="CP29" i="34"/>
  <c r="CP33" i="34"/>
  <c r="CQ33" i="34"/>
  <c r="DG33" i="34"/>
  <c r="ED33" i="34"/>
  <c r="CA38" i="34"/>
  <c r="CB38" i="34"/>
  <c r="CC38" i="34"/>
  <c r="CI38" i="34"/>
  <c r="BY9" i="34"/>
  <c r="BY10" i="34"/>
  <c r="BY11" i="34"/>
  <c r="BY38" i="34"/>
  <c r="BY3" i="34"/>
  <c r="DV56" i="34"/>
  <c r="CV56" i="34"/>
  <c r="CJ56" i="34"/>
  <c r="DP55" i="34"/>
  <c r="DG54" i="34"/>
  <c r="CM54" i="34"/>
  <c r="CM56" i="34" s="1"/>
  <c r="CE54" i="34"/>
  <c r="EL53" i="34"/>
  <c r="EL55" i="34" s="1"/>
  <c r="EK53" i="34"/>
  <c r="EI53" i="34"/>
  <c r="EH53" i="34"/>
  <c r="EF53" i="34"/>
  <c r="CE53" i="34"/>
  <c r="EM52" i="34"/>
  <c r="EM55" i="34" s="1"/>
  <c r="EL52" i="34"/>
  <c r="EK52" i="34"/>
  <c r="EJ52" i="34"/>
  <c r="EJ56" i="34" s="1"/>
  <c r="EI52" i="34"/>
  <c r="EH52" i="34"/>
  <c r="EH55" i="34" s="1"/>
  <c r="EG52" i="34"/>
  <c r="EG56" i="34" s="1"/>
  <c r="EE52" i="34"/>
  <c r="EE55" i="34" s="1"/>
  <c r="ED52" i="34"/>
  <c r="EC52" i="34"/>
  <c r="EC55" i="34" s="1"/>
  <c r="EB52" i="34"/>
  <c r="EB55" i="34" s="1"/>
  <c r="EA52" i="34"/>
  <c r="DZ52" i="34"/>
  <c r="DZ56" i="34" s="1"/>
  <c r="DY52" i="34"/>
  <c r="DY56" i="34" s="1"/>
  <c r="DX52" i="34"/>
  <c r="DX56" i="34" s="1"/>
  <c r="DW52" i="34"/>
  <c r="DT52" i="34"/>
  <c r="DN52" i="34"/>
  <c r="DM52" i="34"/>
  <c r="DM56" i="34" s="1"/>
  <c r="DK52" i="34"/>
  <c r="DI52" i="34"/>
  <c r="DH52" i="34"/>
  <c r="DG52" i="34"/>
  <c r="DF52" i="34"/>
  <c r="DD52" i="34"/>
  <c r="DB52" i="34"/>
  <c r="DA52" i="34"/>
  <c r="CU52" i="34"/>
  <c r="CT52" i="34"/>
  <c r="CS52" i="34"/>
  <c r="CS55" i="34" s="1"/>
  <c r="CR52" i="34"/>
  <c r="CR55" i="34" s="1"/>
  <c r="CQ52" i="34"/>
  <c r="CP52" i="34"/>
  <c r="CP56" i="34" s="1"/>
  <c r="CO52" i="34"/>
  <c r="CN52" i="34"/>
  <c r="CM52" i="34"/>
  <c r="CL52" i="34"/>
  <c r="CK52" i="34"/>
  <c r="CI52" i="34"/>
  <c r="CH52" i="34"/>
  <c r="CG52" i="34"/>
  <c r="CF52" i="34"/>
  <c r="CF55" i="34" s="1"/>
  <c r="CE52" i="34"/>
  <c r="CD52" i="34"/>
  <c r="CC52" i="34"/>
  <c r="CB52" i="34"/>
  <c r="CB55" i="34" s="1"/>
  <c r="CA52" i="34"/>
  <c r="BY52" i="34"/>
  <c r="EF55" i="34"/>
  <c r="CZ56" i="34"/>
  <c r="CY56" i="34"/>
  <c r="CV55" i="34"/>
  <c r="CL55" i="34"/>
  <c r="CJ55" i="34"/>
  <c r="CF56" i="34"/>
  <c r="CB56" i="34"/>
  <c r="BZ55" i="34"/>
  <c r="EB56" i="34"/>
  <c r="EA56" i="34"/>
  <c r="DV55" i="34"/>
  <c r="DS55" i="34"/>
  <c r="DR55" i="34"/>
  <c r="DP56" i="34"/>
  <c r="DN56" i="34"/>
  <c r="DL56" i="34"/>
  <c r="CO56" i="34"/>
  <c r="CN56" i="34"/>
  <c r="DE55" i="34"/>
  <c r="CS56" i="34"/>
  <c r="DE56" i="34"/>
  <c r="DK56" i="34"/>
  <c r="DF55" i="34"/>
  <c r="DA56" i="34"/>
  <c r="CH55" i="34"/>
  <c r="G70" i="35" l="1"/>
  <c r="G71" i="35"/>
  <c r="CK55" i="34"/>
  <c r="DW56" i="34"/>
  <c r="CT55" i="34"/>
  <c r="DC56" i="34"/>
  <c r="DT55" i="34"/>
  <c r="DB56" i="34"/>
  <c r="CC56" i="34"/>
  <c r="CG56" i="34"/>
  <c r="DD55" i="34"/>
  <c r="DG55" i="34"/>
  <c r="CE56" i="34"/>
  <c r="CI55" i="34"/>
  <c r="CA56" i="34"/>
  <c r="CU55" i="34"/>
  <c r="CD56" i="34"/>
  <c r="CG55" i="34"/>
  <c r="EJ55" i="34"/>
  <c r="DQ55" i="34"/>
  <c r="DO55" i="34"/>
  <c r="EH56" i="34"/>
  <c r="EL56" i="34"/>
  <c r="DD56" i="34"/>
  <c r="DJ55" i="34"/>
  <c r="DZ55" i="34"/>
  <c r="CR56" i="34"/>
  <c r="CX56" i="34"/>
  <c r="EI56" i="34"/>
  <c r="DI56" i="34"/>
  <c r="K2" i="35"/>
  <c r="H2" i="35"/>
  <c r="L2" i="35"/>
  <c r="L63" i="35"/>
  <c r="K7" i="35"/>
  <c r="K13" i="35"/>
  <c r="L7" i="35"/>
  <c r="M30" i="35"/>
  <c r="L13" i="35"/>
  <c r="K19" i="35"/>
  <c r="L30" i="35"/>
  <c r="K35" i="35"/>
  <c r="L19" i="35"/>
  <c r="K25" i="35"/>
  <c r="L35" i="35"/>
  <c r="K41" i="35"/>
  <c r="L52" i="35"/>
  <c r="L58" i="35"/>
  <c r="L25" i="35"/>
  <c r="K30" i="35"/>
  <c r="L41" i="35"/>
  <c r="K47" i="35"/>
  <c r="K63" i="35"/>
  <c r="L47" i="35"/>
  <c r="N19" i="35"/>
  <c r="N7" i="35"/>
  <c r="N63" i="35"/>
  <c r="N25" i="35"/>
  <c r="M25" i="35"/>
  <c r="K52" i="35"/>
  <c r="K58" i="35"/>
  <c r="DT56" i="34"/>
  <c r="DQ56" i="34"/>
  <c r="EC56" i="34"/>
  <c r="DO56" i="34"/>
  <c r="DC55" i="34"/>
  <c r="EK56" i="34"/>
  <c r="CK56" i="34"/>
  <c r="EM56" i="34"/>
  <c r="CW56" i="34"/>
  <c r="DI55" i="34"/>
  <c r="CQ55" i="34"/>
  <c r="DU55" i="34"/>
  <c r="EK55" i="34"/>
  <c r="CE55" i="34"/>
  <c r="EG55" i="34"/>
  <c r="BY55" i="34"/>
  <c r="BY56" i="34"/>
  <c r="CA55" i="34"/>
  <c r="CM55" i="34"/>
  <c r="CY55" i="34"/>
  <c r="DK55" i="34"/>
  <c r="DW55" i="34"/>
  <c r="EI55" i="34"/>
  <c r="CN55" i="34"/>
  <c r="CZ55" i="34"/>
  <c r="DL55" i="34"/>
  <c r="DX55" i="34"/>
  <c r="CC55" i="34"/>
  <c r="CO55" i="34"/>
  <c r="DA55" i="34"/>
  <c r="DM55" i="34"/>
  <c r="DY55" i="34"/>
  <c r="CH56" i="34"/>
  <c r="CT56" i="34"/>
  <c r="DF56" i="34"/>
  <c r="DR56" i="34"/>
  <c r="ED56" i="34"/>
  <c r="CD55" i="34"/>
  <c r="CP55" i="34"/>
  <c r="DB55" i="34"/>
  <c r="DN55" i="34"/>
  <c r="CI56" i="34"/>
  <c r="CU56" i="34"/>
  <c r="DG56" i="34"/>
  <c r="DS56" i="34"/>
  <c r="EE56" i="34"/>
  <c r="EA55" i="34"/>
  <c r="DH56" i="34"/>
  <c r="EF56" i="34"/>
  <c r="BZ56" i="34"/>
  <c r="CL56" i="34"/>
  <c r="H71" i="35" l="1"/>
  <c r="H70" i="35"/>
  <c r="M2" i="35"/>
  <c r="N2" i="35"/>
  <c r="M7" i="35"/>
  <c r="N30" i="35"/>
  <c r="M63" i="35"/>
  <c r="M13" i="35"/>
  <c r="N13" i="35"/>
  <c r="M19" i="35"/>
  <c r="N35" i="35"/>
  <c r="M35" i="35"/>
  <c r="N41" i="35"/>
  <c r="M41" i="35"/>
  <c r="K71" i="35"/>
  <c r="K70" i="35"/>
  <c r="N58" i="35"/>
  <c r="M58" i="35"/>
  <c r="N47" i="35"/>
  <c r="M47" i="35"/>
  <c r="N52" i="35"/>
  <c r="M52" i="35"/>
  <c r="M71" i="35" l="1"/>
  <c r="M70" i="35"/>
  <c r="U3" i="26" l="1"/>
  <c r="U4" i="26"/>
  <c r="U5" i="26"/>
  <c r="U6" i="26"/>
  <c r="U7" i="26"/>
  <c r="U8" i="26"/>
  <c r="U9" i="26"/>
  <c r="U10" i="26"/>
  <c r="U11" i="26"/>
  <c r="U12" i="26"/>
  <c r="U13" i="26"/>
  <c r="U14" i="26"/>
  <c r="U15" i="26"/>
  <c r="U16" i="26"/>
  <c r="U17" i="26"/>
  <c r="U18" i="26"/>
  <c r="U19" i="26"/>
  <c r="U20" i="26"/>
  <c r="U21" i="26"/>
  <c r="U22" i="26"/>
  <c r="U23" i="26"/>
  <c r="U24" i="26"/>
  <c r="U25" i="26"/>
  <c r="U27" i="26"/>
  <c r="U28" i="26"/>
  <c r="U29" i="26"/>
  <c r="U30" i="26"/>
  <c r="U31" i="26"/>
  <c r="U32" i="26"/>
  <c r="U33" i="26"/>
  <c r="U35" i="26"/>
  <c r="U36" i="26"/>
  <c r="U37" i="26"/>
  <c r="U38" i="26"/>
  <c r="U39" i="26"/>
  <c r="U40" i="26"/>
  <c r="U51" i="26"/>
  <c r="U52" i="26"/>
  <c r="U53" i="26"/>
  <c r="BF16" i="7"/>
  <c r="BF17" i="7"/>
  <c r="BF18" i="7"/>
  <c r="BF20" i="7"/>
  <c r="BF23" i="7"/>
  <c r="BF13" i="7"/>
  <c r="BB16" i="7"/>
  <c r="BB17" i="7"/>
  <c r="BB18" i="7"/>
  <c r="BB13" i="7"/>
  <c r="AX17" i="7"/>
  <c r="AX18" i="7"/>
  <c r="AX16" i="7"/>
  <c r="AU6" i="7"/>
  <c r="AU7" i="7"/>
  <c r="AU8" i="7"/>
  <c r="AU9" i="7"/>
  <c r="AU10" i="7"/>
  <c r="AU13" i="7"/>
  <c r="AU16" i="7"/>
  <c r="AU17" i="7"/>
  <c r="AU18" i="7"/>
  <c r="AU23" i="7"/>
  <c r="AU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4" i="7"/>
  <c r="P54" i="12" l="1"/>
  <c r="L54" i="12"/>
  <c r="P53" i="12"/>
  <c r="L53" i="12"/>
  <c r="P52" i="12"/>
  <c r="L52" i="12"/>
  <c r="L51" i="12"/>
  <c r="L50" i="12"/>
  <c r="L49" i="12"/>
  <c r="L48" i="12"/>
  <c r="L47" i="12"/>
  <c r="L46" i="12"/>
  <c r="L45" i="12"/>
  <c r="L44" i="12"/>
  <c r="L43" i="12"/>
  <c r="L42" i="12"/>
  <c r="O41" i="12"/>
  <c r="L41" i="12"/>
  <c r="O40" i="12"/>
  <c r="L40" i="12"/>
  <c r="O39" i="12"/>
  <c r="L39" i="12"/>
  <c r="O38" i="12"/>
  <c r="L38" i="12"/>
  <c r="O37" i="12"/>
  <c r="L37" i="12"/>
  <c r="O36" i="12"/>
  <c r="L36" i="12"/>
  <c r="O35" i="12"/>
  <c r="L35" i="12"/>
  <c r="O34" i="12"/>
  <c r="L34" i="12"/>
  <c r="O33" i="12"/>
  <c r="L33" i="12"/>
  <c r="O32" i="12"/>
  <c r="L32" i="12"/>
  <c r="O31" i="12"/>
  <c r="L31" i="12"/>
  <c r="O30" i="12"/>
  <c r="L30" i="12"/>
  <c r="O29" i="12"/>
  <c r="L29" i="12"/>
  <c r="O28" i="12"/>
  <c r="L28" i="12"/>
  <c r="O27" i="12"/>
  <c r="L27" i="12"/>
  <c r="O26" i="12"/>
  <c r="L26" i="12"/>
  <c r="O25" i="12"/>
  <c r="L25" i="12"/>
  <c r="O24" i="12"/>
  <c r="L24" i="12"/>
  <c r="O23" i="12"/>
  <c r="L23" i="12"/>
  <c r="O22" i="12"/>
  <c r="L22" i="12"/>
  <c r="O21" i="12"/>
  <c r="L21" i="12"/>
  <c r="O20" i="12"/>
  <c r="L20" i="12"/>
  <c r="O19" i="12"/>
  <c r="L19" i="12"/>
  <c r="O18" i="12"/>
  <c r="L18" i="12"/>
  <c r="O17" i="12"/>
  <c r="L17" i="12"/>
  <c r="P16" i="12"/>
  <c r="O16" i="12"/>
  <c r="L16" i="12"/>
  <c r="P15" i="12"/>
  <c r="O15" i="12"/>
  <c r="L15" i="12"/>
  <c r="P14" i="12"/>
  <c r="O14" i="12"/>
  <c r="L14" i="12"/>
  <c r="P13" i="12"/>
  <c r="O13" i="12"/>
  <c r="L13" i="12"/>
  <c r="P12" i="12"/>
  <c r="O12" i="12"/>
  <c r="L12" i="12"/>
  <c r="P11" i="12"/>
  <c r="O11" i="12"/>
  <c r="L11" i="12"/>
  <c r="P10" i="12"/>
  <c r="O10" i="12"/>
  <c r="L10" i="12"/>
  <c r="P9" i="12"/>
  <c r="O9" i="12"/>
  <c r="L9" i="12"/>
  <c r="P8" i="12"/>
  <c r="O8" i="12"/>
  <c r="L8" i="12"/>
  <c r="P7" i="12"/>
  <c r="O7" i="12"/>
  <c r="L7" i="12"/>
  <c r="P6" i="12"/>
  <c r="O6" i="12"/>
  <c r="L6" i="12"/>
  <c r="P5" i="12"/>
  <c r="O5" i="12"/>
  <c r="L5" i="12"/>
  <c r="P4" i="12"/>
  <c r="O4" i="12"/>
  <c r="L4" i="12"/>
  <c r="P3" i="12"/>
  <c r="O3" i="12"/>
  <c r="L3" i="12"/>
  <c r="DY62" i="11"/>
  <c r="DV62" i="11"/>
  <c r="DU62" i="11"/>
  <c r="DT62" i="11"/>
  <c r="DS62" i="11"/>
  <c r="DR62" i="11"/>
  <c r="DO62" i="11"/>
  <c r="DM62" i="11"/>
  <c r="DH62" i="11"/>
  <c r="DF62" i="11"/>
  <c r="DC62" i="11"/>
  <c r="DB62" i="11"/>
  <c r="DA62" i="11"/>
  <c r="CZ62" i="11"/>
  <c r="CY62" i="11"/>
  <c r="CM62" i="11"/>
  <c r="CC62" i="11"/>
  <c r="EP61" i="11"/>
  <c r="EO61" i="11"/>
  <c r="EN61" i="11"/>
  <c r="EM61" i="11"/>
  <c r="EL61" i="11"/>
  <c r="EJ61" i="11"/>
  <c r="EI61" i="11"/>
  <c r="EH61" i="11"/>
  <c r="EG61" i="11"/>
  <c r="EF61" i="11"/>
  <c r="EE61" i="11"/>
  <c r="ED61" i="11"/>
  <c r="EC61" i="11"/>
  <c r="EB61" i="11"/>
  <c r="EA61" i="11"/>
  <c r="DZ61" i="11"/>
  <c r="DY61" i="11"/>
  <c r="DX61" i="11"/>
  <c r="DW61" i="11"/>
  <c r="DV61" i="11"/>
  <c r="DT61" i="11"/>
  <c r="DS61" i="11"/>
  <c r="DR61" i="11"/>
  <c r="DR60" i="11" s="1"/>
  <c r="DQ61" i="11"/>
  <c r="DP61" i="11"/>
  <c r="DO61" i="11"/>
  <c r="DC61" i="11"/>
  <c r="DB61" i="11"/>
  <c r="DA61" i="11"/>
  <c r="CZ61" i="11"/>
  <c r="CY61" i="11"/>
  <c r="CO61" i="11"/>
  <c r="CM61" i="11"/>
  <c r="CI61" i="11"/>
  <c r="CE61" i="11"/>
  <c r="CC61" i="11"/>
  <c r="DY60" i="11"/>
  <c r="DV60" i="11"/>
  <c r="DT60" i="11"/>
  <c r="DS60" i="11"/>
  <c r="DO60" i="11"/>
  <c r="DC60" i="11"/>
  <c r="DB60" i="11"/>
  <c r="DA60" i="11"/>
  <c r="CZ60" i="11"/>
  <c r="CY60" i="11"/>
  <c r="CM60" i="11"/>
  <c r="CC60" i="11"/>
  <c r="BZ56" i="11"/>
  <c r="BY56" i="11"/>
  <c r="BX56" i="11"/>
  <c r="BW56" i="11"/>
  <c r="BV56" i="11"/>
  <c r="BU56" i="11"/>
  <c r="BT56" i="11"/>
  <c r="BS56" i="11"/>
  <c r="BR56" i="11"/>
  <c r="BQ56" i="11"/>
  <c r="BP56" i="11"/>
  <c r="BO56" i="11"/>
  <c r="BN56" i="11"/>
  <c r="BM56" i="11"/>
  <c r="BL56" i="11"/>
  <c r="BK56" i="11"/>
  <c r="BJ56" i="11"/>
  <c r="BI56" i="11"/>
  <c r="BH56" i="11"/>
  <c r="BG56" i="11"/>
  <c r="BF56" i="11"/>
  <c r="BE56" i="11"/>
  <c r="BD56" i="11"/>
  <c r="BC56" i="11"/>
  <c r="BB56" i="11"/>
  <c r="BA56" i="11"/>
  <c r="AZ56" i="11"/>
  <c r="AY56" i="11"/>
  <c r="AX56" i="11"/>
  <c r="AW56" i="11"/>
  <c r="AV56" i="11"/>
  <c r="AU56" i="11"/>
  <c r="AT56" i="11"/>
  <c r="AS56" i="11"/>
  <c r="AR56" i="11"/>
  <c r="AQ56" i="11"/>
  <c r="AP56" i="11"/>
  <c r="AO56" i="11"/>
  <c r="AN56" i="11"/>
  <c r="AM56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EP55" i="11"/>
  <c r="EO55" i="11"/>
  <c r="EN55" i="11"/>
  <c r="EM55" i="11"/>
  <c r="EL55" i="11"/>
  <c r="EK55" i="11"/>
  <c r="EJ55" i="11"/>
  <c r="EI55" i="11"/>
  <c r="EH55" i="11"/>
  <c r="EG55" i="11"/>
  <c r="EF55" i="11"/>
  <c r="EE55" i="11"/>
  <c r="ED55" i="11"/>
  <c r="EC55" i="11"/>
  <c r="EB55" i="11"/>
  <c r="EA55" i="11"/>
  <c r="DZ55" i="11"/>
  <c r="DY55" i="11"/>
  <c r="DX55" i="11"/>
  <c r="DW55" i="11"/>
  <c r="DV55" i="11"/>
  <c r="DU55" i="11"/>
  <c r="DT55" i="11"/>
  <c r="DS55" i="11"/>
  <c r="DR55" i="11"/>
  <c r="DQ55" i="11"/>
  <c r="DP55" i="11"/>
  <c r="DO55" i="11"/>
  <c r="DN55" i="11"/>
  <c r="DM55" i="11"/>
  <c r="DL55" i="11"/>
  <c r="DK55" i="11"/>
  <c r="DJ55" i="11"/>
  <c r="DI55" i="11"/>
  <c r="DH55" i="11"/>
  <c r="DG55" i="11"/>
  <c r="DF55" i="11"/>
  <c r="DE55" i="11"/>
  <c r="DD55" i="11"/>
  <c r="DC55" i="11"/>
  <c r="DB55" i="11"/>
  <c r="DA55" i="11"/>
  <c r="CZ55" i="11"/>
  <c r="CY55" i="11"/>
  <c r="CX55" i="11"/>
  <c r="CW55" i="11"/>
  <c r="CV55" i="11"/>
  <c r="CU55" i="11"/>
  <c r="CT55" i="11"/>
  <c r="CS55" i="11"/>
  <c r="CR55" i="11"/>
  <c r="CQ55" i="11"/>
  <c r="CP55" i="11"/>
  <c r="CO55" i="11"/>
  <c r="CN55" i="11"/>
  <c r="CM55" i="11"/>
  <c r="CL55" i="11"/>
  <c r="CK55" i="11"/>
  <c r="CJ55" i="11"/>
  <c r="CI55" i="11"/>
  <c r="CH55" i="11"/>
  <c r="CG55" i="11"/>
  <c r="CF55" i="11"/>
  <c r="CE55" i="11"/>
  <c r="CD55" i="11"/>
  <c r="CC55" i="11"/>
  <c r="CB55" i="11"/>
  <c r="DJ54" i="11"/>
  <c r="CP54" i="11"/>
  <c r="CH54" i="11"/>
  <c r="EP53" i="11"/>
  <c r="EO53" i="11"/>
  <c r="EN53" i="11"/>
  <c r="EL53" i="11"/>
  <c r="EK53" i="11"/>
  <c r="EI53" i="11"/>
  <c r="EI62" i="11" s="1"/>
  <c r="EI60" i="11" s="1"/>
  <c r="CH53" i="11"/>
  <c r="EP52" i="11"/>
  <c r="EP62" i="11" s="1"/>
  <c r="EO52" i="11"/>
  <c r="EO62" i="11" s="1"/>
  <c r="EO60" i="11" s="1"/>
  <c r="EN52" i="11"/>
  <c r="EN62" i="11" s="1"/>
  <c r="EM52" i="11"/>
  <c r="EM62" i="11" s="1"/>
  <c r="EM60" i="11" s="1"/>
  <c r="EL52" i="11"/>
  <c r="EL62" i="11" s="1"/>
  <c r="EL60" i="11" s="1"/>
  <c r="EK52" i="11"/>
  <c r="EK62" i="11" s="1"/>
  <c r="EJ52" i="11"/>
  <c r="EJ62" i="11" s="1"/>
  <c r="EJ60" i="11" s="1"/>
  <c r="EH52" i="11"/>
  <c r="EH62" i="11" s="1"/>
  <c r="EH60" i="11" s="1"/>
  <c r="EG52" i="11"/>
  <c r="EG62" i="11" s="1"/>
  <c r="EG60" i="11" s="1"/>
  <c r="EF52" i="11"/>
  <c r="EF62" i="11" s="1"/>
  <c r="EF60" i="11" s="1"/>
  <c r="EE52" i="11"/>
  <c r="EE62" i="11" s="1"/>
  <c r="EE60" i="11" s="1"/>
  <c r="ED52" i="11"/>
  <c r="ED62" i="11" s="1"/>
  <c r="EC52" i="11"/>
  <c r="EC62" i="11" s="1"/>
  <c r="EC60" i="11" s="1"/>
  <c r="EB52" i="11"/>
  <c r="EB62" i="11" s="1"/>
  <c r="EA52" i="11"/>
  <c r="EA62" i="11" s="1"/>
  <c r="EA60" i="11" s="1"/>
  <c r="DZ52" i="11"/>
  <c r="DZ62" i="11" s="1"/>
  <c r="DZ60" i="11" s="1"/>
  <c r="DX52" i="11"/>
  <c r="DX62" i="11" s="1"/>
  <c r="DX60" i="11" s="1"/>
  <c r="DW52" i="11"/>
  <c r="DW62" i="11" s="1"/>
  <c r="DW60" i="11" s="1"/>
  <c r="DQ52" i="11"/>
  <c r="DQ62" i="11" s="1"/>
  <c r="DQ60" i="11" s="1"/>
  <c r="DP52" i="11"/>
  <c r="DP62" i="11" s="1"/>
  <c r="DN52" i="11"/>
  <c r="DN62" i="11" s="1"/>
  <c r="DL52" i="11"/>
  <c r="DL62" i="11" s="1"/>
  <c r="DK52" i="11"/>
  <c r="DK62" i="11" s="1"/>
  <c r="DJ52" i="11"/>
  <c r="DJ62" i="11" s="1"/>
  <c r="DI52" i="11"/>
  <c r="DI62" i="11" s="1"/>
  <c r="DG52" i="11"/>
  <c r="DG62" i="11" s="1"/>
  <c r="DE52" i="11"/>
  <c r="DE62" i="11" s="1"/>
  <c r="DD52" i="11"/>
  <c r="DD62" i="11" s="1"/>
  <c r="CX52" i="11"/>
  <c r="CX62" i="11" s="1"/>
  <c r="CW52" i="11"/>
  <c r="CW62" i="11" s="1"/>
  <c r="CV52" i="11"/>
  <c r="CV62" i="11" s="1"/>
  <c r="CU52" i="11"/>
  <c r="CU62" i="11" s="1"/>
  <c r="CT52" i="11"/>
  <c r="CT62" i="11" s="1"/>
  <c r="CS52" i="11"/>
  <c r="CS62" i="11" s="1"/>
  <c r="CR52" i="11"/>
  <c r="CR62" i="11" s="1"/>
  <c r="CQ52" i="11"/>
  <c r="CQ62" i="11" s="1"/>
  <c r="CP52" i="11"/>
  <c r="CP62" i="11" s="1"/>
  <c r="CO52" i="11"/>
  <c r="CO62" i="11" s="1"/>
  <c r="CO60" i="11" s="1"/>
  <c r="CN52" i="11"/>
  <c r="CN62" i="11" s="1"/>
  <c r="CL52" i="11"/>
  <c r="CL62" i="11" s="1"/>
  <c r="CK52" i="11"/>
  <c r="CK62" i="11" s="1"/>
  <c r="CJ52" i="11"/>
  <c r="CJ62" i="11" s="1"/>
  <c r="CI52" i="11"/>
  <c r="CI62" i="11" s="1"/>
  <c r="CI60" i="11" s="1"/>
  <c r="CH52" i="11"/>
  <c r="CH62" i="11" s="1"/>
  <c r="CG52" i="11"/>
  <c r="CG62" i="11" s="1"/>
  <c r="CF52" i="11"/>
  <c r="CF62" i="11" s="1"/>
  <c r="CE52" i="11"/>
  <c r="CE62" i="11" s="1"/>
  <c r="CE60" i="11" s="1"/>
  <c r="CD52" i="11"/>
  <c r="CD62" i="11" s="1"/>
  <c r="CB52" i="11"/>
  <c r="CB62" i="11" s="1"/>
  <c r="EP51" i="11"/>
  <c r="EO51" i="11"/>
  <c r="EN51" i="11"/>
  <c r="EM51" i="11"/>
  <c r="EL51" i="11"/>
  <c r="EK51" i="11"/>
  <c r="EI51" i="11"/>
  <c r="EG51" i="11"/>
  <c r="EC51" i="11"/>
  <c r="DW51" i="11"/>
  <c r="DU51" i="11"/>
  <c r="DQ51" i="11"/>
  <c r="DJ51" i="11"/>
  <c r="DF51" i="11"/>
  <c r="DB51" i="11"/>
  <c r="DA51" i="11"/>
  <c r="CZ51" i="11"/>
  <c r="CY51" i="11"/>
  <c r="CV51" i="11"/>
  <c r="CS51" i="11"/>
  <c r="CR51" i="11"/>
  <c r="CQ51" i="11"/>
  <c r="CP51" i="11"/>
  <c r="CO51" i="11"/>
  <c r="CN51" i="11"/>
  <c r="CL51" i="11"/>
  <c r="CH51" i="11"/>
  <c r="CG51" i="11"/>
  <c r="EP50" i="11"/>
  <c r="EO50" i="11"/>
  <c r="EN50" i="11"/>
  <c r="EM50" i="11"/>
  <c r="EL50" i="11"/>
  <c r="EK50" i="11"/>
  <c r="EJ50" i="11"/>
  <c r="EI50" i="11"/>
  <c r="EH50" i="11"/>
  <c r="EG50" i="11"/>
  <c r="EF50" i="11"/>
  <c r="EE50" i="11"/>
  <c r="ED50" i="11"/>
  <c r="EC50" i="11"/>
  <c r="EB50" i="11"/>
  <c r="EA50" i="11"/>
  <c r="DZ50" i="11"/>
  <c r="DY50" i="11"/>
  <c r="DX50" i="11"/>
  <c r="DW50" i="11"/>
  <c r="DV50" i="11"/>
  <c r="DU50" i="11"/>
  <c r="DT50" i="11"/>
  <c r="DS50" i="11"/>
  <c r="DR50" i="11"/>
  <c r="DQ50" i="11"/>
  <c r="DP50" i="11"/>
  <c r="DO50" i="11"/>
  <c r="DN50" i="11"/>
  <c r="DM50" i="11"/>
  <c r="DL50" i="11"/>
  <c r="DK50" i="11"/>
  <c r="DJ50" i="11"/>
  <c r="DI50" i="11"/>
  <c r="DG50" i="11"/>
  <c r="DF50" i="11"/>
  <c r="DE50" i="11"/>
  <c r="DD50" i="11"/>
  <c r="DC50" i="11"/>
  <c r="DB50" i="11"/>
  <c r="DA50" i="11"/>
  <c r="CZ50" i="11"/>
  <c r="CY50" i="11"/>
  <c r="CX50" i="11"/>
  <c r="CW50" i="11"/>
  <c r="CV50" i="11"/>
  <c r="CU50" i="11"/>
  <c r="CT50" i="11"/>
  <c r="CS50" i="11"/>
  <c r="CR50" i="11"/>
  <c r="CQ50" i="11"/>
  <c r="CP50" i="11"/>
  <c r="CO50" i="11"/>
  <c r="CN50" i="11"/>
  <c r="CM50" i="11"/>
  <c r="CL50" i="11"/>
  <c r="CK50" i="11"/>
  <c r="CJ50" i="11"/>
  <c r="CI50" i="11"/>
  <c r="CH50" i="11"/>
  <c r="CG50" i="11"/>
  <c r="CF50" i="11"/>
  <c r="CE50" i="11"/>
  <c r="CD50" i="11"/>
  <c r="CC50" i="11"/>
  <c r="CB50" i="11"/>
  <c r="EP48" i="11"/>
  <c r="EO48" i="11"/>
  <c r="EN48" i="11"/>
  <c r="EM48" i="11"/>
  <c r="EL48" i="11"/>
  <c r="EK48" i="11"/>
  <c r="EJ48" i="11"/>
  <c r="EI48" i="11"/>
  <c r="EH48" i="11"/>
  <c r="EG48" i="11"/>
  <c r="EF48" i="11"/>
  <c r="EE48" i="11"/>
  <c r="ED48" i="11"/>
  <c r="EC48" i="11"/>
  <c r="EB48" i="11"/>
  <c r="EA48" i="11"/>
  <c r="DZ48" i="11"/>
  <c r="DY48" i="11"/>
  <c r="DX48" i="11"/>
  <c r="DW48" i="11"/>
  <c r="DV48" i="11"/>
  <c r="DU48" i="11"/>
  <c r="DT48" i="11"/>
  <c r="DS48" i="11"/>
  <c r="DR48" i="11"/>
  <c r="DQ48" i="11"/>
  <c r="DP48" i="11"/>
  <c r="DO48" i="11"/>
  <c r="DN48" i="11"/>
  <c r="DM48" i="11"/>
  <c r="DL48" i="11"/>
  <c r="DK48" i="11"/>
  <c r="DJ48" i="11"/>
  <c r="DI48" i="11"/>
  <c r="DF48" i="11"/>
  <c r="DE48" i="11"/>
  <c r="DD48" i="11"/>
  <c r="DC48" i="11"/>
  <c r="DB48" i="11"/>
  <c r="DA48" i="11"/>
  <c r="CZ48" i="11"/>
  <c r="CY48" i="11"/>
  <c r="CX48" i="11"/>
  <c r="CW48" i="11"/>
  <c r="CV48" i="11"/>
  <c r="CU48" i="11"/>
  <c r="CT48" i="11"/>
  <c r="CS48" i="11"/>
  <c r="CR48" i="11"/>
  <c r="CQ48" i="11"/>
  <c r="CP48" i="11"/>
  <c r="CO48" i="11"/>
  <c r="CN48" i="11"/>
  <c r="CM48" i="11"/>
  <c r="CL48" i="11"/>
  <c r="CK48" i="11"/>
  <c r="CJ48" i="11"/>
  <c r="CI48" i="11"/>
  <c r="CH48" i="11"/>
  <c r="CG48" i="11"/>
  <c r="CF48" i="11"/>
  <c r="CE48" i="11"/>
  <c r="CD48" i="11"/>
  <c r="CC48" i="11"/>
  <c r="CB48" i="11"/>
  <c r="CB46" i="11"/>
  <c r="EP45" i="11"/>
  <c r="EO45" i="11"/>
  <c r="EN45" i="11"/>
  <c r="EM45" i="11"/>
  <c r="EL45" i="11"/>
  <c r="EK45" i="11"/>
  <c r="EJ45" i="11"/>
  <c r="EH45" i="11"/>
  <c r="EE45" i="11"/>
  <c r="ED45" i="11"/>
  <c r="EC45" i="11"/>
  <c r="EB45" i="11"/>
  <c r="EA45" i="11"/>
  <c r="DZ45" i="11"/>
  <c r="DY45" i="11"/>
  <c r="DW45" i="11"/>
  <c r="DV45" i="11"/>
  <c r="DU45" i="11"/>
  <c r="DP45" i="11"/>
  <c r="DO45" i="11"/>
  <c r="DJ45" i="11"/>
  <c r="DI45" i="11"/>
  <c r="DH45" i="11"/>
  <c r="DG45" i="11"/>
  <c r="DF45" i="11"/>
  <c r="DE45" i="11"/>
  <c r="DC45" i="11"/>
  <c r="DB45" i="11"/>
  <c r="DA45" i="11"/>
  <c r="CZ45" i="11"/>
  <c r="CY45" i="11"/>
  <c r="CX45" i="11"/>
  <c r="CW45" i="11"/>
  <c r="CV45" i="11"/>
  <c r="CU45" i="11"/>
  <c r="CT45" i="11"/>
  <c r="CS45" i="11"/>
  <c r="CR45" i="11"/>
  <c r="CQ45" i="11"/>
  <c r="CP45" i="11"/>
  <c r="CO45" i="11"/>
  <c r="CN45" i="11"/>
  <c r="CL45" i="11"/>
  <c r="CI45" i="11"/>
  <c r="CG45" i="11"/>
  <c r="CD45" i="11"/>
  <c r="CC45" i="11"/>
  <c r="EP44" i="11"/>
  <c r="EO44" i="11"/>
  <c r="EN44" i="11"/>
  <c r="EM44" i="11"/>
  <c r="EL44" i="11"/>
  <c r="EK44" i="11"/>
  <c r="EJ44" i="11"/>
  <c r="EI44" i="11"/>
  <c r="EH44" i="11"/>
  <c r="EG44" i="11"/>
  <c r="EF44" i="11"/>
  <c r="EE44" i="11"/>
  <c r="ED44" i="11"/>
  <c r="EC44" i="11"/>
  <c r="EB44" i="11"/>
  <c r="EA44" i="11"/>
  <c r="DZ44" i="11"/>
  <c r="DY44" i="11"/>
  <c r="DW44" i="11"/>
  <c r="DV44" i="11"/>
  <c r="DU44" i="11"/>
  <c r="DT44" i="11"/>
  <c r="DS44" i="11"/>
  <c r="DR44" i="11"/>
  <c r="DQ44" i="11"/>
  <c r="DP44" i="11"/>
  <c r="DO44" i="11"/>
  <c r="DN44" i="11"/>
  <c r="DM44" i="11"/>
  <c r="DL44" i="11"/>
  <c r="DK44" i="11"/>
  <c r="DJ44" i="11"/>
  <c r="DI44" i="11"/>
  <c r="DH44" i="11"/>
  <c r="DG44" i="11"/>
  <c r="DF44" i="11"/>
  <c r="DE44" i="11"/>
  <c r="DD44" i="11"/>
  <c r="DC44" i="11"/>
  <c r="DB44" i="11"/>
  <c r="DA44" i="11"/>
  <c r="CZ44" i="11"/>
  <c r="CY44" i="11"/>
  <c r="CX44" i="11"/>
  <c r="CW44" i="11"/>
  <c r="CV44" i="11"/>
  <c r="CU44" i="11"/>
  <c r="CT44" i="11"/>
  <c r="CS44" i="11"/>
  <c r="CR44" i="11"/>
  <c r="CQ44" i="11"/>
  <c r="CP44" i="11"/>
  <c r="CO44" i="11"/>
  <c r="CN44" i="11"/>
  <c r="CL44" i="11"/>
  <c r="CK44" i="11"/>
  <c r="CJ44" i="11"/>
  <c r="CI44" i="11"/>
  <c r="CG44" i="11"/>
  <c r="CF44" i="11"/>
  <c r="CE44" i="11"/>
  <c r="CD44" i="11"/>
  <c r="CC44" i="11"/>
  <c r="EP43" i="11"/>
  <c r="EO43" i="11"/>
  <c r="EN43" i="11"/>
  <c r="EM43" i="11"/>
  <c r="EL43" i="11"/>
  <c r="EK43" i="11"/>
  <c r="EJ43" i="11"/>
  <c r="EH43" i="11"/>
  <c r="EC43" i="11"/>
  <c r="DW43" i="11"/>
  <c r="DV43" i="11"/>
  <c r="DU43" i="11"/>
  <c r="DT43" i="11"/>
  <c r="DS43" i="11"/>
  <c r="DR43" i="11"/>
  <c r="DQ43" i="11"/>
  <c r="DO43" i="11"/>
  <c r="DJ43" i="11"/>
  <c r="DI43" i="11"/>
  <c r="DF43" i="11"/>
  <c r="DC43" i="11"/>
  <c r="DB43" i="11"/>
  <c r="CU43" i="11"/>
  <c r="CS43" i="11"/>
  <c r="CR43" i="11"/>
  <c r="CQ43" i="11"/>
  <c r="CP43" i="11"/>
  <c r="CN43" i="11"/>
  <c r="CL43" i="11"/>
  <c r="CG43" i="11"/>
  <c r="CC43" i="11"/>
  <c r="EN42" i="11"/>
  <c r="EM42" i="11"/>
  <c r="EL42" i="11"/>
  <c r="EK42" i="11"/>
  <c r="EJ42" i="11"/>
  <c r="EI42" i="11"/>
  <c r="EH42" i="11"/>
  <c r="EG42" i="11"/>
  <c r="EE42" i="11"/>
  <c r="EC42" i="11"/>
  <c r="EB42" i="11"/>
  <c r="DZ42" i="11"/>
  <c r="DW42" i="11"/>
  <c r="DU42" i="11"/>
  <c r="DQ42" i="11"/>
  <c r="DN42" i="11"/>
  <c r="DJ42" i="11"/>
  <c r="DI42" i="11"/>
  <c r="DF42" i="11"/>
  <c r="DE42" i="11"/>
  <c r="DC42" i="11"/>
  <c r="DB42" i="11"/>
  <c r="CX42" i="11"/>
  <c r="CW42" i="11"/>
  <c r="CV42" i="11"/>
  <c r="CU42" i="11"/>
  <c r="CS42" i="11"/>
  <c r="CR42" i="11"/>
  <c r="CQ42" i="11"/>
  <c r="CP42" i="11"/>
  <c r="CN42" i="11"/>
  <c r="CL42" i="11"/>
  <c r="CI42" i="11"/>
  <c r="CG42" i="11"/>
  <c r="CF42" i="11"/>
  <c r="CC42" i="11"/>
  <c r="CL41" i="11"/>
  <c r="CL38" i="11"/>
  <c r="CF38" i="11"/>
  <c r="CE38" i="11"/>
  <c r="CD38" i="11"/>
  <c r="CB38" i="11"/>
  <c r="EG33" i="11"/>
  <c r="DJ33" i="11"/>
  <c r="CT33" i="11"/>
  <c r="CS33" i="11"/>
  <c r="CS29" i="11"/>
  <c r="CS27" i="11"/>
  <c r="CL27" i="11"/>
  <c r="EI26" i="11"/>
  <c r="EG26" i="11"/>
  <c r="CS26" i="11"/>
  <c r="CN26" i="11"/>
  <c r="CL26" i="11"/>
  <c r="CG26" i="11"/>
  <c r="CG25" i="11"/>
  <c r="EP22" i="11"/>
  <c r="EO22" i="11"/>
  <c r="EN22" i="11"/>
  <c r="EM22" i="11"/>
  <c r="EK22" i="11"/>
  <c r="EJ22" i="11"/>
  <c r="EI22" i="11"/>
  <c r="EH22" i="11"/>
  <c r="EG22" i="11"/>
  <c r="EF22" i="11"/>
  <c r="EE22" i="11"/>
  <c r="ED22" i="11"/>
  <c r="EC22" i="11"/>
  <c r="EB22" i="11"/>
  <c r="EA22" i="11"/>
  <c r="DZ22" i="11"/>
  <c r="DY22" i="11"/>
  <c r="DX22" i="11"/>
  <c r="DW22" i="11"/>
  <c r="DV22" i="11"/>
  <c r="DU22" i="11"/>
  <c r="DT22" i="11"/>
  <c r="DS22" i="11"/>
  <c r="DR22" i="11"/>
  <c r="DQ22" i="11"/>
  <c r="DP22" i="11"/>
  <c r="DO22" i="11"/>
  <c r="DN22" i="11"/>
  <c r="DM22" i="11"/>
  <c r="DL22" i="11"/>
  <c r="DK22" i="11"/>
  <c r="DJ22" i="11"/>
  <c r="DI22" i="11"/>
  <c r="DH22" i="11"/>
  <c r="DG22" i="11"/>
  <c r="DF22" i="11"/>
  <c r="DE22" i="11"/>
  <c r="DD22" i="11"/>
  <c r="DC22" i="11"/>
  <c r="DB22" i="11"/>
  <c r="DA22" i="11"/>
  <c r="CY22" i="11"/>
  <c r="CX22" i="11"/>
  <c r="CW22" i="11"/>
  <c r="CV22" i="11"/>
  <c r="CU22" i="11"/>
  <c r="CT22" i="11"/>
  <c r="CS22" i="11"/>
  <c r="CR22" i="11"/>
  <c r="CQ22" i="11"/>
  <c r="CP22" i="11"/>
  <c r="CO22" i="11"/>
  <c r="CN22" i="11"/>
  <c r="CM22" i="11"/>
  <c r="CL22" i="11"/>
  <c r="CK22" i="11"/>
  <c r="CJ22" i="11"/>
  <c r="CI22" i="11"/>
  <c r="CH22" i="11"/>
  <c r="CG22" i="11"/>
  <c r="CF22" i="11"/>
  <c r="CE22" i="11"/>
  <c r="CD22" i="11"/>
  <c r="CC22" i="11"/>
  <c r="CB22" i="11"/>
  <c r="EM21" i="11"/>
  <c r="EJ21" i="11"/>
  <c r="EG21" i="11"/>
  <c r="EE21" i="11"/>
  <c r="EB21" i="11"/>
  <c r="DZ21" i="11"/>
  <c r="DY21" i="11"/>
  <c r="DW21" i="11"/>
  <c r="DV21" i="11"/>
  <c r="DU21" i="11"/>
  <c r="DT21" i="11"/>
  <c r="DS21" i="11"/>
  <c r="DR21" i="11"/>
  <c r="DQ21" i="11"/>
  <c r="DP21" i="11"/>
  <c r="DO21" i="11"/>
  <c r="DJ21" i="11"/>
  <c r="DI21" i="11"/>
  <c r="DC21" i="11"/>
  <c r="DB21" i="11"/>
  <c r="CY21" i="11"/>
  <c r="CV21" i="11"/>
  <c r="CU21" i="11"/>
  <c r="CS21" i="11"/>
  <c r="CR21" i="11"/>
  <c r="CQ21" i="11"/>
  <c r="CP21" i="11"/>
  <c r="CN21" i="11"/>
  <c r="CL21" i="11"/>
  <c r="CI21" i="11"/>
  <c r="CG21" i="11"/>
  <c r="CF21" i="11"/>
  <c r="CD21" i="11"/>
  <c r="EP20" i="11"/>
  <c r="EP58" i="11" s="1"/>
  <c r="EO20" i="11"/>
  <c r="EO56" i="11" s="1"/>
  <c r="EN20" i="11"/>
  <c r="EN56" i="11" s="1"/>
  <c r="EM20" i="11"/>
  <c r="EM59" i="11" s="1"/>
  <c r="EL20" i="11"/>
  <c r="EL59" i="11" s="1"/>
  <c r="EK20" i="11"/>
  <c r="EJ20" i="11"/>
  <c r="EJ59" i="11" s="1"/>
  <c r="EI20" i="11"/>
  <c r="EI59" i="11" s="1"/>
  <c r="EH20" i="11"/>
  <c r="EH58" i="11" s="1"/>
  <c r="EG20" i="11"/>
  <c r="EG58" i="11" s="1"/>
  <c r="EF20" i="11"/>
  <c r="EF58" i="11" s="1"/>
  <c r="EE20" i="11"/>
  <c r="EE58" i="11" s="1"/>
  <c r="ED20" i="11"/>
  <c r="ED58" i="11" s="1"/>
  <c r="EC20" i="11"/>
  <c r="EC56" i="11" s="1"/>
  <c r="EB20" i="11"/>
  <c r="EB56" i="11" s="1"/>
  <c r="EA20" i="11"/>
  <c r="EA59" i="11" s="1"/>
  <c r="DZ20" i="11"/>
  <c r="DZ59" i="11" s="1"/>
  <c r="DY20" i="11"/>
  <c r="DY59" i="11" s="1"/>
  <c r="DX20" i="11"/>
  <c r="DX59" i="11" s="1"/>
  <c r="DW20" i="11"/>
  <c r="DW59" i="11" s="1"/>
  <c r="DV20" i="11"/>
  <c r="DV58" i="11" s="1"/>
  <c r="DU20" i="11"/>
  <c r="DT20" i="11"/>
  <c r="DT58" i="11" s="1"/>
  <c r="DS20" i="11"/>
  <c r="DS58" i="11" s="1"/>
  <c r="DR20" i="11"/>
  <c r="DR58" i="11" s="1"/>
  <c r="DQ20" i="11"/>
  <c r="DQ56" i="11" s="1"/>
  <c r="DP20" i="11"/>
  <c r="DP56" i="11" s="1"/>
  <c r="DO20" i="11"/>
  <c r="DO59" i="11" s="1"/>
  <c r="DN20" i="11"/>
  <c r="DM20" i="11"/>
  <c r="DL20" i="11"/>
  <c r="DK20" i="11"/>
  <c r="DJ20" i="11"/>
  <c r="DI20" i="11"/>
  <c r="DG20" i="11"/>
  <c r="DF20" i="11"/>
  <c r="DE20" i="11"/>
  <c r="DD20" i="11"/>
  <c r="DC20" i="11"/>
  <c r="DC59" i="11" s="1"/>
  <c r="DB20" i="11"/>
  <c r="DB59" i="11" s="1"/>
  <c r="DA20" i="11"/>
  <c r="DA59" i="11" s="1"/>
  <c r="CZ20" i="11"/>
  <c r="CZ59" i="11" s="1"/>
  <c r="CY20" i="11"/>
  <c r="CY59" i="11" s="1"/>
  <c r="CX20" i="11"/>
  <c r="CW20" i="11"/>
  <c r="CV20" i="11"/>
  <c r="CU20" i="11"/>
  <c r="CT20" i="11"/>
  <c r="CS20" i="11"/>
  <c r="CR20" i="11"/>
  <c r="CQ20" i="11"/>
  <c r="CP20" i="11"/>
  <c r="CO20" i="11"/>
  <c r="CO59" i="11" s="1"/>
  <c r="CN20" i="11"/>
  <c r="CM20" i="11"/>
  <c r="CM59" i="11" s="1"/>
  <c r="CL20" i="11"/>
  <c r="CI20" i="11"/>
  <c r="CI58" i="11" s="1"/>
  <c r="CH20" i="11"/>
  <c r="CG20" i="11"/>
  <c r="CF20" i="11"/>
  <c r="CE20" i="11"/>
  <c r="CE59" i="11" s="1"/>
  <c r="CD20" i="11"/>
  <c r="CC20" i="11"/>
  <c r="CC59" i="11" s="1"/>
  <c r="CB20" i="11"/>
  <c r="CF16" i="11"/>
  <c r="DH14" i="11"/>
  <c r="CK14" i="11"/>
  <c r="CJ14" i="11"/>
  <c r="CG14" i="11"/>
  <c r="CF14" i="11"/>
  <c r="EK13" i="11"/>
  <c r="EK61" i="11" s="1"/>
  <c r="DU13" i="11"/>
  <c r="DU58" i="11" s="1"/>
  <c r="DJ13" i="11"/>
  <c r="DI13" i="11"/>
  <c r="CV13" i="11"/>
  <c r="CU13" i="11"/>
  <c r="CS13" i="11"/>
  <c r="CR13" i="11"/>
  <c r="CR56" i="11" s="1"/>
  <c r="CQ13" i="11"/>
  <c r="CQ59" i="11" s="1"/>
  <c r="CP13" i="11"/>
  <c r="CN13" i="11"/>
  <c r="CL13" i="11"/>
  <c r="CH13" i="11"/>
  <c r="CG13" i="11"/>
  <c r="CF13" i="11"/>
  <c r="CL12" i="11"/>
  <c r="CG12" i="11"/>
  <c r="CF11" i="11"/>
  <c r="CD11" i="11"/>
  <c r="CB11" i="11"/>
  <c r="DN10" i="11"/>
  <c r="DM10" i="11"/>
  <c r="DL10" i="11"/>
  <c r="DK10" i="11"/>
  <c r="DJ10" i="11"/>
  <c r="DI10" i="11"/>
  <c r="DH10" i="11"/>
  <c r="DG10" i="11"/>
  <c r="DF10" i="11"/>
  <c r="DF58" i="11" s="1"/>
  <c r="DE10" i="11"/>
  <c r="DD10" i="11"/>
  <c r="CX10" i="11"/>
  <c r="CW10" i="11"/>
  <c r="CV10" i="11"/>
  <c r="CU10" i="11"/>
  <c r="CT10" i="11"/>
  <c r="CS10" i="11"/>
  <c r="CP10" i="11"/>
  <c r="CL10" i="11"/>
  <c r="CK10" i="11"/>
  <c r="CJ10" i="11"/>
  <c r="CG10" i="11"/>
  <c r="CF10" i="11"/>
  <c r="CD10" i="11"/>
  <c r="CB10" i="11"/>
  <c r="DN9" i="11"/>
  <c r="DJ9" i="11"/>
  <c r="DH9" i="11"/>
  <c r="DG9" i="11"/>
  <c r="DE9" i="11"/>
  <c r="DD9" i="11"/>
  <c r="CV9" i="11"/>
  <c r="CV58" i="11" s="1"/>
  <c r="CS9" i="11"/>
  <c r="CP9" i="11"/>
  <c r="CL9" i="11"/>
  <c r="CK9" i="11"/>
  <c r="CJ9" i="11"/>
  <c r="CH9" i="11"/>
  <c r="CH58" i="11" s="1"/>
  <c r="CG9" i="11"/>
  <c r="CF9" i="11"/>
  <c r="CD9" i="11"/>
  <c r="CB9" i="11"/>
  <c r="DJ8" i="11"/>
  <c r="DH8" i="11"/>
  <c r="DD8" i="11"/>
  <c r="CS8" i="11"/>
  <c r="CN8" i="11"/>
  <c r="CN61" i="11" s="1"/>
  <c r="CN60" i="11" s="1"/>
  <c r="CG8" i="11"/>
  <c r="CF8" i="11"/>
  <c r="DL7" i="11"/>
  <c r="DK7" i="11"/>
  <c r="DH7" i="11"/>
  <c r="DG7" i="11"/>
  <c r="CK7" i="11"/>
  <c r="CJ7" i="11"/>
  <c r="CJ58" i="11" s="1"/>
  <c r="CG7" i="11"/>
  <c r="CD7" i="11"/>
  <c r="CD59" i="11" s="1"/>
  <c r="DJ6" i="11"/>
  <c r="DJ58" i="11" s="1"/>
  <c r="DH6" i="11"/>
  <c r="CS6" i="11"/>
  <c r="CP6" i="11"/>
  <c r="CP59" i="11" s="1"/>
  <c r="CL6" i="11"/>
  <c r="CG6" i="11"/>
  <c r="DH5" i="11"/>
  <c r="DH58" i="11" s="1"/>
  <c r="CS5" i="11"/>
  <c r="CG5" i="11"/>
  <c r="DN3" i="11"/>
  <c r="DN59" i="11" s="1"/>
  <c r="DM3" i="11"/>
  <c r="DM61" i="11" s="1"/>
  <c r="DM60" i="11" s="1"/>
  <c r="DL3" i="11"/>
  <c r="DL61" i="11" s="1"/>
  <c r="DL60" i="11" s="1"/>
  <c r="DK3" i="11"/>
  <c r="DK61" i="11" s="1"/>
  <c r="DK60" i="11" s="1"/>
  <c r="DI3" i="11"/>
  <c r="DI58" i="11" s="1"/>
  <c r="DG3" i="11"/>
  <c r="DG58" i="11" s="1"/>
  <c r="DE3" i="11"/>
  <c r="DE56" i="11" s="1"/>
  <c r="DD3" i="11"/>
  <c r="DD56" i="11" s="1"/>
  <c r="CX3" i="11"/>
  <c r="CX58" i="11" s="1"/>
  <c r="CW3" i="11"/>
  <c r="CW58" i="11" s="1"/>
  <c r="CU3" i="11"/>
  <c r="CU58" i="11" s="1"/>
  <c r="CT3" i="11"/>
  <c r="CT58" i="11" s="1"/>
  <c r="CS3" i="11"/>
  <c r="CS56" i="11" s="1"/>
  <c r="CL3" i="11"/>
  <c r="CL58" i="11" s="1"/>
  <c r="CK3" i="11"/>
  <c r="CK58" i="11" s="1"/>
  <c r="CG3" i="11"/>
  <c r="CG56" i="11" s="1"/>
  <c r="CF3" i="11"/>
  <c r="CF56" i="11" s="1"/>
  <c r="CB3" i="11"/>
  <c r="CB60" i="11" s="1"/>
  <c r="O55" i="12" l="1"/>
  <c r="P55" i="12"/>
  <c r="L55" i="12"/>
  <c r="EN60" i="11"/>
  <c r="EB60" i="11"/>
  <c r="DP60" i="11"/>
  <c r="EP60" i="11"/>
  <c r="ED60" i="11"/>
  <c r="EK60" i="11"/>
  <c r="CH56" i="11"/>
  <c r="CT56" i="11"/>
  <c r="DF56" i="11"/>
  <c r="DR56" i="11"/>
  <c r="ED56" i="11"/>
  <c r="EP56" i="11"/>
  <c r="CM58" i="11"/>
  <c r="CY58" i="11"/>
  <c r="DK58" i="11"/>
  <c r="DW58" i="11"/>
  <c r="EI58" i="11"/>
  <c r="CF59" i="11"/>
  <c r="CR59" i="11"/>
  <c r="DD59" i="11"/>
  <c r="DP59" i="11"/>
  <c r="EB59" i="11"/>
  <c r="EN59" i="11"/>
  <c r="CD61" i="11"/>
  <c r="CD60" i="11" s="1"/>
  <c r="CP61" i="11"/>
  <c r="CP60" i="11" s="1"/>
  <c r="DN61" i="11"/>
  <c r="DN60" i="11" s="1"/>
  <c r="CI56" i="11"/>
  <c r="CU56" i="11"/>
  <c r="DG56" i="11"/>
  <c r="DS56" i="11"/>
  <c r="EE56" i="11"/>
  <c r="CB58" i="11"/>
  <c r="CN58" i="11"/>
  <c r="CZ58" i="11"/>
  <c r="DL58" i="11"/>
  <c r="DX58" i="11"/>
  <c r="EJ58" i="11"/>
  <c r="CG59" i="11"/>
  <c r="CS59" i="11"/>
  <c r="DE59" i="11"/>
  <c r="DQ59" i="11"/>
  <c r="EC59" i="11"/>
  <c r="EO59" i="11"/>
  <c r="CQ61" i="11"/>
  <c r="CQ60" i="11" s="1"/>
  <c r="CJ56" i="11"/>
  <c r="CV56" i="11"/>
  <c r="DH56" i="11"/>
  <c r="DT56" i="11"/>
  <c r="EF56" i="11"/>
  <c r="CC58" i="11"/>
  <c r="CO58" i="11"/>
  <c r="DA58" i="11"/>
  <c r="DM58" i="11"/>
  <c r="DY58" i="11"/>
  <c r="EK58" i="11"/>
  <c r="CH59" i="11"/>
  <c r="CT59" i="11"/>
  <c r="DF59" i="11"/>
  <c r="DR59" i="11"/>
  <c r="ED59" i="11"/>
  <c r="EP59" i="11"/>
  <c r="CF61" i="11"/>
  <c r="CF60" i="11" s="1"/>
  <c r="CR61" i="11"/>
  <c r="CR60" i="11" s="1"/>
  <c r="DD61" i="11"/>
  <c r="DD60" i="11" s="1"/>
  <c r="CK56" i="11"/>
  <c r="CW56" i="11"/>
  <c r="DI56" i="11"/>
  <c r="DU56" i="11"/>
  <c r="EG56" i="11"/>
  <c r="CD58" i="11"/>
  <c r="CP58" i="11"/>
  <c r="DB58" i="11"/>
  <c r="DN58" i="11"/>
  <c r="DZ58" i="11"/>
  <c r="EL58" i="11"/>
  <c r="CI59" i="11"/>
  <c r="CU59" i="11"/>
  <c r="DG59" i="11"/>
  <c r="DS59" i="11"/>
  <c r="EE59" i="11"/>
  <c r="CG61" i="11"/>
  <c r="CG60" i="11" s="1"/>
  <c r="CS61" i="11"/>
  <c r="CS60" i="11" s="1"/>
  <c r="DE61" i="11"/>
  <c r="DE60" i="11" s="1"/>
  <c r="CL56" i="11"/>
  <c r="CX56" i="11"/>
  <c r="DJ56" i="11"/>
  <c r="DV56" i="11"/>
  <c r="EH56" i="11"/>
  <c r="CE58" i="11"/>
  <c r="CQ58" i="11"/>
  <c r="DC58" i="11"/>
  <c r="DO58" i="11"/>
  <c r="EA58" i="11"/>
  <c r="EM58" i="11"/>
  <c r="CJ59" i="11"/>
  <c r="CV59" i="11"/>
  <c r="DH59" i="11"/>
  <c r="DT59" i="11"/>
  <c r="EF59" i="11"/>
  <c r="CH61" i="11"/>
  <c r="CH60" i="11" s="1"/>
  <c r="CT61" i="11"/>
  <c r="CT60" i="11" s="1"/>
  <c r="DF61" i="11"/>
  <c r="DF60" i="11" s="1"/>
  <c r="CM56" i="11"/>
  <c r="CY56" i="11"/>
  <c r="DK56" i="11"/>
  <c r="DW56" i="11"/>
  <c r="EI56" i="11"/>
  <c r="CF58" i="11"/>
  <c r="CR58" i="11"/>
  <c r="DD58" i="11"/>
  <c r="DP58" i="11"/>
  <c r="EB58" i="11"/>
  <c r="EN58" i="11"/>
  <c r="CK59" i="11"/>
  <c r="CW59" i="11"/>
  <c r="DI59" i="11"/>
  <c r="DU59" i="11"/>
  <c r="EG59" i="11"/>
  <c r="CU61" i="11"/>
  <c r="CU60" i="11" s="1"/>
  <c r="DG61" i="11"/>
  <c r="DG60" i="11" s="1"/>
  <c r="CB56" i="11"/>
  <c r="CN56" i="11"/>
  <c r="CZ56" i="11"/>
  <c r="DL56" i="11"/>
  <c r="DX56" i="11"/>
  <c r="EJ56" i="11"/>
  <c r="CG58" i="11"/>
  <c r="CS58" i="11"/>
  <c r="DE58" i="11"/>
  <c r="DQ58" i="11"/>
  <c r="EC58" i="11"/>
  <c r="EO58" i="11"/>
  <c r="CL59" i="11"/>
  <c r="CX59" i="11"/>
  <c r="DJ59" i="11"/>
  <c r="DV59" i="11"/>
  <c r="EH59" i="11"/>
  <c r="CJ61" i="11"/>
  <c r="CJ60" i="11" s="1"/>
  <c r="CV61" i="11"/>
  <c r="CV60" i="11" s="1"/>
  <c r="DH61" i="11"/>
  <c r="DH60" i="11" s="1"/>
  <c r="CC56" i="11"/>
  <c r="CO56" i="11"/>
  <c r="DA56" i="11"/>
  <c r="DM56" i="11"/>
  <c r="DY56" i="11"/>
  <c r="EK56" i="11"/>
  <c r="DK59" i="11"/>
  <c r="CK61" i="11"/>
  <c r="CK60" i="11" s="1"/>
  <c r="CW61" i="11"/>
  <c r="CW60" i="11" s="1"/>
  <c r="DI61" i="11"/>
  <c r="DI60" i="11" s="1"/>
  <c r="DU61" i="11"/>
  <c r="DU60" i="11" s="1"/>
  <c r="CD56" i="11"/>
  <c r="CP56" i="11"/>
  <c r="DB56" i="11"/>
  <c r="DN56" i="11"/>
  <c r="DZ56" i="11"/>
  <c r="EL56" i="11"/>
  <c r="CB59" i="11"/>
  <c r="CN59" i="11"/>
  <c r="DL59" i="11"/>
  <c r="CL61" i="11"/>
  <c r="CL60" i="11" s="1"/>
  <c r="CX61" i="11"/>
  <c r="CX60" i="11" s="1"/>
  <c r="DJ61" i="11"/>
  <c r="DJ60" i="11" s="1"/>
  <c r="CE56" i="11"/>
  <c r="CQ56" i="11"/>
  <c r="DC56" i="11"/>
  <c r="DO56" i="11"/>
  <c r="EA56" i="11"/>
  <c r="EM56" i="11"/>
  <c r="DM59" i="11"/>
  <c r="EK59" i="11"/>
  <c r="Q3" i="12" l="1"/>
  <c r="R3" i="12"/>
  <c r="S3" i="12" l="1"/>
  <c r="E68" i="40" l="1"/>
  <c r="H68" i="40" s="1"/>
  <c r="E70" i="40" l="1"/>
  <c r="I68" i="40"/>
  <c r="E71" i="40" l="1"/>
  <c r="I70" i="40"/>
  <c r="H70" i="40"/>
  <c r="H71" i="40" l="1"/>
  <c r="I71" i="40"/>
</calcChain>
</file>

<file path=xl/sharedStrings.xml><?xml version="1.0" encoding="utf-8"?>
<sst xmlns="http://schemas.openxmlformats.org/spreadsheetml/2006/main" count="3798" uniqueCount="592">
  <si>
    <t>Tailing</t>
  </si>
  <si>
    <t>Tailing</t>
    <phoneticPr fontId="2" type="noConversion"/>
  </si>
  <si>
    <t>GCT</t>
  </si>
  <si>
    <t>CT</t>
  </si>
  <si>
    <t>IT</t>
  </si>
  <si>
    <t>NFT</t>
  </si>
  <si>
    <t>R</t>
  </si>
  <si>
    <t>R</t>
    <phoneticPr fontId="2" type="noConversion"/>
  </si>
  <si>
    <t>Theory</t>
    <phoneticPr fontId="2" type="noConversion"/>
  </si>
  <si>
    <t>Target</t>
    <phoneticPr fontId="2" type="noConversion"/>
  </si>
  <si>
    <t>R‘</t>
    <phoneticPr fontId="2" type="noConversion"/>
  </si>
  <si>
    <t>ERIA</t>
  </si>
  <si>
    <t>ERIA</t>
    <phoneticPr fontId="2" type="noConversion"/>
  </si>
  <si>
    <t>Smelting slag</t>
    <phoneticPr fontId="2" type="noConversion"/>
  </si>
  <si>
    <t>I&amp;S</t>
  </si>
  <si>
    <t>CS</t>
  </si>
  <si>
    <t>NFS</t>
  </si>
  <si>
    <t>Red mud</t>
  </si>
  <si>
    <t>Red mud</t>
    <phoneticPr fontId="2" type="noConversion"/>
  </si>
  <si>
    <t>RM</t>
  </si>
  <si>
    <t>RM</t>
    <phoneticPr fontId="2" type="noConversion"/>
  </si>
  <si>
    <t>Coal-based solid waste</t>
  </si>
  <si>
    <t>CG</t>
  </si>
  <si>
    <t>CG</t>
    <phoneticPr fontId="2" type="noConversion"/>
  </si>
  <si>
    <t>Industrial by-product gypsum</t>
  </si>
  <si>
    <t>DG</t>
  </si>
  <si>
    <t>PG</t>
  </si>
  <si>
    <t>Er±</t>
    <phoneticPr fontId="2" type="noConversion"/>
  </si>
  <si>
    <t>Senario</t>
    <phoneticPr fontId="2" type="noConversion"/>
  </si>
  <si>
    <t>Parameter</t>
    <phoneticPr fontId="2" type="noConversion"/>
  </si>
  <si>
    <t>End-of-life products</t>
    <phoneticPr fontId="2" type="noConversion"/>
  </si>
  <si>
    <t>CAT</t>
  </si>
  <si>
    <t>LBs</t>
  </si>
  <si>
    <t>PP-Si cristalline</t>
  </si>
  <si>
    <t>PP-Si amorphous</t>
  </si>
  <si>
    <t>PP-CdTe</t>
  </si>
  <si>
    <t>PP-CIGS</t>
  </si>
  <si>
    <t>Matrix</t>
    <phoneticPr fontId="2" type="noConversion"/>
  </si>
  <si>
    <t>R'0</t>
  </si>
  <si>
    <t>R40</t>
  </si>
  <si>
    <t>R'4</t>
  </si>
  <si>
    <t>R'8</t>
  </si>
  <si>
    <t>R'12</t>
  </si>
  <si>
    <t>R'16</t>
  </si>
  <si>
    <t>R'20</t>
  </si>
  <si>
    <t>R'24</t>
  </si>
  <si>
    <t>R'28</t>
  </si>
  <si>
    <t>R'32</t>
  </si>
  <si>
    <t>R'36</t>
  </si>
  <si>
    <t>R'40</t>
  </si>
  <si>
    <t>R36</t>
  </si>
  <si>
    <t>R32</t>
  </si>
  <si>
    <t>R28</t>
  </si>
  <si>
    <t>R24</t>
  </si>
  <si>
    <t>R20</t>
  </si>
  <si>
    <t>R16</t>
  </si>
  <si>
    <t>R12</t>
  </si>
  <si>
    <t>R8</t>
  </si>
  <si>
    <t>R4</t>
  </si>
  <si>
    <t>R0</t>
  </si>
  <si>
    <t>Recyclability</t>
  </si>
  <si>
    <t>Recyclability</t>
    <phoneticPr fontId="2" type="noConversion"/>
  </si>
  <si>
    <t>Removability</t>
  </si>
  <si>
    <t>Removability</t>
    <phoneticPr fontId="2" type="noConversion"/>
  </si>
  <si>
    <t>Quadrant analysis</t>
    <phoneticPr fontId="2" type="noConversion"/>
  </si>
  <si>
    <t>Quadrant1</t>
    <phoneticPr fontId="2" type="noConversion"/>
  </si>
  <si>
    <t>Quadrant2</t>
    <phoneticPr fontId="2" type="noConversion"/>
  </si>
  <si>
    <t>Quadrant3</t>
  </si>
  <si>
    <t>Quadrant4</t>
  </si>
  <si>
    <t>n</t>
  </si>
  <si>
    <t>H</t>
  </si>
  <si>
    <t>p</t>
  </si>
  <si>
    <t>m</t>
  </si>
  <si>
    <t>m'</t>
  </si>
  <si>
    <t>D</t>
  </si>
  <si>
    <t>D'</t>
  </si>
  <si>
    <t>R'</t>
  </si>
  <si>
    <t>A</t>
  </si>
  <si>
    <t>GCT</t>
    <phoneticPr fontId="2" type="noConversion"/>
  </si>
  <si>
    <t>CT</t>
    <phoneticPr fontId="2" type="noConversion"/>
  </si>
  <si>
    <t>IT</t>
    <phoneticPr fontId="2" type="noConversion"/>
  </si>
  <si>
    <t>NFT</t>
    <phoneticPr fontId="2" type="noConversion"/>
  </si>
  <si>
    <t>I&amp;S</t>
    <phoneticPr fontId="2" type="noConversion"/>
  </si>
  <si>
    <t>CS</t>
    <phoneticPr fontId="2" type="noConversion"/>
  </si>
  <si>
    <t>NFS</t>
    <phoneticPr fontId="2" type="noConversion"/>
  </si>
  <si>
    <t>CFA</t>
  </si>
  <si>
    <t>CFA</t>
    <phoneticPr fontId="2" type="noConversion"/>
  </si>
  <si>
    <t>DG</t>
    <phoneticPr fontId="2" type="noConversion"/>
  </si>
  <si>
    <t>PG</t>
    <phoneticPr fontId="2" type="noConversion"/>
  </si>
  <si>
    <t>Coal-based solid waste</t>
    <phoneticPr fontId="2" type="noConversion"/>
  </si>
  <si>
    <t>Industrial by-product gypsum</t>
    <phoneticPr fontId="2" type="noConversion"/>
  </si>
  <si>
    <t>Element</t>
    <phoneticPr fontId="2" type="noConversion"/>
  </si>
  <si>
    <t>Pb</t>
  </si>
  <si>
    <t>As</t>
  </si>
  <si>
    <t>Ni</t>
  </si>
  <si>
    <t>Cu</t>
  </si>
  <si>
    <t>Zn</t>
  </si>
  <si>
    <t>Ag</t>
  </si>
  <si>
    <t>Mn</t>
  </si>
  <si>
    <t>Co</t>
  </si>
  <si>
    <t>Sb</t>
  </si>
  <si>
    <t>Al</t>
  </si>
  <si>
    <t>Ti</t>
  </si>
  <si>
    <t>Fe</t>
  </si>
  <si>
    <t>Au</t>
  </si>
  <si>
    <t>Cd</t>
  </si>
  <si>
    <t>Cr</t>
  </si>
  <si>
    <t>V</t>
  </si>
  <si>
    <t>Se</t>
  </si>
  <si>
    <t>Sr</t>
  </si>
  <si>
    <t>Zr</t>
  </si>
  <si>
    <t>REE</t>
  </si>
  <si>
    <t>Mo</t>
  </si>
  <si>
    <t>Ba</t>
  </si>
  <si>
    <t>Pb</t>
    <phoneticPr fontId="2" type="noConversion"/>
  </si>
  <si>
    <t>As</t>
    <phoneticPr fontId="2" type="noConversion"/>
  </si>
  <si>
    <t>Ni</t>
    <phoneticPr fontId="2" type="noConversion"/>
  </si>
  <si>
    <t>Cu</t>
    <phoneticPr fontId="2" type="noConversion"/>
  </si>
  <si>
    <t>Zn</t>
    <phoneticPr fontId="2" type="noConversion"/>
  </si>
  <si>
    <t>Ag</t>
    <phoneticPr fontId="2" type="noConversion"/>
  </si>
  <si>
    <t>Mn</t>
    <phoneticPr fontId="2" type="noConversion"/>
  </si>
  <si>
    <t>Co</t>
    <phoneticPr fontId="2" type="noConversion"/>
  </si>
  <si>
    <t>Sb</t>
    <phoneticPr fontId="2" type="noConversion"/>
  </si>
  <si>
    <t>Al</t>
    <phoneticPr fontId="2" type="noConversion"/>
  </si>
  <si>
    <t>Ti</t>
    <phoneticPr fontId="2" type="noConversion"/>
  </si>
  <si>
    <t>Fe</t>
    <phoneticPr fontId="2" type="noConversion"/>
  </si>
  <si>
    <t>Au</t>
    <phoneticPr fontId="2" type="noConversion"/>
  </si>
  <si>
    <t>K</t>
    <phoneticPr fontId="2" type="noConversion"/>
  </si>
  <si>
    <t>Na</t>
    <phoneticPr fontId="2" type="noConversion"/>
  </si>
  <si>
    <t>Ca</t>
    <phoneticPr fontId="2" type="noConversion"/>
  </si>
  <si>
    <t>Mg</t>
    <phoneticPr fontId="2" type="noConversion"/>
  </si>
  <si>
    <t>C</t>
    <phoneticPr fontId="2" type="noConversion"/>
  </si>
  <si>
    <t>O</t>
    <phoneticPr fontId="2" type="noConversion"/>
  </si>
  <si>
    <t>Si</t>
    <phoneticPr fontId="2" type="noConversion"/>
  </si>
  <si>
    <t>S</t>
    <phoneticPr fontId="2" type="noConversion"/>
  </si>
  <si>
    <t>Cd</t>
    <phoneticPr fontId="2" type="noConversion"/>
  </si>
  <si>
    <t>Cr</t>
    <phoneticPr fontId="2" type="noConversion"/>
  </si>
  <si>
    <t>V</t>
    <phoneticPr fontId="2" type="noConversion"/>
  </si>
  <si>
    <t>Se</t>
    <phoneticPr fontId="2" type="noConversion"/>
  </si>
  <si>
    <t>Sr</t>
    <phoneticPr fontId="2" type="noConversion"/>
  </si>
  <si>
    <t>Zr</t>
    <phoneticPr fontId="2" type="noConversion"/>
  </si>
  <si>
    <t>REE</t>
    <phoneticPr fontId="2" type="noConversion"/>
  </si>
  <si>
    <t>P</t>
    <phoneticPr fontId="2" type="noConversion"/>
  </si>
  <si>
    <t>F</t>
    <phoneticPr fontId="2" type="noConversion"/>
  </si>
  <si>
    <t>Cl</t>
    <phoneticPr fontId="2" type="noConversion"/>
  </si>
  <si>
    <t>Mo</t>
    <phoneticPr fontId="2" type="noConversion"/>
  </si>
  <si>
    <t>Ba</t>
    <phoneticPr fontId="2" type="noConversion"/>
  </si>
  <si>
    <t>Elements flow</t>
    <phoneticPr fontId="2" type="noConversion"/>
  </si>
  <si>
    <t>Construction materials</t>
  </si>
  <si>
    <t>Recycling</t>
    <phoneticPr fontId="2" type="noConversion"/>
  </si>
  <si>
    <t>Disposal</t>
    <phoneticPr fontId="2" type="noConversion"/>
  </si>
  <si>
    <t>Loss</t>
    <phoneticPr fontId="2" type="noConversion"/>
  </si>
  <si>
    <t>theory</t>
    <phoneticPr fontId="2" type="noConversion"/>
  </si>
  <si>
    <t>target</t>
    <phoneticPr fontId="2" type="noConversion"/>
  </si>
  <si>
    <t>---</t>
  </si>
  <si>
    <t>0%</t>
  </si>
  <si>
    <t>10%</t>
  </si>
  <si>
    <t>20%</t>
  </si>
  <si>
    <t>30%</t>
  </si>
  <si>
    <t>40%</t>
  </si>
  <si>
    <t>50%</t>
  </si>
  <si>
    <t>60%</t>
  </si>
  <si>
    <t>70%</t>
  </si>
  <si>
    <t>80%</t>
  </si>
  <si>
    <t>90%</t>
  </si>
  <si>
    <t>100%</t>
  </si>
  <si>
    <t xml:space="preserve">Simulation start date 9/18/2022, 23:22 </t>
    <phoneticPr fontId="2" type="noConversion"/>
  </si>
  <si>
    <t>Simulation stop date 9/18/2022, 23:22</t>
  </si>
  <si>
    <t>Run preferences:</t>
  </si>
  <si>
    <t>Number of test runs</t>
  </si>
  <si>
    <t>Limit Speed</t>
  </si>
  <si>
    <t>Monte Carlo Sampling</t>
  </si>
  <si>
    <t>Random seeding</t>
  </si>
  <si>
    <t>Enable precision control</t>
  </si>
  <si>
    <t>Confidence level</t>
  </si>
  <si>
    <t>Run statistics:</t>
    <phoneticPr fontId="2" type="noConversion"/>
  </si>
  <si>
    <t>Total run time (sec)</t>
  </si>
  <si>
    <t>Trials/second (average)</t>
  </si>
  <si>
    <t>Random number/second</t>
  </si>
  <si>
    <t>Crystal Ball data:</t>
  </si>
  <si>
    <t>Hypothesis</t>
  </si>
  <si>
    <t>Associations</t>
    <phoneticPr fontId="2" type="noConversion"/>
  </si>
  <si>
    <t>Measure of association</t>
  </si>
  <si>
    <t>Decision Variables</t>
  </si>
  <si>
    <t>Prediction</t>
    <phoneticPr fontId="2" type="noConversion"/>
  </si>
  <si>
    <t>Summary:</t>
  </si>
  <si>
    <t>The entire range is from -165.05 to 321.28</t>
    <phoneticPr fontId="2" type="noConversion"/>
  </si>
  <si>
    <t>The base case is 0.09</t>
  </si>
  <si>
    <t>After 10,000 trials, the standard error of the mean is 0.05</t>
  </si>
  <si>
    <t>Statistical values:</t>
  </si>
  <si>
    <t>Number of tests</t>
  </si>
  <si>
    <t>Basic conditions</t>
  </si>
  <si>
    <t>Mean value</t>
  </si>
  <si>
    <t>Median value</t>
  </si>
  <si>
    <t>Mode</t>
  </si>
  <si>
    <t>Standard deviation</t>
  </si>
  <si>
    <t>Variance</t>
  </si>
  <si>
    <t>Skewness</t>
  </si>
  <si>
    <t>Kurtosis</t>
  </si>
  <si>
    <t>Coefficient of variation</t>
  </si>
  <si>
    <t>Min</t>
  </si>
  <si>
    <t>Range width</t>
  </si>
  <si>
    <t>Mean standard error</t>
  </si>
  <si>
    <t>Predicted value</t>
  </si>
  <si>
    <t>Max</t>
    <phoneticPr fontId="2" type="noConversion"/>
  </si>
  <si>
    <t>Percent:</t>
  </si>
  <si>
    <t>Hypothesis</t>
    <phoneticPr fontId="2" type="noConversion"/>
  </si>
  <si>
    <t>Normal(N) Distribution with the following parameters:</t>
  </si>
  <si>
    <t>Mean</t>
  </si>
  <si>
    <r>
      <rPr>
        <b/>
        <sz val="10"/>
        <rFont val="微软雅黑"/>
        <family val="2"/>
        <charset val="134"/>
      </rPr>
      <t>Hypothesis</t>
    </r>
    <r>
      <rPr>
        <b/>
        <sz val="10"/>
        <rFont val="MS Sans Serif"/>
        <family val="2"/>
      </rPr>
      <t>: D</t>
    </r>
    <phoneticPr fontId="2" type="noConversion"/>
  </si>
  <si>
    <r>
      <rPr>
        <b/>
        <sz val="10"/>
        <rFont val="微软雅黑"/>
        <family val="2"/>
        <charset val="134"/>
      </rPr>
      <t>Hypothesis</t>
    </r>
    <r>
      <rPr>
        <b/>
        <sz val="10"/>
        <rFont val="MS Sans Serif"/>
        <family val="2"/>
      </rPr>
      <t>: D’</t>
    </r>
    <phoneticPr fontId="2" type="noConversion"/>
  </si>
  <si>
    <r>
      <rPr>
        <b/>
        <sz val="10"/>
        <rFont val="微软雅黑"/>
        <family val="2"/>
        <charset val="134"/>
      </rPr>
      <t>Hypothesis</t>
    </r>
    <r>
      <rPr>
        <b/>
        <sz val="10"/>
        <rFont val="MS Sans Serif"/>
        <family val="2"/>
      </rPr>
      <t>: H</t>
    </r>
    <phoneticPr fontId="2" type="noConversion"/>
  </si>
  <si>
    <r>
      <rPr>
        <b/>
        <sz val="10"/>
        <rFont val="微软雅黑"/>
        <family val="2"/>
        <charset val="134"/>
      </rPr>
      <t>Hypothesis</t>
    </r>
    <r>
      <rPr>
        <b/>
        <sz val="10"/>
        <rFont val="MS Sans Serif"/>
        <family val="2"/>
      </rPr>
      <t>: n</t>
    </r>
    <phoneticPr fontId="2" type="noConversion"/>
  </si>
  <si>
    <t>Sensitivity analysis results</t>
  </si>
  <si>
    <r>
      <t xml:space="preserve">Crystal Ball </t>
    </r>
    <r>
      <rPr>
        <b/>
        <sz val="10"/>
        <rFont val="微软雅黑"/>
        <family val="2"/>
        <charset val="134"/>
      </rPr>
      <t>Report</t>
    </r>
    <r>
      <rPr>
        <b/>
        <sz val="10"/>
        <rFont val="MS Sans Serif"/>
        <family val="2"/>
      </rPr>
      <t xml:space="preserve"> - </t>
    </r>
    <r>
      <rPr>
        <b/>
        <sz val="10"/>
        <rFont val="微软雅黑"/>
        <family val="2"/>
        <charset val="134"/>
      </rPr>
      <t>Theoretical scenario</t>
    </r>
    <phoneticPr fontId="2" type="noConversion"/>
  </si>
  <si>
    <r>
      <t xml:space="preserve">Crystal Ball </t>
    </r>
    <r>
      <rPr>
        <b/>
        <sz val="10"/>
        <rFont val="微软雅黑"/>
        <family val="2"/>
        <charset val="134"/>
      </rPr>
      <t>Report</t>
    </r>
    <r>
      <rPr>
        <b/>
        <sz val="10"/>
        <rFont val="MS Sans Serif"/>
        <family val="2"/>
      </rPr>
      <t xml:space="preserve"> - </t>
    </r>
    <r>
      <rPr>
        <b/>
        <sz val="10"/>
        <rFont val="微软雅黑"/>
        <family val="2"/>
        <charset val="134"/>
      </rPr>
      <t>Target scenario</t>
    </r>
    <phoneticPr fontId="2" type="noConversion"/>
  </si>
  <si>
    <t xml:space="preserve">Simulation start date 9/18/2022, 23:51 </t>
    <phoneticPr fontId="2" type="noConversion"/>
  </si>
  <si>
    <t>Simulation stop date 9/18/2022, 23:51</t>
    <phoneticPr fontId="2" type="noConversion"/>
  </si>
  <si>
    <t>The entire range is from -22.01 to 4.69</t>
    <phoneticPr fontId="2" type="noConversion"/>
  </si>
  <si>
    <t>The base case is 0.05</t>
    <phoneticPr fontId="2" type="noConversion"/>
  </si>
  <si>
    <t>After 10,000 trials, the standard error of the mean is 0.00</t>
    <phoneticPr fontId="2" type="noConversion"/>
  </si>
  <si>
    <t>Raw data</t>
  </si>
  <si>
    <t>%</t>
  </si>
  <si>
    <t>diff(B,3)</t>
  </si>
  <si>
    <t>diff(C,3)</t>
  </si>
  <si>
    <t>diff(D,3)</t>
  </si>
  <si>
    <t>diff(E,3)</t>
  </si>
  <si>
    <t>diff(F,3)</t>
  </si>
  <si>
    <t>initial</t>
  </si>
  <si>
    <t>--</t>
  </si>
  <si>
    <t>final</t>
  </si>
  <si>
    <t>Hg</t>
  </si>
  <si>
    <t>Tl</t>
  </si>
  <si>
    <t>Li</t>
  </si>
  <si>
    <t>Be</t>
  </si>
  <si>
    <t>B</t>
  </si>
  <si>
    <t>Ga</t>
  </si>
  <si>
    <t>Ge</t>
  </si>
  <si>
    <t>Nb</t>
  </si>
  <si>
    <t>In</t>
  </si>
  <si>
    <t>Sn</t>
  </si>
  <si>
    <t>Te</t>
  </si>
  <si>
    <t>Hf</t>
  </si>
  <si>
    <t>Ta</t>
  </si>
  <si>
    <t>W</t>
  </si>
  <si>
    <t>Re</t>
  </si>
  <si>
    <t>Bi</t>
  </si>
  <si>
    <t>PGE</t>
  </si>
  <si>
    <t>Serial No.</t>
  </si>
  <si>
    <t>Crustal elements</t>
  </si>
  <si>
    <t>Sampling results</t>
  </si>
  <si>
    <t>n missing (%)</t>
    <phoneticPr fontId="2" type="noConversion"/>
  </si>
  <si>
    <t>Element</t>
  </si>
  <si>
    <t>Crustal abundance(%)</t>
    <phoneticPr fontId="2" type="noConversion"/>
  </si>
  <si>
    <t>Price($/t)</t>
  </si>
  <si>
    <t>Recycling rate</t>
  </si>
  <si>
    <t>Toxicity degree</t>
    <phoneticPr fontId="2" type="noConversion"/>
  </si>
  <si>
    <t>Valence (from low to high)</t>
    <phoneticPr fontId="2" type="noConversion"/>
  </si>
  <si>
    <t>Valence stability (from high to low)</t>
    <phoneticPr fontId="2" type="noConversion"/>
  </si>
  <si>
    <t>N</t>
  </si>
  <si>
    <t>j</t>
  </si>
  <si>
    <t>j'</t>
  </si>
  <si>
    <t>Content (%)</t>
    <phoneticPr fontId="2" type="noConversion"/>
  </si>
  <si>
    <t>H</t>
    <phoneticPr fontId="2" type="noConversion"/>
  </si>
  <si>
    <t>Copper</t>
    <phoneticPr fontId="2" type="noConversion"/>
  </si>
  <si>
    <t>L-Z</t>
    <phoneticPr fontId="2" type="noConversion"/>
  </si>
  <si>
    <t>0, 2, 4</t>
    <phoneticPr fontId="2" type="noConversion"/>
  </si>
  <si>
    <t>0, 4, 2</t>
    <phoneticPr fontId="2" type="noConversion"/>
  </si>
  <si>
    <t>0, 1, 2</t>
    <phoneticPr fontId="2" type="noConversion"/>
  </si>
  <si>
    <t>0, 3, 6</t>
    <phoneticPr fontId="2" type="noConversion"/>
  </si>
  <si>
    <t>0, 6, 3</t>
    <phoneticPr fontId="2" type="noConversion"/>
  </si>
  <si>
    <t>0, 3, 5</t>
    <phoneticPr fontId="2" type="noConversion"/>
  </si>
  <si>
    <t>0, 5, 3</t>
    <phoneticPr fontId="2" type="noConversion"/>
  </si>
  <si>
    <t>0, 2, 3</t>
    <phoneticPr fontId="2" type="noConversion"/>
  </si>
  <si>
    <t>0, 3, 2</t>
    <phoneticPr fontId="2" type="noConversion"/>
  </si>
  <si>
    <t>0, 1, 2</t>
  </si>
  <si>
    <t>0, 2</t>
  </si>
  <si>
    <t>0, 1</t>
    <phoneticPr fontId="2" type="noConversion"/>
  </si>
  <si>
    <t>0, 2, 3, 4, 5</t>
  </si>
  <si>
    <t>0, 2, 4</t>
  </si>
  <si>
    <t>0, 2, 3</t>
  </si>
  <si>
    <t>0, 1, 3</t>
    <phoneticPr fontId="2" type="noConversion"/>
  </si>
  <si>
    <t>0, 3, 1</t>
    <phoneticPr fontId="2" type="noConversion"/>
  </si>
  <si>
    <t>0, 3, 5</t>
  </si>
  <si>
    <t>0, 1</t>
  </si>
  <si>
    <t>0, 2</t>
    <phoneticPr fontId="2" type="noConversion"/>
  </si>
  <si>
    <t>0, 3</t>
    <phoneticPr fontId="2" type="noConversion"/>
  </si>
  <si>
    <t>0, 3</t>
  </si>
  <si>
    <t>0, 2, 3, 4</t>
    <phoneticPr fontId="2" type="noConversion"/>
  </si>
  <si>
    <t>0, 2, 3, 4</t>
  </si>
  <si>
    <t>-2, 0, 4, 6</t>
  </si>
  <si>
    <t xml:space="preserve">0, -2, 6, 4 </t>
    <phoneticPr fontId="2" type="noConversion"/>
  </si>
  <si>
    <t>0, 4</t>
  </si>
  <si>
    <t>0, 6</t>
    <phoneticPr fontId="2" type="noConversion"/>
  </si>
  <si>
    <t>0, 6</t>
  </si>
  <si>
    <t>0, 1, 3</t>
  </si>
  <si>
    <t>0, 4, 6</t>
  </si>
  <si>
    <t>0, 4</t>
    <phoneticPr fontId="2" type="noConversion"/>
  </si>
  <si>
    <t>0, 5</t>
    <phoneticPr fontId="2" type="noConversion"/>
  </si>
  <si>
    <t>0, 5</t>
  </si>
  <si>
    <t>0, 4, 6, 7</t>
    <phoneticPr fontId="2" type="noConversion"/>
  </si>
  <si>
    <t>0, 4, 6, 7</t>
  </si>
  <si>
    <t>K</t>
  </si>
  <si>
    <t>Na</t>
  </si>
  <si>
    <t>Ca</t>
  </si>
  <si>
    <t>Mg</t>
  </si>
  <si>
    <t>C</t>
  </si>
  <si>
    <t>O</t>
  </si>
  <si>
    <t>Si</t>
  </si>
  <si>
    <t>P</t>
  </si>
  <si>
    <t>S</t>
  </si>
  <si>
    <t>0, -2, 6, 4</t>
    <phoneticPr fontId="2" type="noConversion"/>
  </si>
  <si>
    <t>F</t>
  </si>
  <si>
    <t>-1, 0</t>
  </si>
  <si>
    <t>0, -1</t>
    <phoneticPr fontId="2" type="noConversion"/>
  </si>
  <si>
    <t>Cl</t>
  </si>
  <si>
    <t>Other</t>
    <phoneticPr fontId="2" type="noConversion"/>
  </si>
  <si>
    <t>total</t>
    <phoneticPr fontId="2" type="noConversion"/>
  </si>
  <si>
    <t>n</t>
    <phoneticPr fontId="2" type="noConversion"/>
  </si>
  <si>
    <t>m</t>
    <phoneticPr fontId="2" type="noConversion"/>
  </si>
  <si>
    <t>m'</t>
    <phoneticPr fontId="2" type="noConversion"/>
  </si>
  <si>
    <t>D</t>
    <phoneticPr fontId="2" type="noConversion"/>
  </si>
  <si>
    <t>D'</t>
    <phoneticPr fontId="2" type="noConversion"/>
  </si>
  <si>
    <t>R'</t>
    <phoneticPr fontId="2" type="noConversion"/>
  </si>
  <si>
    <t>stdev</t>
    <phoneticPr fontId="2" type="noConversion"/>
  </si>
  <si>
    <t>Slag</t>
    <phoneticPr fontId="2" type="noConversion"/>
  </si>
  <si>
    <t>Carbon based</t>
    <phoneticPr fontId="2" type="noConversion"/>
  </si>
  <si>
    <t>Gypsum</t>
    <phoneticPr fontId="2" type="noConversion"/>
  </si>
  <si>
    <t>CaO</t>
  </si>
  <si>
    <t>MgO</t>
  </si>
  <si>
    <t>MnO</t>
  </si>
  <si>
    <t>NiO</t>
  </si>
  <si>
    <t>44.96（Fe）</t>
  </si>
  <si>
    <t>3.91(Fe)</t>
  </si>
  <si>
    <t>21.26(Si)</t>
  </si>
  <si>
    <t>7.06(Al)</t>
  </si>
  <si>
    <t>2.29(S)</t>
  </si>
  <si>
    <t>7.46(Fe)</t>
  </si>
  <si>
    <t>6.5(S)</t>
  </si>
  <si>
    <t>0.275(Mn)</t>
  </si>
  <si>
    <t>0.009(Ni)</t>
  </si>
  <si>
    <t>2（Ca）</t>
    <phoneticPr fontId="2" type="noConversion"/>
  </si>
  <si>
    <t>19（Fe）</t>
    <phoneticPr fontId="2" type="noConversion"/>
  </si>
  <si>
    <t>15（Si）</t>
    <phoneticPr fontId="2" type="noConversion"/>
  </si>
  <si>
    <t>6（Al)</t>
    <phoneticPr fontId="2" type="noConversion"/>
  </si>
  <si>
    <t>2(S)</t>
    <phoneticPr fontId="2" type="noConversion"/>
  </si>
  <si>
    <t>Mineral content (%)</t>
  </si>
  <si>
    <t>tailling</t>
    <phoneticPr fontId="2" type="noConversion"/>
  </si>
  <si>
    <t>copper ore</t>
    <phoneticPr fontId="2" type="noConversion"/>
  </si>
  <si>
    <t>smelting slag</t>
    <phoneticPr fontId="2" type="noConversion"/>
  </si>
  <si>
    <t>copper</t>
    <phoneticPr fontId="2" type="noConversion"/>
  </si>
  <si>
    <t>red mud</t>
    <phoneticPr fontId="2" type="noConversion"/>
  </si>
  <si>
    <t>CuO</t>
  </si>
  <si>
    <t>Y</t>
  </si>
  <si>
    <t>31.73（Fe）</t>
  </si>
  <si>
    <t>0.068（P)</t>
  </si>
  <si>
    <t>0.09(S)</t>
  </si>
  <si>
    <t>0.6（Mn）</t>
  </si>
  <si>
    <t>0.16（Cu）</t>
  </si>
  <si>
    <t>2.93(Ca)</t>
  </si>
  <si>
    <t>29.6(Fe)</t>
  </si>
  <si>
    <t>0.94(S)</t>
  </si>
  <si>
    <t>3.39(Ca)</t>
  </si>
  <si>
    <t>19.6(Fe)</t>
  </si>
  <si>
    <t>0.93(S)</t>
  </si>
  <si>
    <t>0.4757(S)</t>
  </si>
  <si>
    <t>0.0122(Rb)</t>
  </si>
  <si>
    <t>iron ore</t>
  </si>
  <si>
    <t>SrO</t>
  </si>
  <si>
    <t>ZnO</t>
  </si>
  <si>
    <t>12.34（Fe）</t>
  </si>
  <si>
    <t>21.86（Tfe）+7.6(FeO)</t>
  </si>
  <si>
    <t>0.047(P)</t>
  </si>
  <si>
    <t>0.075(S)</t>
  </si>
  <si>
    <t>BaO</t>
  </si>
  <si>
    <t>ZrO</t>
  </si>
  <si>
    <t>PbO</t>
  </si>
  <si>
    <t>non-ferrous metals ore</t>
  </si>
  <si>
    <t>1.89;5.38(FeO)</t>
  </si>
  <si>
    <t>0.55(S)</t>
  </si>
  <si>
    <t>iron&amp;steel</t>
    <phoneticPr fontId="2" type="noConversion"/>
  </si>
  <si>
    <t>40.2(Fe)</t>
  </si>
  <si>
    <t>43(Fe)</t>
  </si>
  <si>
    <t>30.91(CuO)</t>
    <phoneticPr fontId="2" type="noConversion"/>
  </si>
  <si>
    <t xml:space="preserve">lead-zinc </t>
  </si>
  <si>
    <t>2.15(S)</t>
  </si>
  <si>
    <t>33.7（FeO）</t>
  </si>
  <si>
    <t>33.4（FeO)</t>
  </si>
  <si>
    <t>13.06（Fe）</t>
  </si>
  <si>
    <t>coal-based solid waste</t>
    <phoneticPr fontId="2" type="noConversion"/>
  </si>
  <si>
    <t>coal gangue</t>
  </si>
  <si>
    <t>coal fly ash</t>
  </si>
  <si>
    <t>1.72(Fe)</t>
  </si>
  <si>
    <t>(Non-oxygen element content)</t>
    <phoneticPr fontId="2" type="noConversion"/>
  </si>
  <si>
    <t>Hi</t>
    <phoneticPr fontId="2" type="noConversion"/>
  </si>
  <si>
    <t>Di</t>
    <phoneticPr fontId="2" type="noConversion"/>
  </si>
  <si>
    <t>other</t>
    <phoneticPr fontId="2" type="noConversion"/>
  </si>
  <si>
    <t>desulfurization gypsum</t>
    <phoneticPr fontId="2" type="noConversion"/>
  </si>
  <si>
    <t>phosphogypsum</t>
    <phoneticPr fontId="2" type="noConversion"/>
  </si>
  <si>
    <t>industrial by-product gypsum</t>
    <phoneticPr fontId="2" type="noConversion"/>
  </si>
  <si>
    <r>
      <t>Fe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</si>
  <si>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SiO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</si>
  <si>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P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5</t>
    </r>
    <phoneticPr fontId="2" type="noConversion"/>
  </si>
  <si>
    <r>
      <t>TiO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</si>
  <si>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Al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</si>
  <si>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K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phoneticPr fontId="2" type="noConversion"/>
  </si>
  <si>
    <r>
      <t>Na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phoneticPr fontId="2" type="noConversion"/>
  </si>
  <si>
    <r>
      <t>SO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</si>
  <si>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Rb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phoneticPr fontId="2" type="noConversion"/>
  </si>
  <si>
    <r>
      <t>MoO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</si>
  <si>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r>
      <t>Cr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2" type="noConversion"/>
  </si>
  <si>
    <t>Source</t>
    <phoneticPr fontId="2" type="noConversion"/>
  </si>
  <si>
    <t>P. Fu, Z. Li, J. Feng, Z. Bian, Recovery of Gold and Iron from Cyanide Tailings with a Combined Direct Reduction Roasting and Leaching Process. Metals 8, 561 (2018).</t>
  </si>
  <si>
    <t>Long, H. Li, J. Pei, C. Srinivasakannan, S. Yin, L. Zhang, A. Ma, S. Li, Cleaner recovery of multiple valuable metals from cyanide tailings via chlorination roasting. Separation Science and Technology 56, 2113-2123 (2021).</t>
  </si>
  <si>
    <t>X. Guo, H. Qin, Q. Tian, L. Zhang, The efficacy of a new iodination roasting technology to recover gold and silver from refractory gold tailing. Journal of Cleaner Production 261, 121147 (2020).</t>
  </si>
  <si>
    <t>H. Li, J. Peng, H. Long, S. Li, L. Zhang, Cleaner process: Efficacy of chlorine in the recycling of gold from gold-containing tailings. Journal of Cleaner Production 287, 125066 (2021).</t>
  </si>
  <si>
    <t>H. Kasaini, K. Kasongo, N. Naude, J. Katabua, Enhanced leachability of gold and silver in cyanide media: Effect of alkaline pre-treatment of jarosite minerals. Minerals Engineering 21, 1075-1082 (2008).</t>
  </si>
  <si>
    <t>F. Vargas, M. A. Alsina, J.-F. Gaillard, P. Pasten, M. Lopez, Copper entrapment and immobilization during cement hydration in concrete mixtures containing copper tailings. Journal of Cleaner Production 312, 127547 (2021).</t>
  </si>
  <si>
    <t>R. G. Silva, J. M. Silva, T. C. Souza, M. Bianchetti, L. Guimarães, L. Reis, E. Oliveira, Enhanced process route to produce magnetite pellet feed from copper tailing. Minerals Engineering 173, 107195 (2021).</t>
  </si>
  <si>
    <t>W. Chen, S. Yin, G. Zhou, Z. Li, Q. Song, Copper recovery from tailings through bioleaching and further application of bioleached tailings residue: Comprehensive utilization of tailings. Journal of Cleaner Production 332, 130129 (2022).</t>
  </si>
  <si>
    <t>R. Zhang, A. Schippers, Stirred-tank bioleaching of copper and cobalt from mine tailings in Chile. Minerals Engineering 180, 107514 (2022).</t>
  </si>
  <si>
    <t>R. Zhang, A. Schippers, Stirred-tank bioleaching of copper and cobalt from mine tailings in Chile. Minerals Engineering 180, 107514 (2023).</t>
  </si>
  <si>
    <t>L.-S. Wong-Pinto, A. Mercado, G. Chong, P. Salazar, J. I. Ordóñez, Biosynthesis of copper nanoparticles from copper tailings ore – An approach to the ‘Bionanomining’. Journal of Cleaner Production 315, 128107 (2021).</t>
  </si>
  <si>
    <t>S. Roy, A. Das, Recovery of Valuables From Low-Grade Iron Ore Slime and Reduction of Waste Volume by Physical Processing. Particulate Science and Technology 31, 256-263 (2013).</t>
  </si>
  <si>
    <t>J. Qiu, J. Xiang, W. Zhang, Y. Zhao, X. Sun, X. Gu, Effect of microbial-cemented on mechanical properties of iron tailings backfill and its mechanism analysis. Construction and Building Materials 318, 126001 (2022).</t>
  </si>
  <si>
    <t>Z. Tang, Q. Zhang, Y. Sun, P. Gao, Y. Han, Prospects of green extraction of iron from waste dumped flotation tailings by H2: A pilot case study. Journal of Cleaner Production 330, 129853 (2022).</t>
  </si>
  <si>
    <t>C. Lu, H. Yang, J. Wang, Q. Tan, L. Fu, Utilization of iron tailings to prepare high-surface area mesoporous silica materials. Science of The Total Environment 736, 139483 (2020).</t>
  </si>
  <si>
    <t>H. Geng, F. Wang, C. Yan, Z. Tian, H. Chen, B. Zhou, R. Yuan, J. Yao, Leaching behavior of metals from iron tailings under varying pH and low-molecular-weight organic acids. Journal of Hazardous Materials 383, 121136 (2020).</t>
  </si>
  <si>
    <t>H. Geng, F. Wang, C. Yan, Z. Tian, H. Chen, B. Zhou, R. Yuan, J. Yao, Leaching behavior of metals from iron tailings under varying pH and low-molecular-weight organic acids. Journal of Hazardous Materials 383, 121136 (2021).</t>
  </si>
  <si>
    <t>L. Jiang, H. Sun, T. Peng, W. Ding, B. Liu, Q. Liu, Comprehensive evaluation of environmental availability, pollution level and leaching heavy metals behavior in non-ferrous metal tailings. Journal of Environmental Management 290, 112639 (2021).</t>
  </si>
  <si>
    <t>Z. Luo, C. Tang, Y. Hao, Z. Wang, G. Yang, Y. Wang, Y. Mu, Solidification/stabilization of heavy metals and its efficiency in lead–zinc tailings using different chemical agents. Environmental Technology 43, 1613-1623 (2022).</t>
  </si>
  <si>
    <r>
      <t>D. Zhang, S. Shi, C. Wang, X. Yang, L. Guo, S. Xue, Preparation of Cementitious Material Using Smelting Slag and Tailings and the Solidification and Leaching of Pb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. Advances in Materials Science and Engineering 2015, 352567 (2015).</t>
    </r>
  </si>
  <si>
    <t>A. Drizo, C. Forget, R. P. Chapuis, Y. Comeau, Phosphorus removal by electric arc furnace steel slag and serpentinite. Water Research 40, 1547-1554 (2006).</t>
  </si>
  <si>
    <t>K. Morita, M. Guo, N. Oka, N. Sano, Resurrection of the iron and phosphorus resource in steel-making slag. Journal of Material Cycles and Waste Management 4, 93-101 (2002).</t>
  </si>
  <si>
    <t>C. Barca, D. Meyer, M. Liira, P. Drissen, Y. Comeau, Y. Andrès, F. Chazarenc, Steel slag filters to upgrade phosphorus removal in small wastewater treatment plants: Removal mechanisms and performance. Ecological Engineering 68, 214-222 (2014).</t>
  </si>
  <si>
    <t>I. Z. Yildirim, M. Prezzi, Chemical, Mineralogical, and Morphological Properties of Steel Slag. Advances in Civil Engineering 2011, 463638 (2011).</t>
  </si>
  <si>
    <t>P. E. Tsakiridis, G. D. Papadimitriou, S. Tsivilis, C. Koroneos, Utilization of steel slag for Portland cement clinker production. Journal of Hazardous Materials 152, 805-811 (2008).</t>
  </si>
  <si>
    <t>W. Linsong, G. Zhiyong, T. Honghu, W. Li, H. Haisheng, S. Wei, Q. Yongbao, Y. Yue, Copper recovery from copper slags through flotation enhanced by sodium carbonate synergistic mechanical activation. Journal of Environmental Chemical Engineering 10, 107671 (2022).</t>
  </si>
  <si>
    <t>Z. Wang, J. Gao, X. Lan, G. Feng, Z. Guo, A new method for continuous recovery of fine copper droplets from copper matte smelting slag via super-gravity. Resources, Conservation and Recycling 182, 106316 (2022).</t>
  </si>
  <si>
    <t>Z. Zhang, Q. Wang, Z. Huang, Value-added utilization of copper slag to enhance the performance of magnesium potassium phosphate cement. Resources, Conservation and Recycling 180, 106212 (2022).</t>
  </si>
  <si>
    <t>L. Xia, S. Cao, Q. Li, X. Lu, Z. Liu, Co-treatment of copper smelting slag and gypsum residue for valuable metals and sulfur recovery. Resources, Conservation and Recycling 183, 106360 (2022).</t>
  </si>
  <si>
    <t>Y. Liu, L. Dai, X. Ke, J. Ding, X. Wu, R. Chen, R. Ding, B. Van der Bruggen, Arsenic and cation metal removal from copper slag using a bipolar membrane electrodialysis system. Journal of Cleaner Production 338, 130662 (2022).</t>
  </si>
  <si>
    <t>Industrial waste</t>
    <phoneticPr fontId="2" type="noConversion"/>
  </si>
  <si>
    <t>Elements recycling potential in industrial waste</t>
    <phoneticPr fontId="2" type="noConversion"/>
  </si>
  <si>
    <r>
      <rPr>
        <i/>
        <sz val="11"/>
        <color theme="1"/>
        <rFont val="等线"/>
        <family val="3"/>
        <charset val="134"/>
        <scheme val="minor"/>
      </rPr>
      <t>n</t>
    </r>
    <r>
      <rPr>
        <sz val="11"/>
        <color theme="1"/>
        <rFont val="等线"/>
        <family val="2"/>
        <charset val="134"/>
        <scheme val="minor"/>
      </rPr>
      <t xml:space="preserve"> missing</t>
    </r>
    <phoneticPr fontId="2" type="noConversion"/>
  </si>
  <si>
    <r>
      <t xml:space="preserve">Value of </t>
    </r>
    <r>
      <rPr>
        <i/>
        <sz val="11"/>
        <color theme="1"/>
        <rFont val="等线"/>
        <family val="3"/>
        <charset val="134"/>
        <scheme val="minor"/>
      </rPr>
      <t>D</t>
    </r>
    <r>
      <rPr>
        <sz val="11"/>
        <color theme="1"/>
        <rFont val="等线"/>
        <family val="2"/>
        <charset val="134"/>
        <scheme val="minor"/>
      </rPr>
      <t xml:space="preserve">, </t>
    </r>
    <r>
      <rPr>
        <i/>
        <sz val="11"/>
        <color theme="1"/>
        <rFont val="等线"/>
        <family val="3"/>
        <charset val="134"/>
        <scheme val="minor"/>
      </rPr>
      <t>D'</t>
    </r>
    <r>
      <rPr>
        <sz val="11"/>
        <color theme="1"/>
        <rFont val="等线"/>
        <family val="2"/>
        <charset val="134"/>
        <scheme val="minor"/>
      </rPr>
      <t xml:space="preserve">, </t>
    </r>
    <r>
      <rPr>
        <i/>
        <sz val="11"/>
        <color theme="1"/>
        <rFont val="等线"/>
        <family val="3"/>
        <charset val="134"/>
        <scheme val="minor"/>
      </rPr>
      <t>R</t>
    </r>
    <r>
      <rPr>
        <sz val="11"/>
        <color theme="1"/>
        <rFont val="等线"/>
        <family val="2"/>
        <charset val="134"/>
        <scheme val="minor"/>
      </rPr>
      <t xml:space="preserve">, and </t>
    </r>
    <r>
      <rPr>
        <i/>
        <sz val="11"/>
        <color theme="1"/>
        <rFont val="等线"/>
        <family val="3"/>
        <charset val="134"/>
        <scheme val="minor"/>
      </rPr>
      <t>R'</t>
    </r>
    <phoneticPr fontId="2" type="noConversion"/>
  </si>
  <si>
    <t>R. Barna, P. Moszkowicz, C. Gervais, Leaching assessment of road materials containing primary lead and zinc slags. Waste Management 24, 945-955 (2004).</t>
  </si>
  <si>
    <t>S. K. Nath, Fly ash and zinc slag blended geopolymer: Immobilization of hazardous materials and development of paving blocks. Journal of Hazardous Materials 387, 121673 (2020).</t>
  </si>
  <si>
    <t>H. Hu, Q. Deng, C. Li, Y. Xie, Z. Dong, W. Zhang, The recovery of Zn and Pb and the manufacture of lightweight bricks from zinc smelting slag and clay. Journal of Hazardous Materials 271, 220-227 (2014).</t>
  </si>
  <si>
    <t>R. Barna, P. Moszkowicz, C. Gervais, Leaching assessment of road materials containing primary lead and zinc slags. Waste Management 24, 945-955 (2005).</t>
  </si>
  <si>
    <t>Y. Guo, Q. Zhao, K. Yan, F. Cheng, H. H. Lou, Novel Process for Alumina Extraction via the Coupling Treatment of Coal Gangue and Bauxite Red Mud. Industrial &amp; Engineering Chemistry Research 53, 4518-4521 (2014).</t>
  </si>
  <si>
    <t>W. Wang, X. Wang, J. Zhu, P. Wang, C. Ma, Experimental Investigation and Modeling of Sulfoaluminate Cement Preparation Using Desulfurization Gypsum and Red Mud. Industrial &amp; Engineering Chemistry Research 52, 1261-1266 (2013).</t>
  </si>
  <si>
    <t>Q. Si, Q. Zhu, Z. Xing, Design and Synthesis of a Novel Silicate Material from Red Mud for Simultaneous Removal of Nitrogen and Phosphorus in Wastewater. ACS Sustain. Chem. Eng. 5, 11422-11432 (2017).</t>
  </si>
  <si>
    <t>N. C. Gomes Silveira, M. L. Figueiredo Martins, A. C. d. S. Bezerra, F. Gabriel da Silva Araújo, Ecological geopolymer produced with a ternary system of red mud, glass waste, and Portland cement. Cleaner Engineering and Technology 6, 100379 (2022).</t>
  </si>
  <si>
    <t>X. Liu, Y. Han, F. He, P. Gao, S. Yuan, Characteristic, hazard and iron recovery technology of red mud - A critical review. Journal of Hazardous Materials 420, 126542 (2021).</t>
  </si>
  <si>
    <t>R. Hao, X. Li, P. Xu, Q. Liu, Thermal activation and structural transformation mechanism of kaolinitic coal gangue from Jungar coalfield, Inner Mongolia, China. Applied Clay Science 223, 106508 (2022).</t>
  </si>
  <si>
    <t>T. Zhang, H. Yang, H. Zhang, P. Zhang, R. Bei, Aluminum extraction from activated coal gangue with carbide slag. Journal of Analytical and Applied Pyrolysis 163, 105504 (2022).</t>
  </si>
  <si>
    <t>C. Quan, H. Chu, Y. Zhou, S. Su, R. Su, N. Gao, Amine-modified silica zeolite from coal gangue for CO2 capture. Fuel 322, 124184 (2022).</t>
  </si>
  <si>
    <t>F. Liu, M. Xie, G. Yu, C. Ke, H. Zhao, Study on Calcination Catalysis and the Desilication Mechanism for Coal Gangue. ACS Sustain. Chem. Eng. 9, 10318-10325 (2021).</t>
  </si>
  <si>
    <t>M. Ahmaruzzaman, V. K. Gupta, Application of Coal Fly Ash in Air Quality Management. Industrial &amp; Engineering Chemistry Research 51, 15299-15314 (2012).</t>
  </si>
  <si>
    <t>L. He, D. Yu, W. Lv, J. Wu, M. Xu, A Novel Method for CO2 Sequestration via Indirect Carbonation of Coal Fly Ash. Industrial &amp; Engineering Chemistry Research 52, 15138-15145 (2013).</t>
  </si>
  <si>
    <t>Y. Shi, K.-x. Jiang, T.-a. Zhang, X.-f. Zhu, Simultaneous separation of Fe &amp; Al and extraction of Fe from waste coal fly ash: Altering the charge sequence of ions by electrolysis. Waste Management 137, 50-60 (2022).</t>
  </si>
  <si>
    <t>L. Zeng, H. Sun, T. Peng, W. Zheng, Preparation of porous glass-ceramics from coal fly ash and asbestos tailings by high-temperature pore-forming. Waste Management 106, 184-192 (2020).</t>
  </si>
  <si>
    <t>E. R. Teixeira, A. Camões, F. G. Branco, J. B. Aguiar, R. Fangueiro, Recycling of biomass and coal fly ash as cement replacement material and its effect on hydration and carbonation of concrete. Waste Management 94, 39-48 (2019).</t>
  </si>
  <si>
    <t>Z. Miao, H. Yang, Y. Wu, H. Zhang, X. Zhang, Experimental Studies on Decomposing Properties of Desulfurization Gypsum in a Thermogravimetric Analyzer and Multiatmosphere Fluidized Beds. Industrial &amp; Engineering Chemistry Research 51, 5419-5423 (2012).</t>
  </si>
  <si>
    <t>J. Zhao, H. Su, H. Zuo, J. Wang, Q. Xue, The mechanism of preparation calcium ferrite from desulfurization gypsum produced in sintering. Journal of Cleaner Production 267, 122002 (2020).</t>
  </si>
  <si>
    <t>L. Ma, P. Ning, S. Zheng, X. Niu, W. Zhang, Y. Du, Reaction Mechanism and Kinetic Analysis of the Decomposition of Phosphogypsum via a Solid-State Reaction. Industrial &amp; Engineering Chemistry Research 49, 3597-3602 (2010).</t>
  </si>
  <si>
    <t>F. Wu, B. Chen, G. Qu, S. Liu, C. Zhao, Y. Ren, X. Liu, Harmless treatment technology of phosphogypsum: Directional stabilization of toxic and harmful substances. Journal of Environmental Management 311, 114827 (2022).</t>
  </si>
  <si>
    <t>S. Meskini, A. Samdi, H. Ejjaouani, T. Remmal, Valorization of phosphogypsum as a road material: Stabilizing effect of fly ash and lime additives on strength and durability. Journal of Cleaner Production 323, 129161 (2021).</t>
  </si>
  <si>
    <t>Y. Zhou, L. Xie, D. Kong, D. Peng, T. Zheng, Research on optimizing performance of desulfurization-gypsum-based composite cementitious materials based on response surface method. Construction and Building Materials 341, 127874 (2022).</t>
    <phoneticPr fontId="2" type="noConversion"/>
  </si>
  <si>
    <t>average</t>
    <phoneticPr fontId="2" type="noConversion"/>
  </si>
  <si>
    <t>Major Categories</t>
  </si>
  <si>
    <t>Minor Categories</t>
    <phoneticPr fontId="2" type="noConversion"/>
  </si>
  <si>
    <r>
      <t xml:space="preserve">N </t>
    </r>
    <r>
      <rPr>
        <sz val="11"/>
        <color theme="1"/>
        <rFont val="等线"/>
        <family val="3"/>
        <charset val="134"/>
        <scheme val="minor"/>
      </rPr>
      <t>(N')</t>
    </r>
    <phoneticPr fontId="2" type="noConversion"/>
  </si>
  <si>
    <t>Year</t>
  </si>
  <si>
    <t>Coal based waste</t>
    <phoneticPr fontId="2" type="noConversion"/>
  </si>
  <si>
    <t>Industrial gypsum</t>
    <phoneticPr fontId="2" type="noConversion"/>
  </si>
  <si>
    <t>Coal-based waste</t>
    <phoneticPr fontId="2" type="noConversion"/>
  </si>
  <si>
    <t>Industrial waste generation</t>
    <phoneticPr fontId="2" type="noConversion"/>
  </si>
  <si>
    <t>Industrial waste generation in 2020</t>
    <phoneticPr fontId="2" type="noConversion"/>
  </si>
  <si>
    <r>
      <t>GWP 100a
[kgCO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eq·kg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]</t>
    </r>
    <phoneticPr fontId="2" type="noConversion"/>
  </si>
  <si>
    <r>
      <t>GWP-2.5%
[kgCO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eq·kg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]</t>
    </r>
    <phoneticPr fontId="2" type="noConversion"/>
  </si>
  <si>
    <r>
      <t>GWP-97.5%
[kgCO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eq·kg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charset val="134"/>
        <scheme val="minor"/>
      </rPr>
      <t>]</t>
    </r>
    <phoneticPr fontId="2" type="noConversion"/>
  </si>
  <si>
    <t>Summary of metal global warming potential</t>
    <phoneticPr fontId="2" type="noConversion"/>
  </si>
  <si>
    <t>Metal</t>
    <phoneticPr fontId="2" type="noConversion"/>
  </si>
  <si>
    <t>REC</t>
    <phoneticPr fontId="2" type="noConversion"/>
  </si>
  <si>
    <t>CON</t>
    <phoneticPr fontId="2" type="noConversion"/>
  </si>
  <si>
    <t>DIS</t>
    <phoneticPr fontId="2" type="noConversion"/>
  </si>
  <si>
    <t>LOS</t>
    <phoneticPr fontId="2" type="noConversion"/>
  </si>
  <si>
    <t>Dissipation</t>
    <phoneticPr fontId="2" type="noConversion"/>
  </si>
  <si>
    <r>
      <t>Estimates of greenhouse gas emissions embodied due to metal losses in non-recycling processes [Mt CO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eq]</t>
    </r>
    <phoneticPr fontId="2" type="noConversion"/>
  </si>
  <si>
    <t>Cut-off grade(%)</t>
    <phoneticPr fontId="2" type="noConversion"/>
  </si>
  <si>
    <r>
      <t>W (WO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</si>
  <si>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t>Cu ore</t>
    <phoneticPr fontId="2" type="noConversion"/>
  </si>
  <si>
    <t>Pb-Zn ore</t>
    <phoneticPr fontId="2" type="noConversion"/>
  </si>
  <si>
    <t>F(CaF)</t>
    <phoneticPr fontId="2" type="noConversion"/>
  </si>
  <si>
    <t>Ni ore</t>
    <phoneticPr fontId="2" type="noConversion"/>
  </si>
  <si>
    <t>Mo ore</t>
    <phoneticPr fontId="2" type="noConversion"/>
  </si>
  <si>
    <t>Ag ore</t>
    <phoneticPr fontId="2" type="noConversion"/>
  </si>
  <si>
    <t>Fe ore</t>
    <phoneticPr fontId="2" type="noConversion"/>
  </si>
  <si>
    <t>S ore</t>
    <phoneticPr fontId="2" type="noConversion"/>
  </si>
  <si>
    <r>
      <t>WO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 xml:space="preserve"> ore</t>
    </r>
    <phoneticPr fontId="2" type="noConversion"/>
  </si>
  <si>
    <t>Be(BeO)</t>
    <phoneticPr fontId="2" type="noConversion"/>
  </si>
  <si>
    <r>
      <t>Li(Li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O)</t>
    </r>
    <phoneticPr fontId="2" type="noConversion"/>
  </si>
  <si>
    <r>
      <t>Ta(Ta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</si>
  <si>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r>
      <t>Nb(Nb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</si>
  <si>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t>Sn ore</t>
    <phoneticPr fontId="2" type="noConversion"/>
  </si>
  <si>
    <t>Hg ore</t>
    <phoneticPr fontId="2" type="noConversion"/>
  </si>
  <si>
    <r>
      <t>Ba(BaSO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</si>
  <si>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t>Sb ore</t>
    <phoneticPr fontId="2" type="noConversion"/>
  </si>
  <si>
    <t>gold ore</t>
    <phoneticPr fontId="2" type="noConversion"/>
  </si>
  <si>
    <r>
      <t>Al(Al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</si>
  <si>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r>
      <t>ZrO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</si>
  <si>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Zr(ZrO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</si>
  <si>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r>
      <t>V(V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</si>
  <si>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r>
      <t>ZrO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/>
    </r>
  </si>
  <si>
    <r>
      <t>LiO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</si>
  <si>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Ti(TiO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</si>
  <si>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r>
      <t>P(P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O</t>
    </r>
    <r>
      <rPr>
        <vertAlign val="sub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</si>
  <si>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t>Mn ore</t>
    <phoneticPr fontId="2" type="noConversion"/>
  </si>
  <si>
    <t>Rare metals ore</t>
    <phoneticPr fontId="2" type="noConversion"/>
  </si>
  <si>
    <t>CaO</t>
    <phoneticPr fontId="2" type="noConversion"/>
  </si>
  <si>
    <t>content(%)</t>
    <phoneticPr fontId="2" type="noConversion"/>
  </si>
  <si>
    <r>
      <t xml:space="preserve">Di </t>
    </r>
    <r>
      <rPr>
        <sz val="11"/>
        <color theme="1"/>
        <rFont val="等线"/>
        <family val="3"/>
        <charset val="134"/>
        <scheme val="minor"/>
      </rPr>
      <t>(theory, target)</t>
    </r>
    <phoneticPr fontId="2" type="noConversion"/>
  </si>
  <si>
    <r>
      <rPr>
        <i/>
        <sz val="11"/>
        <color theme="1"/>
        <rFont val="等线"/>
        <family val="3"/>
        <charset val="134"/>
        <scheme val="minor"/>
      </rPr>
      <t>Di'</t>
    </r>
    <r>
      <rPr>
        <sz val="11"/>
        <color theme="1"/>
        <rFont val="等线"/>
        <family val="2"/>
        <charset val="134"/>
        <scheme val="minor"/>
      </rPr>
      <t xml:space="preserve"> (theory)</t>
    </r>
    <phoneticPr fontId="2" type="noConversion"/>
  </si>
  <si>
    <t>D'(theory)</t>
    <phoneticPr fontId="2" type="noConversion"/>
  </si>
  <si>
    <t>A(theory)</t>
    <phoneticPr fontId="2" type="noConversion"/>
  </si>
  <si>
    <t>`</t>
    <phoneticPr fontId="2" type="noConversion"/>
  </si>
  <si>
    <t>R'(theory)</t>
    <phoneticPr fontId="2" type="noConversion"/>
  </si>
  <si>
    <t>Si-Ca-Al-Fe</t>
    <phoneticPr fontId="2" type="noConversion"/>
  </si>
  <si>
    <t>parameters</t>
    <phoneticPr fontId="2" type="noConversion"/>
  </si>
  <si>
    <t>sdtev</t>
    <phoneticPr fontId="2" type="noConversion"/>
  </si>
  <si>
    <t>gold cyanide ore</t>
    <phoneticPr fontId="2" type="noConversion"/>
  </si>
  <si>
    <t>0, 4, 2</t>
  </si>
  <si>
    <t>0, 3, 6</t>
  </si>
  <si>
    <t>0, 6, 3</t>
  </si>
  <si>
    <t>0, 5, 3</t>
  </si>
  <si>
    <t>0, 3, 2</t>
  </si>
  <si>
    <t>0, 3, 1</t>
  </si>
  <si>
    <t xml:space="preserve">0, -2, 6, 4 </t>
  </si>
  <si>
    <t>0, -2, 6, 4</t>
  </si>
  <si>
    <t>0, -1</t>
  </si>
  <si>
    <t>MAX</t>
    <phoneticPr fontId="2" type="noConversion"/>
  </si>
  <si>
    <t>MIN</t>
    <phoneticPr fontId="2" type="noConversion"/>
  </si>
  <si>
    <t>A</t>
    <phoneticPr fontId="2" type="noConversion"/>
  </si>
  <si>
    <r>
      <t>av-</t>
    </r>
    <r>
      <rPr>
        <i/>
        <sz val="11"/>
        <color theme="1"/>
        <rFont val="等线"/>
        <family val="3"/>
        <charset val="134"/>
        <scheme val="minor"/>
      </rPr>
      <t>R</t>
    </r>
    <phoneticPr fontId="2" type="noConversion"/>
  </si>
  <si>
    <r>
      <t>av-</t>
    </r>
    <r>
      <rPr>
        <i/>
        <sz val="11"/>
        <color theme="1"/>
        <rFont val="等线"/>
        <family val="3"/>
        <charset val="134"/>
        <scheme val="minor"/>
      </rPr>
      <t>R'</t>
    </r>
    <phoneticPr fontId="2" type="noConversion"/>
  </si>
  <si>
    <r>
      <t>av-</t>
    </r>
    <r>
      <rPr>
        <i/>
        <sz val="11"/>
        <color theme="1"/>
        <rFont val="等线"/>
        <family val="3"/>
        <charset val="134"/>
        <scheme val="minor"/>
      </rPr>
      <t>A</t>
    </r>
    <phoneticPr fontId="2" type="noConversion"/>
  </si>
  <si>
    <t>D'(theory)</t>
  </si>
  <si>
    <t>Minor Categories</t>
  </si>
  <si>
    <t>0.00784(CuO)</t>
    <phoneticPr fontId="2" type="noConversion"/>
  </si>
  <si>
    <t>L. Xu, Z. Sun, C. Tang, K. Yang, B. Li, Y. Zhang, et al.Construction and Building Materials 2022 Vol. 352 Pages 128929</t>
    <phoneticPr fontId="2" type="noConversion"/>
  </si>
  <si>
    <t>A. O. Odumade, F. O. Okafor and C. C. Ikeagwuani. Journal of Environmental Management 2022 Vol. 321 Pages 115980</t>
    <phoneticPr fontId="2" type="noConversion"/>
  </si>
  <si>
    <t>H. Wang, C. Ju, M. Zhou, F. zheng, Y. Dong, H. Hou, et al. Advanced Powder Technology 2022 Vol. 33 Issue 9 Pages 103730</t>
    <phoneticPr fontId="2" type="noConversion"/>
  </si>
  <si>
    <t>Slag</t>
  </si>
  <si>
    <t>Copper</t>
  </si>
  <si>
    <t>L-Z</t>
  </si>
  <si>
    <t>Carbon based</t>
  </si>
  <si>
    <t>Gypsum</t>
  </si>
  <si>
    <r>
      <t>m'</t>
    </r>
    <r>
      <rPr>
        <sz val="11"/>
        <color theme="1"/>
        <rFont val="等线"/>
        <family val="3"/>
        <charset val="134"/>
        <scheme val="minor"/>
      </rPr>
      <t>(theory)</t>
    </r>
    <phoneticPr fontId="2" type="noConversion"/>
  </si>
  <si>
    <r>
      <t>D'</t>
    </r>
    <r>
      <rPr>
        <sz val="11"/>
        <color theme="1"/>
        <rFont val="等线"/>
        <family val="3"/>
        <charset val="134"/>
        <scheme val="minor"/>
      </rPr>
      <t>(theory)</t>
    </r>
    <phoneticPr fontId="2" type="noConversion"/>
  </si>
  <si>
    <r>
      <t>R'</t>
    </r>
    <r>
      <rPr>
        <sz val="11"/>
        <color theme="1"/>
        <rFont val="等线"/>
        <family val="3"/>
        <charset val="134"/>
        <scheme val="minor"/>
      </rPr>
      <t>(theory)</t>
    </r>
    <phoneticPr fontId="2" type="noConversion"/>
  </si>
  <si>
    <r>
      <t>A</t>
    </r>
    <r>
      <rPr>
        <sz val="11"/>
        <color theme="1"/>
        <rFont val="等线"/>
        <family val="3"/>
        <charset val="134"/>
        <scheme val="minor"/>
      </rPr>
      <t>(theory)</t>
    </r>
    <phoneticPr fontId="2" type="noConversion"/>
  </si>
  <si>
    <r>
      <t>av-</t>
    </r>
    <r>
      <rPr>
        <i/>
        <sz val="11"/>
        <color theme="1"/>
        <rFont val="等线"/>
        <family val="3"/>
        <charset val="134"/>
        <scheme val="minor"/>
      </rPr>
      <t>R'</t>
    </r>
    <r>
      <rPr>
        <sz val="11"/>
        <color theme="1"/>
        <rFont val="等线"/>
        <family val="2"/>
        <charset val="134"/>
        <scheme val="minor"/>
      </rPr>
      <t>(theory)</t>
    </r>
    <phoneticPr fontId="2" type="noConversion"/>
  </si>
  <si>
    <r>
      <t>av-</t>
    </r>
    <r>
      <rPr>
        <i/>
        <sz val="11"/>
        <color theme="1"/>
        <rFont val="等线"/>
        <family val="3"/>
        <charset val="134"/>
        <scheme val="minor"/>
      </rPr>
      <t>A</t>
    </r>
    <r>
      <rPr>
        <sz val="11"/>
        <color theme="1"/>
        <rFont val="等线"/>
        <family val="2"/>
        <charset val="134"/>
        <scheme val="minor"/>
      </rPr>
      <t>(theory)</t>
    </r>
    <phoneticPr fontId="2" type="noConversion"/>
  </si>
  <si>
    <t>tanθ</t>
    <phoneticPr fontId="2" type="noConversion"/>
  </si>
  <si>
    <t>θ</t>
  </si>
  <si>
    <t>stdev</t>
  </si>
  <si>
    <t>av-θ</t>
    <phoneticPr fontId="2" type="noConversion"/>
  </si>
  <si>
    <r>
      <t>tanθ</t>
    </r>
    <r>
      <rPr>
        <sz val="11"/>
        <color theme="1"/>
        <rFont val="等线"/>
        <family val="3"/>
        <charset val="134"/>
        <scheme val="minor"/>
      </rPr>
      <t>(theory)</t>
    </r>
    <phoneticPr fontId="2" type="noConversion"/>
  </si>
  <si>
    <r>
      <t>θ</t>
    </r>
    <r>
      <rPr>
        <sz val="11"/>
        <color theme="1"/>
        <rFont val="等线"/>
        <family val="3"/>
        <charset val="134"/>
        <scheme val="minor"/>
      </rPr>
      <t>(theory)</t>
    </r>
    <phoneticPr fontId="2" type="noConversion"/>
  </si>
  <si>
    <r>
      <t>av-</t>
    </r>
    <r>
      <rPr>
        <i/>
        <u/>
        <sz val="11"/>
        <color theme="1"/>
        <rFont val="等线"/>
        <family val="3"/>
        <charset val="134"/>
        <scheme val="minor"/>
      </rPr>
      <t>R'</t>
    </r>
    <phoneticPr fontId="2" type="noConversion"/>
  </si>
  <si>
    <r>
      <t>av-</t>
    </r>
    <r>
      <rPr>
        <i/>
        <sz val="11"/>
        <color theme="1"/>
        <rFont val="等线"/>
        <family val="3"/>
        <charset val="134"/>
        <scheme val="minor"/>
      </rPr>
      <t>θ</t>
    </r>
    <phoneticPr fontId="2" type="noConversion"/>
  </si>
  <si>
    <t>K(KCL)</t>
    <phoneticPr fontId="2" type="noConversion"/>
  </si>
  <si>
    <t>Ca(CaCO3)</t>
    <phoneticPr fontId="2" type="noConversion"/>
  </si>
  <si>
    <t>Mg(MgO)</t>
    <phoneticPr fontId="2" type="noConversion"/>
  </si>
  <si>
    <t>/</t>
    <phoneticPr fontId="2" type="noConversion"/>
  </si>
  <si>
    <t>av-A(theory)</t>
  </si>
  <si>
    <t>av-θ(theory)</t>
  </si>
  <si>
    <t>/</t>
  </si>
  <si>
    <t>·</t>
    <phoneticPr fontId="2" type="noConversion"/>
  </si>
  <si>
    <t>Element recycling</t>
    <phoneticPr fontId="2" type="noConversion"/>
  </si>
  <si>
    <t>Compound recycling</t>
    <phoneticPr fontId="2" type="noConversion"/>
  </si>
  <si>
    <t xml:space="preserve">Downscalling </t>
    <phoneticPr fontId="2" type="noConversion"/>
  </si>
  <si>
    <t>Landfill</t>
    <phoneticPr fontId="2" type="noConversion"/>
  </si>
  <si>
    <r>
      <rPr>
        <i/>
        <sz val="11"/>
        <color theme="1"/>
        <rFont val="等线"/>
        <family val="3"/>
        <charset val="134"/>
        <scheme val="minor"/>
      </rPr>
      <t>Di'</t>
    </r>
    <r>
      <rPr>
        <sz val="11"/>
        <color theme="1"/>
        <rFont val="等线"/>
        <family val="2"/>
        <charset val="134"/>
        <scheme val="minor"/>
      </rPr>
      <t xml:space="preserve"> </t>
    </r>
    <phoneticPr fontId="2" type="noConversion"/>
  </si>
  <si>
    <t>Di'</t>
    <phoneticPr fontId="2" type="noConversion"/>
  </si>
  <si>
    <t>θ</t>
    <phoneticPr fontId="2" type="noConversion"/>
  </si>
  <si>
    <t>av-R</t>
    <phoneticPr fontId="2" type="noConversion"/>
  </si>
  <si>
    <t>av-R‘</t>
    <phoneticPr fontId="2" type="noConversion"/>
  </si>
  <si>
    <t>av-A</t>
    <phoneticPr fontId="2" type="noConversion"/>
  </si>
  <si>
    <r>
      <rPr>
        <sz val="11"/>
        <color theme="1"/>
        <rFont val="等线"/>
        <family val="3"/>
        <charset val="134"/>
        <scheme val="minor"/>
      </rPr>
      <t>av</t>
    </r>
    <r>
      <rPr>
        <i/>
        <sz val="11"/>
        <color theme="1"/>
        <rFont val="等线"/>
        <family val="3"/>
        <charset val="134"/>
        <scheme val="minor"/>
      </rPr>
      <t>-θ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</si>
</sst>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_);[Red]\(0.000\)"/>
    <numFmt numFmtId="177" formatCode="0.0000"/>
    <numFmt numFmtId="178" formatCode="0.000"/>
    <numFmt numFmtId="179" formatCode="0.00_);[Red]\(0.00\)"/>
    <numFmt numFmtId="180" formatCode="0.000000_);[Red]\(0.000000\)"/>
    <numFmt numFmtId="181" formatCode="0.00_ "/>
    <numFmt numFmtId="182" formatCode="0.0000_);[Red]\(0.0000\)"/>
    <numFmt numFmtId="183" formatCode="0.00000_);[Red]\(0.00000\)"/>
    <numFmt numFmtId="185" formatCode="0_);[Red]\(0\)"/>
  </numFmts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0"/>
      <name val="MS Sans Serif"/>
    </font>
    <font>
      <b/>
      <sz val="10"/>
      <name val="MS Sans Serif"/>
      <family val="2"/>
    </font>
    <font>
      <sz val="11"/>
      <color theme="1"/>
      <name val="Segoe UI"/>
      <family val="2"/>
    </font>
    <font>
      <b/>
      <sz val="10"/>
      <name val="微软雅黑"/>
      <family val="2"/>
      <charset val="134"/>
    </font>
    <font>
      <b/>
      <sz val="10"/>
      <name val="MS Sans Serif"/>
      <family val="2"/>
      <charset val="134"/>
    </font>
    <font>
      <b/>
      <sz val="10"/>
      <color theme="1"/>
      <name val="MS Reference Sans Serif"/>
      <family val="2"/>
    </font>
    <font>
      <sz val="10"/>
      <color rgb="FF000000"/>
      <name val="Segoe UI"/>
      <family val="2"/>
    </font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等线"/>
      <family val="3"/>
      <charset val="134"/>
      <scheme val="minor"/>
    </font>
    <font>
      <i/>
      <u/>
      <sz val="11"/>
      <color theme="1"/>
      <name val="等线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/>
    </xf>
    <xf numFmtId="3" fontId="0" fillId="0" borderId="0" xfId="0" applyNumberFormat="1" applyAlignment="1"/>
    <xf numFmtId="10" fontId="0" fillId="0" borderId="0" xfId="0" applyNumberFormat="1" applyAlignment="1"/>
    <xf numFmtId="2" fontId="0" fillId="0" borderId="0" xfId="0" applyNumberForma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4" fontId="0" fillId="0" borderId="0" xfId="0" applyNumberFormat="1" applyAlignment="1"/>
    <xf numFmtId="4" fontId="0" fillId="0" borderId="0" xfId="0" applyNumberFormat="1" applyAlignment="1">
      <alignment horizontal="right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7" fillId="0" borderId="0" xfId="0" applyFont="1" applyAlignment="1"/>
    <xf numFmtId="0" fontId="8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9" fontId="0" fillId="0" borderId="1" xfId="0" applyNumberFormat="1" applyBorder="1">
      <alignment vertical="center"/>
    </xf>
    <xf numFmtId="11" fontId="0" fillId="0" borderId="1" xfId="0" applyNumberFormat="1" applyBorder="1">
      <alignment vertical="center"/>
    </xf>
    <xf numFmtId="0" fontId="0" fillId="15" borderId="0" xfId="0" applyFill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0" fillId="7" borderId="0" xfId="0" applyFill="1">
      <alignment vertical="center"/>
    </xf>
    <xf numFmtId="0" fontId="0" fillId="16" borderId="0" xfId="0" applyFill="1">
      <alignment vertical="center"/>
    </xf>
    <xf numFmtId="0" fontId="0" fillId="3" borderId="0" xfId="0" applyFill="1">
      <alignment vertical="center"/>
    </xf>
    <xf numFmtId="49" fontId="1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2" fillId="0" borderId="0" xfId="0" applyNumberFormat="1" applyFont="1">
      <alignment vertical="center"/>
    </xf>
    <xf numFmtId="0" fontId="0" fillId="17" borderId="0" xfId="0" applyFill="1">
      <alignment vertical="center"/>
    </xf>
    <xf numFmtId="0" fontId="11" fillId="0" borderId="0" xfId="0" applyFont="1">
      <alignment vertical="center"/>
    </xf>
    <xf numFmtId="0" fontId="0" fillId="17" borderId="1" xfId="0" applyFill="1" applyBorder="1">
      <alignment vertical="center"/>
    </xf>
    <xf numFmtId="0" fontId="0" fillId="3" borderId="1" xfId="0" applyFill="1" applyBorder="1">
      <alignment vertical="center"/>
    </xf>
    <xf numFmtId="0" fontId="15" fillId="0" borderId="0" xfId="0" applyFont="1">
      <alignment vertical="center"/>
    </xf>
    <xf numFmtId="0" fontId="17" fillId="2" borderId="1" xfId="0" applyFont="1" applyFill="1" applyBorder="1">
      <alignment vertical="center"/>
    </xf>
    <xf numFmtId="0" fontId="18" fillId="2" borderId="1" xfId="0" applyFont="1" applyFill="1" applyBorder="1">
      <alignment vertical="center"/>
    </xf>
    <xf numFmtId="0" fontId="0" fillId="0" borderId="7" xfId="0" applyBorder="1">
      <alignment vertical="center"/>
    </xf>
    <xf numFmtId="0" fontId="19" fillId="0" borderId="0" xfId="0" applyFont="1">
      <alignment vertical="center"/>
    </xf>
    <xf numFmtId="0" fontId="0" fillId="2" borderId="0" xfId="0" applyFill="1">
      <alignment vertical="center"/>
    </xf>
    <xf numFmtId="0" fontId="0" fillId="15" borderId="1" xfId="0" applyFill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0" fillId="7" borderId="1" xfId="0" applyFill="1" applyBorder="1">
      <alignment vertical="center"/>
    </xf>
    <xf numFmtId="0" fontId="0" fillId="16" borderId="1" xfId="0" applyFill="1" applyBorder="1">
      <alignment vertical="center"/>
    </xf>
    <xf numFmtId="49" fontId="13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49" fontId="12" fillId="0" borderId="1" xfId="0" applyNumberFormat="1" applyFont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9" fontId="0" fillId="0" borderId="0" xfId="0" applyNumberFormat="1">
      <alignment vertical="center"/>
    </xf>
    <xf numFmtId="179" fontId="0" fillId="0" borderId="1" xfId="0" applyNumberFormat="1" applyBorder="1">
      <alignment vertical="center"/>
    </xf>
    <xf numFmtId="0" fontId="0" fillId="2" borderId="1" xfId="0" applyFill="1" applyBorder="1" applyAlignment="1">
      <alignment vertical="center" wrapText="1"/>
    </xf>
    <xf numFmtId="2" fontId="0" fillId="0" borderId="1" xfId="0" applyNumberFormat="1" applyBorder="1">
      <alignment vertical="center"/>
    </xf>
    <xf numFmtId="2" fontId="0" fillId="17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179" fontId="0" fillId="2" borderId="1" xfId="0" applyNumberFormat="1" applyFill="1" applyBorder="1">
      <alignment vertical="center"/>
    </xf>
    <xf numFmtId="179" fontId="0" fillId="17" borderId="1" xfId="0" applyNumberFormat="1" applyFill="1" applyBorder="1">
      <alignment vertical="center"/>
    </xf>
    <xf numFmtId="179" fontId="0" fillId="2" borderId="6" xfId="0" applyNumberFormat="1" applyFill="1" applyBorder="1">
      <alignment vertical="center"/>
    </xf>
    <xf numFmtId="179" fontId="0" fillId="0" borderId="7" xfId="0" applyNumberFormat="1" applyBorder="1">
      <alignment vertical="center"/>
    </xf>
    <xf numFmtId="179" fontId="0" fillId="0" borderId="2" xfId="0" applyNumberFormat="1" applyBorder="1">
      <alignment vertical="center"/>
    </xf>
    <xf numFmtId="179" fontId="0" fillId="2" borderId="7" xfId="0" applyNumberFormat="1" applyFill="1" applyBorder="1">
      <alignment vertical="center"/>
    </xf>
    <xf numFmtId="179" fontId="0" fillId="2" borderId="4" xfId="0" applyNumberFormat="1" applyFill="1" applyBorder="1">
      <alignment vertical="center"/>
    </xf>
    <xf numFmtId="179" fontId="0" fillId="0" borderId="11" xfId="0" applyNumberFormat="1" applyBorder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17" fillId="0" borderId="0" xfId="0" applyFont="1">
      <alignment vertical="center"/>
    </xf>
    <xf numFmtId="2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applyNumberFormat="1">
      <alignment vertical="center"/>
    </xf>
    <xf numFmtId="182" fontId="0" fillId="0" borderId="1" xfId="0" applyNumberFormat="1" applyBorder="1">
      <alignment vertical="center"/>
    </xf>
    <xf numFmtId="183" fontId="0" fillId="0" borderId="1" xfId="0" applyNumberFormat="1" applyBorder="1">
      <alignment vertical="center"/>
    </xf>
    <xf numFmtId="180" fontId="0" fillId="0" borderId="0" xfId="0" applyNumberFormat="1">
      <alignment vertical="center"/>
    </xf>
    <xf numFmtId="179" fontId="18" fillId="0" borderId="0" xfId="0" applyNumberFormat="1" applyFont="1">
      <alignment vertical="center"/>
    </xf>
    <xf numFmtId="0" fontId="18" fillId="0" borderId="0" xfId="0" applyFont="1">
      <alignment vertical="center"/>
    </xf>
    <xf numFmtId="2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179" fontId="0" fillId="2" borderId="4" xfId="0" applyNumberFormat="1" applyFill="1" applyBorder="1" applyAlignment="1">
      <alignment horizontal="center" vertical="center"/>
    </xf>
    <xf numFmtId="179" fontId="0" fillId="2" borderId="3" xfId="0" applyNumberFormat="1" applyFill="1" applyBorder="1" applyAlignment="1">
      <alignment horizontal="center" vertical="center"/>
    </xf>
    <xf numFmtId="179" fontId="17" fillId="2" borderId="1" xfId="0" applyNumberFormat="1" applyFont="1" applyFill="1" applyBorder="1" applyAlignment="1">
      <alignment horizontal="center" vertical="center"/>
    </xf>
    <xf numFmtId="179" fontId="17" fillId="2" borderId="11" xfId="0" applyNumberFormat="1" applyFont="1" applyFill="1" applyBorder="1" applyAlignment="1">
      <alignment horizontal="center" vertical="center"/>
    </xf>
    <xf numFmtId="179" fontId="0" fillId="2" borderId="10" xfId="0" applyNumberFormat="1" applyFill="1" applyBorder="1" applyAlignment="1">
      <alignment horizontal="center" vertical="center"/>
    </xf>
    <xf numFmtId="179" fontId="18" fillId="2" borderId="1" xfId="0" applyNumberFormat="1" applyFont="1" applyFill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/>
    </xf>
    <xf numFmtId="179" fontId="17" fillId="2" borderId="2" xfId="0" applyNumberFormat="1" applyFont="1" applyFill="1" applyBorder="1" applyAlignment="1">
      <alignment horizontal="center" vertical="center"/>
    </xf>
    <xf numFmtId="179" fontId="17" fillId="2" borderId="4" xfId="0" applyNumberFormat="1" applyFont="1" applyFill="1" applyBorder="1" applyAlignment="1">
      <alignment horizontal="center" vertical="center"/>
    </xf>
    <xf numFmtId="179" fontId="17" fillId="2" borderId="3" xfId="0" applyNumberFormat="1" applyFont="1" applyFill="1" applyBorder="1" applyAlignment="1">
      <alignment horizontal="center" vertical="center"/>
    </xf>
    <xf numFmtId="179" fontId="18" fillId="2" borderId="2" xfId="0" applyNumberFormat="1" applyFont="1" applyFill="1" applyBorder="1" applyAlignment="1">
      <alignment horizontal="center" vertical="center"/>
    </xf>
    <xf numFmtId="179" fontId="18" fillId="2" borderId="4" xfId="0" applyNumberFormat="1" applyFont="1" applyFill="1" applyBorder="1" applyAlignment="1">
      <alignment horizontal="center" vertical="center"/>
    </xf>
    <xf numFmtId="179" fontId="18" fillId="2" borderId="3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85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</cellXfs>
  <cellStyles count="2">
    <cellStyle name="百分比" xfId="1" builtinId="5"/>
    <cellStyle name="常规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20637</xdr:rowOff>
    </xdr:from>
    <xdr:to>
      <xdr:col>7</xdr:col>
      <xdr:colOff>95284</xdr:colOff>
      <xdr:row>41</xdr:row>
      <xdr:rowOff>39703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6CD6159-D5C4-4895-AD92-01C0C6ED8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5112"/>
          <a:ext cx="4629184" cy="219076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75</xdr:row>
      <xdr:rowOff>9525</xdr:rowOff>
    </xdr:from>
    <xdr:to>
      <xdr:col>4</xdr:col>
      <xdr:colOff>561989</xdr:colOff>
      <xdr:row>79</xdr:row>
      <xdr:rowOff>153464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EA18FE2-99DC-4380-9FE2-3F8D1F9B9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13668375"/>
          <a:ext cx="1847864" cy="87736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80</xdr:row>
      <xdr:rowOff>17462</xdr:rowOff>
    </xdr:from>
    <xdr:to>
      <xdr:col>4</xdr:col>
      <xdr:colOff>561989</xdr:colOff>
      <xdr:row>84</xdr:row>
      <xdr:rowOff>161401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B158EF3-1F2F-43A0-BC85-A14B040C8B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14590712"/>
          <a:ext cx="1847864" cy="87736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84</xdr:row>
      <xdr:rowOff>171450</xdr:rowOff>
    </xdr:from>
    <xdr:to>
      <xdr:col>4</xdr:col>
      <xdr:colOff>561989</xdr:colOff>
      <xdr:row>89</xdr:row>
      <xdr:rowOff>134414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D3F3C9C-BFBC-4736-9928-0F63A9466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15478125"/>
          <a:ext cx="1847864" cy="87736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90</xdr:row>
      <xdr:rowOff>11112</xdr:rowOff>
    </xdr:from>
    <xdr:to>
      <xdr:col>4</xdr:col>
      <xdr:colOff>561989</xdr:colOff>
      <xdr:row>94</xdr:row>
      <xdr:rowOff>150289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7FBAA0C8-06BC-46C6-AD46-9F8436C49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16413162"/>
          <a:ext cx="1847864" cy="87260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97</xdr:row>
      <xdr:rowOff>26987</xdr:rowOff>
    </xdr:from>
    <xdr:to>
      <xdr:col>7</xdr:col>
      <xdr:colOff>133384</xdr:colOff>
      <xdr:row>117</xdr:row>
      <xdr:rowOff>131789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9817BCC4-B733-4631-9E39-5D587887BC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7705387"/>
          <a:ext cx="4629184" cy="372430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118</xdr:row>
      <xdr:rowOff>28575</xdr:rowOff>
    </xdr:from>
    <xdr:to>
      <xdr:col>7</xdr:col>
      <xdr:colOff>133384</xdr:colOff>
      <xdr:row>132</xdr:row>
      <xdr:rowOff>154139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831C14-BF7D-4257-AC9A-7D322AB3C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507450"/>
          <a:ext cx="4629184" cy="2659214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29</xdr:row>
      <xdr:rowOff>9525</xdr:rowOff>
    </xdr:from>
    <xdr:to>
      <xdr:col>17</xdr:col>
      <xdr:colOff>114334</xdr:colOff>
      <xdr:row>40</xdr:row>
      <xdr:rowOff>142891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980AC30-4A39-4288-AA79-4FAFFE7D86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5334000"/>
          <a:ext cx="4629184" cy="2124091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80</xdr:row>
      <xdr:rowOff>9525</xdr:rowOff>
    </xdr:from>
    <xdr:to>
      <xdr:col>14</xdr:col>
      <xdr:colOff>561989</xdr:colOff>
      <xdr:row>84</xdr:row>
      <xdr:rowOff>124889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52BCACBD-C4BC-49F6-9B07-6416F836C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4582775"/>
          <a:ext cx="1847864" cy="848789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75</xdr:row>
      <xdr:rowOff>9525</xdr:rowOff>
    </xdr:from>
    <xdr:to>
      <xdr:col>14</xdr:col>
      <xdr:colOff>561989</xdr:colOff>
      <xdr:row>79</xdr:row>
      <xdr:rowOff>134414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EEE81E21-849B-45D7-9B8D-CEDE067B7D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13668375"/>
          <a:ext cx="1847864" cy="858314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85</xdr:row>
      <xdr:rowOff>9525</xdr:rowOff>
    </xdr:from>
    <xdr:to>
      <xdr:col>14</xdr:col>
      <xdr:colOff>571514</xdr:colOff>
      <xdr:row>89</xdr:row>
      <xdr:rowOff>134413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E4159513-ED8B-4583-BDDB-F9F53895A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15497175"/>
          <a:ext cx="1847864" cy="85831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90</xdr:row>
      <xdr:rowOff>19050</xdr:rowOff>
    </xdr:from>
    <xdr:to>
      <xdr:col>14</xdr:col>
      <xdr:colOff>552464</xdr:colOff>
      <xdr:row>94</xdr:row>
      <xdr:rowOff>134415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15730DC4-F05F-46A3-A663-FC2E1F4CB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6421100"/>
          <a:ext cx="1847864" cy="84879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97</xdr:row>
      <xdr:rowOff>9525</xdr:rowOff>
    </xdr:from>
    <xdr:to>
      <xdr:col>17</xdr:col>
      <xdr:colOff>104809</xdr:colOff>
      <xdr:row>114</xdr:row>
      <xdr:rowOff>114323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E5E2F7D4-5E70-48B7-AF64-CC9C3873F0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17687925"/>
          <a:ext cx="4629184" cy="3181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5D66-134F-4C6B-857D-52FA8F9F1648}">
  <dimension ref="A1:N14"/>
  <sheetViews>
    <sheetView workbookViewId="0">
      <selection activeCell="F19" sqref="F19"/>
    </sheetView>
  </sheetViews>
  <sheetFormatPr defaultRowHeight="13.9"/>
  <cols>
    <col min="1" max="1" width="10.59765625" bestFit="1" customWidth="1"/>
    <col min="11" max="12" width="12" customWidth="1"/>
    <col min="13" max="14" width="15.33203125" customWidth="1"/>
  </cols>
  <sheetData>
    <row r="1" spans="1:14">
      <c r="A1" s="88" t="s">
        <v>29</v>
      </c>
      <c r="B1" s="88" t="s">
        <v>28</v>
      </c>
      <c r="C1" s="88" t="s">
        <v>1</v>
      </c>
      <c r="D1" s="88"/>
      <c r="E1" s="88"/>
      <c r="F1" s="88"/>
      <c r="G1" s="88" t="s">
        <v>13</v>
      </c>
      <c r="H1" s="88"/>
      <c r="I1" s="88"/>
      <c r="J1" s="6" t="s">
        <v>18</v>
      </c>
      <c r="K1" s="88" t="s">
        <v>21</v>
      </c>
      <c r="L1" s="88"/>
      <c r="M1" s="88" t="s">
        <v>24</v>
      </c>
      <c r="N1" s="88"/>
    </row>
    <row r="2" spans="1:14">
      <c r="A2" s="88"/>
      <c r="B2" s="88"/>
      <c r="C2" s="6" t="s">
        <v>2</v>
      </c>
      <c r="D2" s="6" t="s">
        <v>3</v>
      </c>
      <c r="E2" s="6" t="s">
        <v>4</v>
      </c>
      <c r="F2" s="6" t="s">
        <v>5</v>
      </c>
      <c r="G2" s="6" t="s">
        <v>14</v>
      </c>
      <c r="H2" s="6" t="s">
        <v>15</v>
      </c>
      <c r="I2" s="6" t="s">
        <v>16</v>
      </c>
      <c r="J2" s="6" t="s">
        <v>20</v>
      </c>
      <c r="K2" s="6" t="s">
        <v>23</v>
      </c>
      <c r="L2" s="6" t="s">
        <v>86</v>
      </c>
      <c r="M2" s="6" t="s">
        <v>25</v>
      </c>
      <c r="N2" s="6" t="s">
        <v>26</v>
      </c>
    </row>
    <row r="3" spans="1:14">
      <c r="A3" s="88" t="s">
        <v>7</v>
      </c>
      <c r="B3" s="1" t="s">
        <v>8</v>
      </c>
      <c r="C3" s="2">
        <v>10.6119</v>
      </c>
      <c r="D3" s="2">
        <v>9.1586599999999994</v>
      </c>
      <c r="E3" s="2">
        <v>8.1333199999999994</v>
      </c>
      <c r="F3" s="2">
        <v>8.0602599999999995</v>
      </c>
      <c r="G3" s="2">
        <v>5.5394500000000004</v>
      </c>
      <c r="H3" s="2">
        <v>11.14495</v>
      </c>
      <c r="I3" s="2">
        <v>7.7143100000000002</v>
      </c>
      <c r="J3" s="2">
        <v>7.3315299999999999</v>
      </c>
      <c r="K3" s="2">
        <v>7.8813300000000002</v>
      </c>
      <c r="L3" s="2">
        <v>5.9338899999999999</v>
      </c>
      <c r="M3" s="2">
        <v>7.5867800000000001</v>
      </c>
      <c r="N3" s="2">
        <v>3.8117399999999999</v>
      </c>
    </row>
    <row r="4" spans="1:14">
      <c r="A4" s="88"/>
      <c r="B4" s="1" t="s">
        <v>27</v>
      </c>
      <c r="C4" s="2">
        <v>3.78437</v>
      </c>
      <c r="D4" s="2">
        <v>2.5591300000000001</v>
      </c>
      <c r="E4" s="2">
        <v>2.38605</v>
      </c>
      <c r="F4" s="2">
        <v>2.2389800000000002</v>
      </c>
      <c r="G4" s="2">
        <v>1.7089700000000001</v>
      </c>
      <c r="H4" s="2">
        <v>6.7333499999999997</v>
      </c>
      <c r="I4" s="2">
        <v>0.74407999999999996</v>
      </c>
      <c r="J4" s="2">
        <v>0.78503999999999996</v>
      </c>
      <c r="K4" s="2">
        <v>1.1262799999999999</v>
      </c>
      <c r="L4" s="2">
        <v>1.7697499999999999</v>
      </c>
      <c r="M4" s="2">
        <v>2.9784899999999999</v>
      </c>
      <c r="N4" s="2">
        <v>1.2478499999999999</v>
      </c>
    </row>
    <row r="5" spans="1:14">
      <c r="A5" s="88"/>
      <c r="B5" s="1" t="s">
        <v>9</v>
      </c>
      <c r="C5" s="2">
        <v>5.21896</v>
      </c>
      <c r="D5" s="2">
        <v>3.14262</v>
      </c>
      <c r="E5" s="2">
        <v>4.7873799999999997</v>
      </c>
      <c r="F5" s="2">
        <v>4.5780700000000003</v>
      </c>
      <c r="G5" s="2">
        <v>4.6212299999999997</v>
      </c>
      <c r="H5" s="2">
        <v>4.3192199999999996</v>
      </c>
      <c r="I5" s="2">
        <v>4.7165299999999997</v>
      </c>
      <c r="J5" s="2">
        <v>6.4805400000000004</v>
      </c>
      <c r="K5" s="2">
        <v>4.9283099999999997</v>
      </c>
      <c r="L5" s="2">
        <v>4.4728899999999996</v>
      </c>
      <c r="M5" s="2">
        <v>5.2138600000000004</v>
      </c>
      <c r="N5" s="2">
        <v>3.0354800000000002</v>
      </c>
    </row>
    <row r="6" spans="1:14">
      <c r="A6" s="88"/>
      <c r="B6" s="1" t="s">
        <v>27</v>
      </c>
      <c r="C6" s="2">
        <v>2.2377699999999998</v>
      </c>
      <c r="D6" s="2">
        <v>2.1418699999999999</v>
      </c>
      <c r="E6" s="2">
        <v>2.7359499999999999</v>
      </c>
      <c r="F6" s="2">
        <v>0.91139000000000003</v>
      </c>
      <c r="G6" s="2">
        <v>2.3399299999999998</v>
      </c>
      <c r="H6" s="2">
        <v>2.0009600000000001</v>
      </c>
      <c r="I6" s="2">
        <v>0.43758000000000002</v>
      </c>
      <c r="J6" s="2">
        <v>1.59135</v>
      </c>
      <c r="K6" s="2">
        <v>1.6942600000000001</v>
      </c>
      <c r="L6" s="2">
        <v>1.51118</v>
      </c>
      <c r="M6" s="2">
        <v>1.4373899999999999</v>
      </c>
      <c r="N6" s="2">
        <v>1.1232800000000001</v>
      </c>
    </row>
    <row r="7" spans="1:14">
      <c r="A7" s="88" t="s">
        <v>10</v>
      </c>
      <c r="B7" s="1" t="s">
        <v>8</v>
      </c>
      <c r="C7" s="3">
        <v>11.7178</v>
      </c>
      <c r="D7" s="3">
        <v>12.08953</v>
      </c>
      <c r="E7" s="3">
        <v>6.5866300000000004</v>
      </c>
      <c r="F7" s="3">
        <v>8.4086099999999995</v>
      </c>
      <c r="G7" s="3">
        <v>1.1993499999999999</v>
      </c>
      <c r="H7" s="3">
        <v>14.792719999999999</v>
      </c>
      <c r="I7" s="3">
        <v>9.2347699999999993</v>
      </c>
      <c r="J7" s="3">
        <v>7.4051799999999997</v>
      </c>
      <c r="K7" s="3">
        <v>6.1919500000000003</v>
      </c>
      <c r="L7" s="3">
        <v>7.3792099999999996</v>
      </c>
      <c r="M7" s="3">
        <v>5.4433600000000002</v>
      </c>
      <c r="N7" s="3">
        <v>4.9739100000000001</v>
      </c>
    </row>
    <row r="8" spans="1:14">
      <c r="A8" s="88"/>
      <c r="B8" s="1" t="s">
        <v>27</v>
      </c>
      <c r="C8" s="3">
        <v>5.8036199999999996</v>
      </c>
      <c r="D8" s="3">
        <v>4.3960299999999997</v>
      </c>
      <c r="E8" s="3">
        <v>2.8763299999999998</v>
      </c>
      <c r="F8" s="3">
        <v>2.0296099999999999</v>
      </c>
      <c r="G8" s="3">
        <v>0.69635999999999998</v>
      </c>
      <c r="H8" s="3">
        <v>11.24668</v>
      </c>
      <c r="I8" s="3">
        <v>1.79389</v>
      </c>
      <c r="J8" s="3">
        <v>1.88005</v>
      </c>
      <c r="K8" s="3">
        <v>3.3246000000000002</v>
      </c>
      <c r="L8" s="3">
        <v>2.37893</v>
      </c>
      <c r="M8" s="3">
        <v>2.0204499999999999</v>
      </c>
      <c r="N8" s="3">
        <v>1.1110899999999999</v>
      </c>
    </row>
    <row r="9" spans="1:14" ht="14.65" customHeight="1">
      <c r="A9" s="88"/>
      <c r="B9" s="1" t="s">
        <v>9</v>
      </c>
      <c r="C9" s="3">
        <v>0.56308999999999998</v>
      </c>
      <c r="D9" s="3">
        <v>0.28516000000000002</v>
      </c>
      <c r="E9" s="3">
        <v>5.0000000000000001E-3</v>
      </c>
      <c r="F9" s="3">
        <v>1.2156800000000001</v>
      </c>
      <c r="G9" s="3">
        <v>0</v>
      </c>
      <c r="H9" s="3">
        <v>1.8548800000000001</v>
      </c>
      <c r="I9" s="3">
        <v>1.7786999999999999</v>
      </c>
      <c r="J9" s="3">
        <v>1.47E-3</v>
      </c>
      <c r="K9" s="3">
        <v>3.6900000000000001E-3</v>
      </c>
      <c r="L9" s="3">
        <v>6.6409999999999997E-2</v>
      </c>
      <c r="M9" s="3">
        <v>0.88510999999999995</v>
      </c>
      <c r="N9" s="3">
        <v>0.68979999999999997</v>
      </c>
    </row>
    <row r="10" spans="1:14" ht="14.65" customHeight="1">
      <c r="A10" s="88"/>
      <c r="B10" s="1" t="s">
        <v>27</v>
      </c>
      <c r="C10" s="3">
        <v>1.0838399999999999</v>
      </c>
      <c r="D10" s="3">
        <v>0.57850999999999997</v>
      </c>
      <c r="E10" s="3">
        <v>3.9399999999999999E-3</v>
      </c>
      <c r="F10" s="3">
        <v>1.0393300000000001</v>
      </c>
      <c r="G10" s="3">
        <v>0</v>
      </c>
      <c r="H10" s="3">
        <v>1.4676199999999999</v>
      </c>
      <c r="I10" s="3">
        <v>1.47739</v>
      </c>
      <c r="J10" s="3">
        <v>2.63E-3</v>
      </c>
      <c r="K10" s="3">
        <v>8.2500000000000004E-3</v>
      </c>
      <c r="L10" s="3">
        <v>0.12598999999999999</v>
      </c>
      <c r="M10" s="3">
        <v>0.56018000000000001</v>
      </c>
      <c r="N10" s="3">
        <v>0.12295</v>
      </c>
    </row>
    <row r="11" spans="1:14">
      <c r="A11" s="88" t="s">
        <v>12</v>
      </c>
      <c r="B11" s="1" t="s">
        <v>8</v>
      </c>
      <c r="C11" s="4">
        <v>0.12228</v>
      </c>
      <c r="D11" s="4">
        <v>0.10477</v>
      </c>
      <c r="E11" s="4">
        <v>8.7510000000000004E-2</v>
      </c>
      <c r="F11" s="4">
        <v>8.8370000000000004E-2</v>
      </c>
      <c r="G11" s="4">
        <v>5.6129999999999999E-2</v>
      </c>
      <c r="H11" s="4">
        <v>0.14265</v>
      </c>
      <c r="I11" s="4">
        <v>8.5029999999999994E-2</v>
      </c>
      <c r="J11" s="4">
        <v>7.9170000000000004E-2</v>
      </c>
      <c r="K11" s="4">
        <v>8.3790000000000003E-2</v>
      </c>
      <c r="L11" s="4">
        <v>6.4439999999999997E-2</v>
      </c>
      <c r="M11" s="4">
        <v>8.0729999999999996E-2</v>
      </c>
      <c r="N11" s="4">
        <v>4.002E-2</v>
      </c>
    </row>
    <row r="12" spans="1:14">
      <c r="A12" s="88"/>
      <c r="B12" s="1" t="s">
        <v>27</v>
      </c>
      <c r="C12" s="4">
        <v>4.6469999999999997E-2</v>
      </c>
      <c r="D12" s="4">
        <v>3.0689999999999999E-2</v>
      </c>
      <c r="E12" s="4">
        <v>2.7439999999999999E-2</v>
      </c>
      <c r="F12" s="4">
        <v>2.647E-2</v>
      </c>
      <c r="G12" s="4">
        <v>1.7489999999999999E-2</v>
      </c>
      <c r="H12" s="4">
        <v>0.11423999999999999</v>
      </c>
      <c r="I12" s="4">
        <v>8.3300000000000006E-3</v>
      </c>
      <c r="J12" s="4">
        <v>8.2299999999999995E-3</v>
      </c>
      <c r="K12" s="4">
        <v>9.3799999999999994E-3</v>
      </c>
      <c r="L12" s="4">
        <v>2.0160000000000001E-2</v>
      </c>
      <c r="M12" s="4">
        <v>3.3369999999999997E-2</v>
      </c>
      <c r="N12" s="4">
        <v>1.2619999999999999E-2</v>
      </c>
    </row>
    <row r="13" spans="1:14">
      <c r="A13" s="88"/>
      <c r="B13" s="1" t="s">
        <v>9</v>
      </c>
      <c r="C13" s="4">
        <v>5.2580000000000002E-2</v>
      </c>
      <c r="D13" s="4">
        <v>3.1510000000000003E-2</v>
      </c>
      <c r="E13" s="4">
        <v>4.7879999999999999E-2</v>
      </c>
      <c r="F13" s="4">
        <v>4.6350000000000002E-2</v>
      </c>
      <c r="G13" s="4">
        <v>4.6210000000000001E-2</v>
      </c>
      <c r="H13" s="4">
        <v>4.4200000000000003E-2</v>
      </c>
      <c r="I13" s="4">
        <v>4.8030000000000003E-2</v>
      </c>
      <c r="J13" s="4">
        <v>6.4810000000000006E-2</v>
      </c>
      <c r="K13" s="4">
        <v>4.9279999999999997E-2</v>
      </c>
      <c r="L13" s="4">
        <v>4.4749999999999998E-2</v>
      </c>
      <c r="M13" s="4">
        <v>5.2589999999999998E-2</v>
      </c>
      <c r="N13" s="4">
        <v>3.056E-2</v>
      </c>
    </row>
    <row r="14" spans="1:14">
      <c r="A14" s="88"/>
      <c r="B14" s="1" t="s">
        <v>27</v>
      </c>
      <c r="C14" s="4">
        <v>2.274E-2</v>
      </c>
      <c r="D14" s="4">
        <v>2.1420000000000002E-2</v>
      </c>
      <c r="E14" s="4">
        <v>2.7359999999999999E-2</v>
      </c>
      <c r="F14" s="4">
        <v>9.1800000000000007E-3</v>
      </c>
      <c r="G14" s="4">
        <v>2.3400000000000001E-2</v>
      </c>
      <c r="H14" s="4">
        <v>2.103E-2</v>
      </c>
      <c r="I14" s="4">
        <v>4.47E-3</v>
      </c>
      <c r="J14" s="4">
        <v>1.5910000000000001E-2</v>
      </c>
      <c r="K14" s="4">
        <v>1.694E-2</v>
      </c>
      <c r="L14" s="4">
        <v>1.5100000000000001E-2</v>
      </c>
      <c r="M14" s="4">
        <v>1.4460000000000001E-2</v>
      </c>
      <c r="N14" s="4">
        <v>1.128E-2</v>
      </c>
    </row>
  </sheetData>
  <mergeCells count="9">
    <mergeCell ref="K1:L1"/>
    <mergeCell ref="M1:N1"/>
    <mergeCell ref="A3:A6"/>
    <mergeCell ref="A7:A10"/>
    <mergeCell ref="A11:A14"/>
    <mergeCell ref="A1:A2"/>
    <mergeCell ref="B1:B2"/>
    <mergeCell ref="C1:F1"/>
    <mergeCell ref="G1:I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1403-B379-46FA-A74D-31DC835E604E}">
  <dimension ref="A1:AF89"/>
  <sheetViews>
    <sheetView topLeftCell="A67" zoomScaleNormal="100" workbookViewId="0">
      <selection activeCell="C76" sqref="A76:XFD76"/>
    </sheetView>
  </sheetViews>
  <sheetFormatPr defaultRowHeight="13.9"/>
  <cols>
    <col min="1" max="1" width="29.265625" bestFit="1" customWidth="1"/>
    <col min="2" max="2" width="22.86328125" bestFit="1" customWidth="1"/>
  </cols>
  <sheetData>
    <row r="1" spans="1:32">
      <c r="A1" s="88" t="s">
        <v>442</v>
      </c>
      <c r="B1" s="88"/>
      <c r="C1" s="98" t="s">
        <v>346</v>
      </c>
      <c r="D1" s="9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41" t="s">
        <v>411</v>
      </c>
    </row>
    <row r="2" spans="1:32" ht="15.4">
      <c r="A2" s="88" t="s">
        <v>347</v>
      </c>
      <c r="B2" s="88" t="s">
        <v>532</v>
      </c>
      <c r="C2" s="40" t="s">
        <v>521</v>
      </c>
      <c r="D2" s="40" t="s">
        <v>400</v>
      </c>
      <c r="E2" s="40" t="s">
        <v>401</v>
      </c>
      <c r="F2" s="40" t="s">
        <v>403</v>
      </c>
      <c r="G2" s="40" t="s">
        <v>404</v>
      </c>
      <c r="H2" s="40" t="s">
        <v>405</v>
      </c>
      <c r="I2" s="40" t="s">
        <v>406</v>
      </c>
      <c r="J2" s="40" t="s">
        <v>329</v>
      </c>
      <c r="K2" s="40" t="s">
        <v>407</v>
      </c>
      <c r="L2" s="40" t="s">
        <v>330</v>
      </c>
      <c r="M2" s="40" t="s">
        <v>331</v>
      </c>
      <c r="N2" s="40" t="s">
        <v>104</v>
      </c>
      <c r="O2" s="40" t="s">
        <v>97</v>
      </c>
      <c r="P2" s="40" t="s">
        <v>93</v>
      </c>
      <c r="Q2" s="40" t="s">
        <v>99</v>
      </c>
      <c r="R2" s="40" t="s">
        <v>95</v>
      </c>
      <c r="S2" s="40" t="s">
        <v>92</v>
      </c>
      <c r="T2" s="40" t="s">
        <v>96</v>
      </c>
      <c r="U2" s="40" t="s">
        <v>100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4">
      <c r="A3" s="88"/>
      <c r="B3" s="88"/>
      <c r="C3" s="1">
        <v>0.57999999999999996</v>
      </c>
      <c r="D3" s="1" t="s">
        <v>332</v>
      </c>
      <c r="E3" s="1">
        <v>24.35</v>
      </c>
      <c r="F3" s="1"/>
      <c r="G3" s="1">
        <v>2.4700000000000002</v>
      </c>
      <c r="H3" s="1">
        <v>1.1499999999999999</v>
      </c>
      <c r="I3" s="1">
        <v>1.26</v>
      </c>
      <c r="J3" s="1">
        <v>0.67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2" t="s">
        <v>412</v>
      </c>
    </row>
    <row r="4" spans="1:32" ht="15.4">
      <c r="A4" s="88"/>
      <c r="B4" s="88"/>
      <c r="C4" s="1"/>
      <c r="D4" s="1" t="s">
        <v>333</v>
      </c>
      <c r="E4" s="1" t="s">
        <v>334</v>
      </c>
      <c r="F4" s="1"/>
      <c r="G4" s="1" t="s">
        <v>335</v>
      </c>
      <c r="H4" s="1"/>
      <c r="I4" s="1"/>
      <c r="J4" s="1"/>
      <c r="K4" s="1" t="s">
        <v>336</v>
      </c>
      <c r="L4" s="1"/>
      <c r="M4" s="1"/>
      <c r="N4" s="1">
        <v>3.3E-4</v>
      </c>
      <c r="O4" s="1">
        <v>9.1999999999999992E-4</v>
      </c>
      <c r="P4" s="1"/>
      <c r="Q4" s="1"/>
      <c r="R4" s="1">
        <v>0.14000000000000001</v>
      </c>
      <c r="S4" s="1">
        <v>0.45</v>
      </c>
      <c r="T4" s="1">
        <v>0.15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42" t="s">
        <v>413</v>
      </c>
    </row>
    <row r="5" spans="1:32" ht="15.4">
      <c r="A5" s="88"/>
      <c r="B5" s="88"/>
      <c r="C5" s="1">
        <v>1.58</v>
      </c>
      <c r="D5" s="1">
        <v>34.6</v>
      </c>
      <c r="E5" s="1">
        <v>18.32</v>
      </c>
      <c r="F5" s="1">
        <v>0.36</v>
      </c>
      <c r="G5" s="1">
        <v>3.56</v>
      </c>
      <c r="H5" s="1"/>
      <c r="I5" s="1"/>
      <c r="J5" s="1">
        <v>1.2</v>
      </c>
      <c r="K5" s="1">
        <v>1.1399999999999999</v>
      </c>
      <c r="L5" s="1"/>
      <c r="M5" s="1"/>
      <c r="N5" s="1">
        <v>1.191E-3</v>
      </c>
      <c r="O5" s="1">
        <v>3.222E-3</v>
      </c>
      <c r="P5" s="1">
        <v>1.4</v>
      </c>
      <c r="Q5" s="1"/>
      <c r="R5" s="1">
        <v>0.32</v>
      </c>
      <c r="S5" s="1"/>
      <c r="T5" s="1">
        <v>0.56000000000000005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42" t="s">
        <v>414</v>
      </c>
    </row>
    <row r="6" spans="1:32" ht="15.4">
      <c r="A6" s="88"/>
      <c r="B6" s="88"/>
      <c r="C6" s="1" t="s">
        <v>341</v>
      </c>
      <c r="D6" s="1" t="s">
        <v>342</v>
      </c>
      <c r="E6" s="1" t="s">
        <v>343</v>
      </c>
      <c r="F6" s="1"/>
      <c r="G6" s="1" t="s">
        <v>344</v>
      </c>
      <c r="H6" s="1"/>
      <c r="I6" s="1"/>
      <c r="J6" s="1"/>
      <c r="K6" s="1" t="s">
        <v>345</v>
      </c>
      <c r="L6" s="1"/>
      <c r="M6" s="1"/>
      <c r="N6" s="1">
        <v>5.0000000000000001E-4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42" t="s">
        <v>415</v>
      </c>
    </row>
    <row r="7" spans="1:32" ht="15.4">
      <c r="A7" s="88"/>
      <c r="B7" s="88"/>
      <c r="C7" s="1">
        <v>4.84</v>
      </c>
      <c r="D7" s="1" t="s">
        <v>337</v>
      </c>
      <c r="E7" s="1">
        <v>49.4</v>
      </c>
      <c r="F7" s="1">
        <v>7.6999999999999999E-2</v>
      </c>
      <c r="G7" s="1">
        <v>4.6399999999999997</v>
      </c>
      <c r="H7" s="1">
        <v>0.98499999999999999</v>
      </c>
      <c r="I7" s="1"/>
      <c r="J7" s="1"/>
      <c r="K7" s="1" t="s">
        <v>338</v>
      </c>
      <c r="L7" s="1" t="s">
        <v>339</v>
      </c>
      <c r="M7" s="1" t="s">
        <v>340</v>
      </c>
      <c r="N7" s="1">
        <v>1.34E-4</v>
      </c>
      <c r="O7" s="1">
        <v>1.55E-2</v>
      </c>
      <c r="P7" s="1"/>
      <c r="Q7" s="1">
        <v>4.0000000000000001E-3</v>
      </c>
      <c r="R7" s="1">
        <v>0.161</v>
      </c>
      <c r="S7" s="1">
        <v>5.38</v>
      </c>
      <c r="T7" s="1">
        <v>2.21</v>
      </c>
      <c r="U7" s="1">
        <v>8.9999999999999993E-3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42" t="s">
        <v>416</v>
      </c>
    </row>
    <row r="8" spans="1:32">
      <c r="A8" s="88"/>
      <c r="B8" s="95" t="s">
        <v>348</v>
      </c>
      <c r="C8" s="98" t="s">
        <v>346</v>
      </c>
      <c r="D8" s="9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5.4">
      <c r="A9" s="88"/>
      <c r="B9" s="96"/>
      <c r="C9" s="40" t="s">
        <v>328</v>
      </c>
      <c r="D9" s="40" t="s">
        <v>400</v>
      </c>
      <c r="E9" s="40" t="s">
        <v>402</v>
      </c>
      <c r="F9" s="40" t="s">
        <v>401</v>
      </c>
      <c r="G9" s="40" t="s">
        <v>403</v>
      </c>
      <c r="H9" s="40" t="s">
        <v>312</v>
      </c>
      <c r="I9" s="40" t="s">
        <v>404</v>
      </c>
      <c r="J9" s="40" t="s">
        <v>405</v>
      </c>
      <c r="K9" s="40" t="s">
        <v>406</v>
      </c>
      <c r="L9" s="40" t="s">
        <v>329</v>
      </c>
      <c r="M9" s="40" t="s">
        <v>407</v>
      </c>
      <c r="N9" s="40" t="s">
        <v>330</v>
      </c>
      <c r="O9" s="40" t="s">
        <v>315</v>
      </c>
      <c r="P9" s="40" t="s">
        <v>352</v>
      </c>
      <c r="Q9" s="40" t="s">
        <v>408</v>
      </c>
      <c r="R9" s="40" t="s">
        <v>104</v>
      </c>
      <c r="S9" s="40" t="s">
        <v>93</v>
      </c>
      <c r="T9" s="40" t="s">
        <v>105</v>
      </c>
      <c r="U9" s="40" t="s">
        <v>99</v>
      </c>
      <c r="V9" s="40" t="s">
        <v>95</v>
      </c>
      <c r="W9" s="40" t="s">
        <v>106</v>
      </c>
      <c r="X9" s="40" t="s">
        <v>94</v>
      </c>
      <c r="Y9" s="40" t="s">
        <v>92</v>
      </c>
      <c r="Z9" s="40" t="s">
        <v>108</v>
      </c>
      <c r="AA9" s="40" t="s">
        <v>109</v>
      </c>
      <c r="AB9" s="40" t="s">
        <v>107</v>
      </c>
      <c r="AC9" s="40" t="s">
        <v>96</v>
      </c>
      <c r="AD9" s="40" t="s">
        <v>110</v>
      </c>
      <c r="AE9" s="40" t="s">
        <v>353</v>
      </c>
      <c r="AF9" s="1"/>
    </row>
    <row r="10" spans="1:32" ht="15.4">
      <c r="A10" s="88"/>
      <c r="B10" s="96"/>
      <c r="C10" s="1">
        <v>5.0999999999999996</v>
      </c>
      <c r="D10" s="1">
        <v>18.7</v>
      </c>
      <c r="E10" s="1">
        <v>0.2</v>
      </c>
      <c r="F10" s="1">
        <v>49.494</v>
      </c>
      <c r="G10" s="1">
        <v>0.5</v>
      </c>
      <c r="H10" s="1"/>
      <c r="I10" s="1">
        <v>10.3</v>
      </c>
      <c r="J10" s="1">
        <v>2.6</v>
      </c>
      <c r="K10" s="1">
        <v>1.3</v>
      </c>
      <c r="L10" s="1">
        <v>2.7</v>
      </c>
      <c r="M10" s="1">
        <v>2.6</v>
      </c>
      <c r="N10" s="1">
        <v>0.2</v>
      </c>
      <c r="O10" s="1"/>
      <c r="P10" s="1"/>
      <c r="Q10" s="1"/>
      <c r="R10" s="1"/>
      <c r="S10" s="1">
        <v>1.1479999999999999E-2</v>
      </c>
      <c r="T10" s="1">
        <v>1.64E-4</v>
      </c>
      <c r="U10" s="1">
        <v>5.9649999999999998E-3</v>
      </c>
      <c r="V10" s="1">
        <v>0.29394999999999999</v>
      </c>
      <c r="W10" s="1">
        <v>1.5740000000000001E-3</v>
      </c>
      <c r="X10" s="1">
        <v>3.9189999999999997E-3</v>
      </c>
      <c r="Y10" s="1">
        <v>1.1655E-2</v>
      </c>
      <c r="Z10" s="1">
        <v>2.0800000000000001E-4</v>
      </c>
      <c r="AA10" s="1">
        <v>3.8619999999999995E-3</v>
      </c>
      <c r="AB10" s="1">
        <v>5.8739999999999999E-3</v>
      </c>
      <c r="AC10" s="1">
        <v>4.8060000000000005E-2</v>
      </c>
      <c r="AD10" s="1"/>
      <c r="AE10" s="1"/>
      <c r="AF10" s="42" t="s">
        <v>417</v>
      </c>
    </row>
    <row r="11" spans="1:32" ht="15.4">
      <c r="A11" s="88"/>
      <c r="B11" s="96"/>
      <c r="C11" s="1"/>
      <c r="D11" s="1" t="s">
        <v>354</v>
      </c>
      <c r="E11" s="1" t="s">
        <v>355</v>
      </c>
      <c r="F11" s="1">
        <v>37.64</v>
      </c>
      <c r="G11" s="1"/>
      <c r="H11" s="1">
        <v>0.43390000000000001</v>
      </c>
      <c r="I11" s="1">
        <v>8.0500000000000007</v>
      </c>
      <c r="J11" s="1"/>
      <c r="K11" s="1"/>
      <c r="L11" s="1"/>
      <c r="M11" s="1" t="s">
        <v>356</v>
      </c>
      <c r="N11" s="1" t="s">
        <v>357</v>
      </c>
      <c r="O11" s="1">
        <v>0.35920000000000002</v>
      </c>
      <c r="P11" s="1" t="s">
        <v>358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42" t="s">
        <v>418</v>
      </c>
    </row>
    <row r="12" spans="1:32" ht="15.4">
      <c r="A12" s="88"/>
      <c r="B12" s="96"/>
      <c r="C12" s="1">
        <v>3.73</v>
      </c>
      <c r="D12" s="1">
        <v>12.14</v>
      </c>
      <c r="E12" s="1"/>
      <c r="F12" s="1">
        <v>42.2</v>
      </c>
      <c r="G12" s="1">
        <v>0.33</v>
      </c>
      <c r="H12" s="1"/>
      <c r="I12" s="1">
        <v>4.04</v>
      </c>
      <c r="J12" s="1">
        <v>0.39</v>
      </c>
      <c r="K12" s="1"/>
      <c r="L12" s="1">
        <v>32.71</v>
      </c>
      <c r="M12" s="1">
        <v>3.37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42" t="s">
        <v>419</v>
      </c>
    </row>
    <row r="13" spans="1:32" ht="15.4">
      <c r="A13" s="88"/>
      <c r="B13" s="96"/>
      <c r="C13" s="1" t="s">
        <v>359</v>
      </c>
      <c r="D13" s="1" t="s">
        <v>360</v>
      </c>
      <c r="E13" s="1"/>
      <c r="F13" s="1"/>
      <c r="G13" s="1"/>
      <c r="H13" s="1"/>
      <c r="I13" s="1"/>
      <c r="J13" s="1"/>
      <c r="K13" s="1"/>
      <c r="L13" s="1"/>
      <c r="M13" s="1" t="s">
        <v>361</v>
      </c>
      <c r="N13" s="1"/>
      <c r="O13" s="1"/>
      <c r="P13" s="1"/>
      <c r="Q13" s="1"/>
      <c r="R13" s="1"/>
      <c r="S13" s="1">
        <v>6.0000000000000001E-3</v>
      </c>
      <c r="T13" s="1"/>
      <c r="U13" s="1">
        <v>1.2E-2</v>
      </c>
      <c r="V13" s="1">
        <v>0.47</v>
      </c>
      <c r="W13" s="1"/>
      <c r="X13" s="1"/>
      <c r="Y13" s="1">
        <v>4.0000000000000001E-3</v>
      </c>
      <c r="Z13" s="1"/>
      <c r="AA13" s="1"/>
      <c r="AB13" s="1"/>
      <c r="AC13" s="1">
        <v>1.2E-2</v>
      </c>
      <c r="AD13" s="1"/>
      <c r="AE13" s="1"/>
      <c r="AF13" s="42" t="s">
        <v>420</v>
      </c>
    </row>
    <row r="14" spans="1:32" ht="15.4">
      <c r="A14" s="88"/>
      <c r="B14" s="96"/>
      <c r="C14" s="1" t="s">
        <v>362</v>
      </c>
      <c r="D14" s="1" t="s">
        <v>363</v>
      </c>
      <c r="E14" s="1"/>
      <c r="F14" s="1"/>
      <c r="G14" s="1"/>
      <c r="H14" s="1"/>
      <c r="I14" s="1"/>
      <c r="J14" s="1"/>
      <c r="K14" s="1"/>
      <c r="L14" s="1"/>
      <c r="M14" s="1" t="s">
        <v>364</v>
      </c>
      <c r="N14" s="1"/>
      <c r="O14" s="1"/>
      <c r="P14" s="1"/>
      <c r="Q14" s="1"/>
      <c r="R14" s="1"/>
      <c r="S14" s="1">
        <v>8.9999999999999993E-3</v>
      </c>
      <c r="T14" s="1"/>
      <c r="U14" s="1">
        <v>1.0999999999999999E-2</v>
      </c>
      <c r="V14" s="1">
        <v>0.57999999999999996</v>
      </c>
      <c r="W14" s="1"/>
      <c r="X14" s="1"/>
      <c r="Y14" s="1">
        <v>4.0000000000000001E-3</v>
      </c>
      <c r="Z14" s="1"/>
      <c r="AA14" s="1"/>
      <c r="AB14" s="1"/>
      <c r="AC14" s="1">
        <v>1.7999999999999999E-2</v>
      </c>
      <c r="AD14" s="1"/>
      <c r="AE14" s="1"/>
      <c r="AF14" s="42" t="s">
        <v>421</v>
      </c>
    </row>
    <row r="15" spans="1:32" ht="15.4">
      <c r="A15" s="88"/>
      <c r="B15" s="97"/>
      <c r="C15" s="1">
        <v>2.23</v>
      </c>
      <c r="D15" s="1">
        <v>1.74</v>
      </c>
      <c r="E15" s="1">
        <v>0.09</v>
      </c>
      <c r="F15" s="1">
        <v>68.11</v>
      </c>
      <c r="G15" s="1">
        <v>0.25</v>
      </c>
      <c r="H15" s="1"/>
      <c r="I15" s="1">
        <v>16.600000000000001</v>
      </c>
      <c r="J15" s="1">
        <v>5.29</v>
      </c>
      <c r="K15" s="1">
        <v>1.77</v>
      </c>
      <c r="L15" s="1">
        <v>0.51</v>
      </c>
      <c r="M15" s="1" t="s">
        <v>365</v>
      </c>
      <c r="N15" s="1">
        <v>0.06</v>
      </c>
      <c r="O15" s="1"/>
      <c r="P15" s="1"/>
      <c r="Q15" s="1" t="s">
        <v>366</v>
      </c>
      <c r="R15" s="1">
        <v>3.8299999999999999E-4</v>
      </c>
      <c r="S15" s="1"/>
      <c r="T15" s="1"/>
      <c r="U15" s="1"/>
      <c r="V15" s="1">
        <v>0.37619999999999998</v>
      </c>
      <c r="W15" s="1">
        <v>4.7000000000000002E-3</v>
      </c>
      <c r="X15" s="1"/>
      <c r="Y15" s="1">
        <v>9.4999999999999998E-3</v>
      </c>
      <c r="Z15" s="1"/>
      <c r="AA15" s="1">
        <v>4.7300000000000002E-2</v>
      </c>
      <c r="AB15" s="1">
        <v>4.1000000000000003E-3</v>
      </c>
      <c r="AC15" s="1">
        <v>2.5100000000000001E-2</v>
      </c>
      <c r="AD15" s="1">
        <v>1.17E-2</v>
      </c>
      <c r="AE15" s="1">
        <v>1.9E-3</v>
      </c>
      <c r="AF15" s="42" t="s">
        <v>422</v>
      </c>
    </row>
    <row r="16" spans="1:32">
      <c r="A16" s="88"/>
      <c r="B16" s="95" t="s">
        <v>367</v>
      </c>
      <c r="C16" s="98" t="s">
        <v>346</v>
      </c>
      <c r="D16" s="9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4">
      <c r="A17" s="88"/>
      <c r="B17" s="96"/>
      <c r="C17" s="40" t="s">
        <v>328</v>
      </c>
      <c r="D17" s="40" t="s">
        <v>400</v>
      </c>
      <c r="E17" s="40" t="s">
        <v>402</v>
      </c>
      <c r="F17" s="40" t="s">
        <v>401</v>
      </c>
      <c r="G17" s="40" t="s">
        <v>403</v>
      </c>
      <c r="H17" s="40" t="s">
        <v>404</v>
      </c>
      <c r="I17" s="40" t="s">
        <v>405</v>
      </c>
      <c r="J17" s="40" t="s">
        <v>406</v>
      </c>
      <c r="K17" s="40" t="s">
        <v>329</v>
      </c>
      <c r="L17" s="40" t="s">
        <v>407</v>
      </c>
      <c r="M17" s="40" t="s">
        <v>330</v>
      </c>
      <c r="N17" s="40" t="s">
        <v>331</v>
      </c>
      <c r="O17" s="40" t="s">
        <v>368</v>
      </c>
      <c r="P17" s="40" t="s">
        <v>315</v>
      </c>
      <c r="Q17" s="40" t="s">
        <v>410</v>
      </c>
      <c r="R17" s="40" t="s">
        <v>352</v>
      </c>
      <c r="S17" s="40" t="s">
        <v>369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5.4">
      <c r="A18" s="88"/>
      <c r="B18" s="96"/>
      <c r="C18" s="1"/>
      <c r="D18" s="1" t="s">
        <v>370</v>
      </c>
      <c r="E18" s="1"/>
      <c r="F18" s="1">
        <v>76.650000000000006</v>
      </c>
      <c r="G18" s="1"/>
      <c r="H18" s="1">
        <v>2.54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42" t="s">
        <v>423</v>
      </c>
    </row>
    <row r="19" spans="1:32" ht="15.4">
      <c r="A19" s="88"/>
      <c r="B19" s="96"/>
      <c r="C19" s="1">
        <v>3.17</v>
      </c>
      <c r="D19" s="1">
        <v>11.54</v>
      </c>
      <c r="E19" s="1">
        <v>0.22</v>
      </c>
      <c r="F19" s="1">
        <v>75.760000000000005</v>
      </c>
      <c r="G19" s="1">
        <v>0.09</v>
      </c>
      <c r="H19" s="1">
        <v>2.4300000000000002</v>
      </c>
      <c r="I19" s="1">
        <v>0.46</v>
      </c>
      <c r="J19" s="1">
        <v>0.03</v>
      </c>
      <c r="K19" s="1">
        <v>6.1</v>
      </c>
      <c r="L19" s="1">
        <v>0.09</v>
      </c>
      <c r="M19" s="1">
        <v>0.1</v>
      </c>
      <c r="N19" s="1">
        <v>0.01</v>
      </c>
      <c r="O19" s="1">
        <v>0.01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42" t="s">
        <v>424</v>
      </c>
    </row>
    <row r="20" spans="1:32" ht="15.4">
      <c r="A20" s="88"/>
      <c r="B20" s="96"/>
      <c r="C20" s="1">
        <v>1.55</v>
      </c>
      <c r="D20" s="1" t="s">
        <v>371</v>
      </c>
      <c r="E20" s="1" t="s">
        <v>372</v>
      </c>
      <c r="F20" s="1">
        <v>57.85</v>
      </c>
      <c r="G20" s="1"/>
      <c r="H20" s="1">
        <v>0.88</v>
      </c>
      <c r="I20" s="1"/>
      <c r="J20" s="1"/>
      <c r="K20" s="1">
        <v>1.18</v>
      </c>
      <c r="L20" s="1" t="s">
        <v>373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42" t="s">
        <v>425</v>
      </c>
    </row>
    <row r="21" spans="1:32" ht="15.4">
      <c r="A21" s="88"/>
      <c r="B21" s="96"/>
      <c r="C21" s="1">
        <v>1.48</v>
      </c>
      <c r="D21" s="1">
        <v>15.77</v>
      </c>
      <c r="E21" s="1">
        <v>0.19600000000000001</v>
      </c>
      <c r="F21" s="1">
        <v>76.7</v>
      </c>
      <c r="G21" s="1">
        <v>3.4000000000000002E-2</v>
      </c>
      <c r="H21" s="1">
        <v>1.95</v>
      </c>
      <c r="I21" s="1">
        <v>0.25700000000000001</v>
      </c>
      <c r="J21" s="1">
        <v>0.29899999999999999</v>
      </c>
      <c r="K21" s="1">
        <v>2.93</v>
      </c>
      <c r="L21" s="1">
        <v>0.192</v>
      </c>
      <c r="M21" s="1">
        <v>7.3999999999999996E-2</v>
      </c>
      <c r="N21" s="1"/>
      <c r="O21" s="1"/>
      <c r="P21" s="1">
        <v>0.06</v>
      </c>
      <c r="Q21" s="1">
        <v>3.5000000000000003E-2</v>
      </c>
      <c r="R21" s="1">
        <v>8.9999999999999993E-3</v>
      </c>
      <c r="S21" s="1">
        <v>5.0000000000000001E-3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42" t="s">
        <v>426</v>
      </c>
    </row>
    <row r="22" spans="1:32" ht="15.4">
      <c r="A22" s="88"/>
      <c r="B22" s="96"/>
      <c r="C22" s="1">
        <v>5.31</v>
      </c>
      <c r="D22" s="1">
        <v>13.75</v>
      </c>
      <c r="E22" s="1">
        <v>0.55000000000000004</v>
      </c>
      <c r="F22" s="1">
        <v>65.489999999999995</v>
      </c>
      <c r="G22" s="1">
        <v>0.32</v>
      </c>
      <c r="H22" s="1">
        <v>7.54</v>
      </c>
      <c r="I22" s="1">
        <v>2.4</v>
      </c>
      <c r="J22" s="1">
        <v>0.82</v>
      </c>
      <c r="K22" s="1">
        <v>2.98</v>
      </c>
      <c r="L22" s="1">
        <v>0.37</v>
      </c>
      <c r="M22" s="1">
        <v>0.15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42" t="s">
        <v>427</v>
      </c>
    </row>
    <row r="23" spans="1:32" ht="15.4">
      <c r="A23" s="88"/>
      <c r="B23" s="97"/>
      <c r="C23" s="1">
        <v>4.3</v>
      </c>
      <c r="D23" s="1">
        <v>17.829999999999998</v>
      </c>
      <c r="E23" s="1">
        <v>0.54</v>
      </c>
      <c r="F23" s="1">
        <v>63.55</v>
      </c>
      <c r="G23" s="1">
        <v>0.36</v>
      </c>
      <c r="H23" s="1">
        <v>7.24</v>
      </c>
      <c r="I23" s="1">
        <v>2.4300000000000002</v>
      </c>
      <c r="J23" s="1">
        <v>0.5</v>
      </c>
      <c r="K23" s="1">
        <v>2.65</v>
      </c>
      <c r="L23" s="1">
        <v>0.28000000000000003</v>
      </c>
      <c r="M23" s="1">
        <v>0.15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42" t="s">
        <v>428</v>
      </c>
    </row>
    <row r="24" spans="1:32">
      <c r="A24" s="88"/>
      <c r="B24" s="95" t="s">
        <v>377</v>
      </c>
      <c r="C24" s="98" t="s">
        <v>346</v>
      </c>
      <c r="D24" s="9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4">
      <c r="A25" s="88"/>
      <c r="B25" s="96"/>
      <c r="C25" s="40" t="s">
        <v>328</v>
      </c>
      <c r="D25" s="40" t="s">
        <v>400</v>
      </c>
      <c r="E25" s="40" t="s">
        <v>402</v>
      </c>
      <c r="F25" s="40" t="s">
        <v>401</v>
      </c>
      <c r="G25" s="40" t="s">
        <v>403</v>
      </c>
      <c r="H25" s="40" t="s">
        <v>404</v>
      </c>
      <c r="I25" s="40" t="s">
        <v>405</v>
      </c>
      <c r="J25" s="40" t="s">
        <v>406</v>
      </c>
      <c r="K25" s="40" t="s">
        <v>329</v>
      </c>
      <c r="L25" s="40" t="s">
        <v>407</v>
      </c>
      <c r="M25" s="40" t="s">
        <v>330</v>
      </c>
      <c r="N25" s="40" t="s">
        <v>331</v>
      </c>
      <c r="O25" s="40" t="s">
        <v>368</v>
      </c>
      <c r="P25" s="40" t="s">
        <v>369</v>
      </c>
      <c r="Q25" s="40" t="s">
        <v>374</v>
      </c>
      <c r="R25" s="40" t="s">
        <v>375</v>
      </c>
      <c r="S25" s="40" t="s">
        <v>376</v>
      </c>
      <c r="T25" s="40" t="s">
        <v>409</v>
      </c>
      <c r="U25" s="40" t="s">
        <v>104</v>
      </c>
      <c r="V25" s="40" t="s">
        <v>105</v>
      </c>
      <c r="W25" s="40" t="s">
        <v>95</v>
      </c>
      <c r="X25" s="40" t="s">
        <v>106</v>
      </c>
      <c r="Y25" s="40" t="s">
        <v>94</v>
      </c>
      <c r="Z25" s="40" t="s">
        <v>92</v>
      </c>
      <c r="AA25" s="40" t="s">
        <v>109</v>
      </c>
      <c r="AB25" s="40" t="s">
        <v>96</v>
      </c>
      <c r="AC25" s="40" t="s">
        <v>98</v>
      </c>
      <c r="AD25" s="40" t="s">
        <v>112</v>
      </c>
      <c r="AE25" s="1"/>
      <c r="AF25" s="1"/>
    </row>
    <row r="26" spans="1:32" ht="15.4">
      <c r="A26" s="88"/>
      <c r="B26" s="96"/>
      <c r="C26" s="1">
        <v>5.99</v>
      </c>
      <c r="D26" s="1">
        <v>6.33</v>
      </c>
      <c r="E26" s="1">
        <v>0.28000000000000003</v>
      </c>
      <c r="F26" s="1">
        <v>63.65</v>
      </c>
      <c r="G26" s="1">
        <v>0.69</v>
      </c>
      <c r="H26" s="1">
        <v>12.36</v>
      </c>
      <c r="I26" s="1">
        <v>5.08</v>
      </c>
      <c r="J26" s="1">
        <v>1.46</v>
      </c>
      <c r="K26" s="1">
        <v>1.94</v>
      </c>
      <c r="L26" s="1">
        <v>1.8</v>
      </c>
      <c r="M26" s="1">
        <v>7.0000000000000007E-2</v>
      </c>
      <c r="N26" s="1">
        <v>0.02</v>
      </c>
      <c r="O26" s="1">
        <v>0.12</v>
      </c>
      <c r="P26" s="1">
        <v>0.01</v>
      </c>
      <c r="Q26" s="1">
        <v>0.11</v>
      </c>
      <c r="R26" s="1">
        <v>0.03</v>
      </c>
      <c r="S26" s="1">
        <v>0.03</v>
      </c>
      <c r="T26" s="1">
        <v>0.02</v>
      </c>
      <c r="U26" s="1"/>
      <c r="V26" s="1">
        <v>2.6200000000000003E-4</v>
      </c>
      <c r="W26" s="1">
        <v>5.0810000000000004E-3</v>
      </c>
      <c r="X26" s="1">
        <v>1.1215000000000001E-2</v>
      </c>
      <c r="Y26" s="1">
        <v>5.9329999999999999E-3</v>
      </c>
      <c r="Z26" s="1">
        <v>1.9724000000000002E-2</v>
      </c>
      <c r="AA26" s="1">
        <v>6.7589999999999997E-2</v>
      </c>
      <c r="AB26" s="1">
        <v>8.3669999999999994E-3</v>
      </c>
      <c r="AC26" s="1">
        <v>5.5127999999999996E-2</v>
      </c>
      <c r="AD26" s="1">
        <v>1.3653999999999999E-2</v>
      </c>
      <c r="AE26" s="1"/>
      <c r="AF26" s="42" t="s">
        <v>429</v>
      </c>
    </row>
    <row r="27" spans="1:32" ht="15.4">
      <c r="A27" s="88"/>
      <c r="B27" s="96"/>
      <c r="C27" s="1">
        <v>27.95</v>
      </c>
      <c r="D27" s="1">
        <v>9.6300000000000008</v>
      </c>
      <c r="E27" s="1"/>
      <c r="F27" s="1">
        <v>3.35</v>
      </c>
      <c r="G27" s="1"/>
      <c r="H27" s="1">
        <v>1.48</v>
      </c>
      <c r="I27" s="1"/>
      <c r="J27" s="1"/>
      <c r="K27" s="1">
        <v>11.89</v>
      </c>
      <c r="L27" s="1">
        <v>13.45</v>
      </c>
      <c r="M27" s="1"/>
      <c r="N27" s="1"/>
      <c r="O27" s="1"/>
      <c r="P27" s="1">
        <v>0.71</v>
      </c>
      <c r="Q27" s="1">
        <v>11.27</v>
      </c>
      <c r="R27" s="1"/>
      <c r="S27" s="1">
        <v>0.41</v>
      </c>
      <c r="T27" s="1"/>
      <c r="U27" s="1"/>
      <c r="V27" s="1"/>
      <c r="W27" s="1"/>
      <c r="X27" s="1"/>
      <c r="Y27" s="1"/>
      <c r="Z27" s="1">
        <v>0.38109999999999999</v>
      </c>
      <c r="AA27" s="1"/>
      <c r="AB27" s="1">
        <v>0.56869999999999998</v>
      </c>
      <c r="AC27" s="1"/>
      <c r="AD27" s="1"/>
      <c r="AE27" s="1"/>
      <c r="AF27" s="42" t="s">
        <v>430</v>
      </c>
    </row>
    <row r="28" spans="1:32" ht="17.649999999999999">
      <c r="A28" s="88"/>
      <c r="B28" s="96"/>
      <c r="C28" s="1">
        <v>2.19</v>
      </c>
      <c r="D28" s="1" t="s">
        <v>378</v>
      </c>
      <c r="E28" s="1"/>
      <c r="F28" s="1">
        <v>69.92</v>
      </c>
      <c r="G28" s="1">
        <v>0.56999999999999995</v>
      </c>
      <c r="H28" s="1">
        <v>10.41</v>
      </c>
      <c r="I28" s="1">
        <v>2.17</v>
      </c>
      <c r="J28" s="1">
        <v>0.51</v>
      </c>
      <c r="K28" s="1">
        <v>1.39</v>
      </c>
      <c r="L28" s="1" t="s">
        <v>379</v>
      </c>
      <c r="M28" s="1">
        <v>0.51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>
        <v>0.17</v>
      </c>
      <c r="AA28" s="1"/>
      <c r="AB28" s="1">
        <v>0.12</v>
      </c>
      <c r="AC28" s="1"/>
      <c r="AD28" s="1"/>
      <c r="AE28" s="1"/>
      <c r="AF28" s="42" t="s">
        <v>431</v>
      </c>
    </row>
    <row r="29" spans="1:32" ht="15.4">
      <c r="A29" s="88"/>
      <c r="B29" s="96"/>
      <c r="C29" s="1">
        <v>2.5979999999999999</v>
      </c>
      <c r="D29" s="1">
        <v>9.0352999999999994</v>
      </c>
      <c r="E29" s="1">
        <v>0.17469999999999999</v>
      </c>
      <c r="F29" s="1">
        <v>35.143999999999998</v>
      </c>
      <c r="G29" s="1">
        <v>0.29920000000000002</v>
      </c>
      <c r="H29" s="1">
        <v>9.7040000000000006</v>
      </c>
      <c r="I29" s="1">
        <v>1.1158999999999999</v>
      </c>
      <c r="J29" s="1"/>
      <c r="K29" s="1">
        <v>2.41</v>
      </c>
      <c r="L29" s="1">
        <v>1.1198999999999999</v>
      </c>
      <c r="M29" s="1">
        <v>2.5630000000000002</v>
      </c>
      <c r="N29" s="1"/>
      <c r="O29" s="1"/>
      <c r="P29" s="1">
        <v>1.0219</v>
      </c>
      <c r="Q29" s="1"/>
      <c r="R29" s="1"/>
      <c r="S29" s="1"/>
      <c r="T29" s="1"/>
      <c r="U29" s="1"/>
      <c r="W29" s="1" t="s">
        <v>550</v>
      </c>
      <c r="X29" s="1"/>
      <c r="Y29" s="1"/>
      <c r="Z29" s="1"/>
      <c r="AA29" s="1"/>
      <c r="AB29" s="1"/>
      <c r="AC29" s="1"/>
      <c r="AD29" s="1"/>
      <c r="AE29" s="1"/>
      <c r="AF29" s="42" t="s">
        <v>552</v>
      </c>
    </row>
    <row r="30" spans="1:32" ht="15.4">
      <c r="A30" s="88"/>
      <c r="B30" s="96"/>
      <c r="C30" s="1">
        <v>14.63</v>
      </c>
      <c r="D30" s="1">
        <v>16.149999999999999</v>
      </c>
      <c r="E30" s="1"/>
      <c r="F30" s="1">
        <v>47.68</v>
      </c>
      <c r="G30" s="1"/>
      <c r="H30" s="1">
        <v>6.34</v>
      </c>
      <c r="I30" s="1">
        <v>0.79</v>
      </c>
      <c r="J30" s="1"/>
      <c r="K30" s="1">
        <v>3.78</v>
      </c>
      <c r="L30" s="1">
        <v>2.5299999999999998</v>
      </c>
      <c r="M30" s="1"/>
      <c r="N30" s="1"/>
      <c r="O30" s="1"/>
      <c r="P30" s="1">
        <v>3</v>
      </c>
      <c r="Q30" s="1"/>
      <c r="R30" s="1"/>
      <c r="S30" s="1">
        <v>2.95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42" t="s">
        <v>551</v>
      </c>
    </row>
    <row r="31" spans="1:32" ht="15.4">
      <c r="A31" s="88"/>
      <c r="B31" s="96"/>
      <c r="C31" s="1">
        <v>22.78</v>
      </c>
      <c r="D31" s="1">
        <v>6.43</v>
      </c>
      <c r="E31" s="1"/>
      <c r="F31" s="1">
        <v>27.35</v>
      </c>
      <c r="G31" s="1"/>
      <c r="H31" s="1">
        <v>3.32</v>
      </c>
      <c r="I31" s="1">
        <v>0.36</v>
      </c>
      <c r="J31" s="1"/>
      <c r="K31" s="1">
        <v>8.69</v>
      </c>
      <c r="L31" s="1">
        <v>1.35</v>
      </c>
      <c r="M31" s="1"/>
      <c r="N31" s="1"/>
      <c r="O31" s="1"/>
      <c r="P31" s="1">
        <v>0.71</v>
      </c>
      <c r="Q31" s="1"/>
      <c r="R31" s="1"/>
      <c r="S31" s="1">
        <v>0.44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42" t="s">
        <v>553</v>
      </c>
    </row>
    <row r="32" spans="1:32">
      <c r="A32" s="95" t="s">
        <v>349</v>
      </c>
      <c r="B32" s="88" t="s">
        <v>380</v>
      </c>
      <c r="C32" s="98" t="s">
        <v>346</v>
      </c>
      <c r="D32" s="9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4">
      <c r="A33" s="96"/>
      <c r="B33" s="88"/>
      <c r="C33" s="40" t="s">
        <v>328</v>
      </c>
      <c r="D33" s="40" t="s">
        <v>400</v>
      </c>
      <c r="E33" s="40" t="s">
        <v>402</v>
      </c>
      <c r="F33" s="40" t="s">
        <v>401</v>
      </c>
      <c r="G33" s="40" t="s">
        <v>403</v>
      </c>
      <c r="H33" s="40" t="s">
        <v>404</v>
      </c>
      <c r="I33" s="40" t="s">
        <v>405</v>
      </c>
      <c r="J33" s="40" t="s">
        <v>406</v>
      </c>
      <c r="K33" s="40" t="s">
        <v>329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4">
      <c r="A34" s="96"/>
      <c r="B34" s="88"/>
      <c r="C34" s="1">
        <v>30.4</v>
      </c>
      <c r="D34" s="1">
        <v>34.700000000000003</v>
      </c>
      <c r="E34" s="1">
        <v>0.32</v>
      </c>
      <c r="F34" s="1">
        <v>13.7</v>
      </c>
      <c r="G34" s="1">
        <v>0.68</v>
      </c>
      <c r="H34" s="1">
        <v>4.67</v>
      </c>
      <c r="I34" s="1"/>
      <c r="J34" s="1"/>
      <c r="K34" s="1">
        <v>13.1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42" t="s">
        <v>432</v>
      </c>
    </row>
    <row r="35" spans="1:32" ht="15.4">
      <c r="A35" s="96"/>
      <c r="B35" s="88"/>
      <c r="C35" s="1">
        <v>41.9</v>
      </c>
      <c r="D35" s="1"/>
      <c r="E35" s="1">
        <v>4</v>
      </c>
      <c r="F35" s="1">
        <v>26.6</v>
      </c>
      <c r="G35" s="1"/>
      <c r="H35" s="1">
        <v>3.2</v>
      </c>
      <c r="I35" s="1"/>
      <c r="J35" s="1"/>
      <c r="K35" s="1">
        <v>5.2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42" t="s">
        <v>433</v>
      </c>
    </row>
    <row r="36" spans="1:32" ht="15.4">
      <c r="A36" s="96"/>
      <c r="B36" s="88"/>
      <c r="C36" s="1">
        <v>44.1</v>
      </c>
      <c r="D36" s="1">
        <v>22.4</v>
      </c>
      <c r="E36" s="1">
        <v>1.8</v>
      </c>
      <c r="F36" s="1">
        <v>12.1</v>
      </c>
      <c r="G36" s="1"/>
      <c r="H36" s="1">
        <v>1.4</v>
      </c>
      <c r="I36" s="1"/>
      <c r="J36" s="1"/>
      <c r="K36" s="1">
        <v>6.9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42" t="s">
        <v>434</v>
      </c>
    </row>
    <row r="37" spans="1:32" ht="15.4">
      <c r="A37" s="96"/>
      <c r="B37" s="88"/>
      <c r="C37" s="1">
        <v>39.4</v>
      </c>
      <c r="D37" s="1">
        <v>30.23</v>
      </c>
      <c r="E37" s="1">
        <v>1</v>
      </c>
      <c r="F37" s="1">
        <v>11.97</v>
      </c>
      <c r="G37" s="1">
        <v>0.4</v>
      </c>
      <c r="H37" s="1">
        <v>2.16</v>
      </c>
      <c r="I37" s="1">
        <v>0.05</v>
      </c>
      <c r="J37" s="1">
        <v>0.25</v>
      </c>
      <c r="K37" s="1">
        <v>9.69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42" t="s">
        <v>435</v>
      </c>
    </row>
    <row r="38" spans="1:32" ht="15.4">
      <c r="A38" s="96"/>
      <c r="B38" s="88"/>
      <c r="C38" s="1">
        <v>35.700000000000003</v>
      </c>
      <c r="D38" s="1">
        <v>26.36</v>
      </c>
      <c r="E38" s="1"/>
      <c r="F38" s="1">
        <v>17.53</v>
      </c>
      <c r="G38" s="1">
        <v>0.76</v>
      </c>
      <c r="H38" s="1">
        <v>6.25</v>
      </c>
      <c r="I38" s="1">
        <v>0.26</v>
      </c>
      <c r="J38" s="1">
        <v>0.2</v>
      </c>
      <c r="K38" s="1">
        <v>6.45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42" t="s">
        <v>436</v>
      </c>
    </row>
    <row r="39" spans="1:32">
      <c r="A39" s="96"/>
      <c r="B39" s="88" t="s">
        <v>350</v>
      </c>
      <c r="C39" s="98" t="s">
        <v>346</v>
      </c>
      <c r="D39" s="9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4">
      <c r="A40" s="96"/>
      <c r="B40" s="88"/>
      <c r="C40" s="40" t="s">
        <v>328</v>
      </c>
      <c r="D40" s="40" t="s">
        <v>400</v>
      </c>
      <c r="E40" s="40" t="s">
        <v>402</v>
      </c>
      <c r="F40" s="40" t="s">
        <v>401</v>
      </c>
      <c r="G40" s="40" t="s">
        <v>404</v>
      </c>
      <c r="H40" s="40" t="s">
        <v>405</v>
      </c>
      <c r="I40" s="40" t="s">
        <v>406</v>
      </c>
      <c r="J40" s="40" t="s">
        <v>329</v>
      </c>
      <c r="K40" s="40" t="s">
        <v>407</v>
      </c>
      <c r="L40" s="40" t="s">
        <v>369</v>
      </c>
      <c r="M40" s="40" t="s">
        <v>93</v>
      </c>
      <c r="N40" s="40" t="s">
        <v>105</v>
      </c>
      <c r="O40" s="40" t="s">
        <v>99</v>
      </c>
      <c r="P40" s="40" t="s">
        <v>95</v>
      </c>
      <c r="Q40" s="40" t="s">
        <v>106</v>
      </c>
      <c r="R40" s="40" t="s">
        <v>94</v>
      </c>
      <c r="S40" s="40" t="s">
        <v>92</v>
      </c>
      <c r="T40" s="40" t="s">
        <v>96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4">
      <c r="A41" s="96"/>
      <c r="B41" s="88"/>
      <c r="C41" s="1">
        <v>0.28000000000000003</v>
      </c>
      <c r="D41" s="1" t="s">
        <v>381</v>
      </c>
      <c r="E41" s="1"/>
      <c r="F41" s="1">
        <v>26.3</v>
      </c>
      <c r="G41" s="1">
        <v>1.04</v>
      </c>
      <c r="H41" s="1"/>
      <c r="I41" s="1"/>
      <c r="J41" s="1"/>
      <c r="K41" s="1">
        <v>4.75</v>
      </c>
      <c r="L41" s="1"/>
      <c r="M41" s="1"/>
      <c r="N41" s="1"/>
      <c r="O41" s="1"/>
      <c r="P41" s="1">
        <v>10.6</v>
      </c>
      <c r="Q41" s="1"/>
      <c r="R41" s="1">
        <v>0.25</v>
      </c>
      <c r="S41" s="1">
        <v>1.78</v>
      </c>
      <c r="T41" s="1">
        <v>0.47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42" t="s">
        <v>437</v>
      </c>
    </row>
    <row r="42" spans="1:32" ht="15.4">
      <c r="A42" s="96"/>
      <c r="B42" s="88"/>
      <c r="C42" s="1">
        <v>0.26</v>
      </c>
      <c r="D42" s="1" t="s">
        <v>382</v>
      </c>
      <c r="E42" s="1"/>
      <c r="F42" s="1">
        <v>23</v>
      </c>
      <c r="G42" s="1">
        <v>1.34</v>
      </c>
      <c r="H42" s="1">
        <v>0.13</v>
      </c>
      <c r="I42" s="1"/>
      <c r="J42" s="1">
        <v>0.28999999999999998</v>
      </c>
      <c r="K42" s="1">
        <v>0.13</v>
      </c>
      <c r="L42" s="1"/>
      <c r="M42" s="1"/>
      <c r="N42" s="1"/>
      <c r="O42" s="1"/>
      <c r="P42" s="1">
        <v>5.74</v>
      </c>
      <c r="Q42" s="1"/>
      <c r="R42" s="1"/>
      <c r="S42" s="1">
        <v>1.49</v>
      </c>
      <c r="T42" s="1">
        <v>1.92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2" t="s">
        <v>438</v>
      </c>
    </row>
    <row r="43" spans="1:32" ht="15.4">
      <c r="A43" s="96"/>
      <c r="B43" s="88"/>
      <c r="C43" s="1">
        <v>1.87</v>
      </c>
      <c r="D43" s="1">
        <v>61.7</v>
      </c>
      <c r="E43" s="1">
        <v>0.05</v>
      </c>
      <c r="F43" s="1">
        <v>25.05</v>
      </c>
      <c r="G43" s="1">
        <v>3.3</v>
      </c>
      <c r="H43" s="1">
        <v>0.62</v>
      </c>
      <c r="I43" s="1">
        <v>0.14000000000000001</v>
      </c>
      <c r="J43" s="1">
        <v>0.99</v>
      </c>
      <c r="K43" s="1"/>
      <c r="L43" s="1">
        <v>2.31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42" t="s">
        <v>439</v>
      </c>
    </row>
    <row r="44" spans="1:32" ht="15.4">
      <c r="A44" s="96"/>
      <c r="B44" s="88"/>
      <c r="C44" s="1">
        <v>0.02</v>
      </c>
      <c r="D44" s="1">
        <v>36.299999999999997</v>
      </c>
      <c r="E44" s="1"/>
      <c r="F44" s="1">
        <v>16.95</v>
      </c>
      <c r="G44" s="1">
        <v>2.2000000000000002</v>
      </c>
      <c r="H44" s="1"/>
      <c r="I44" s="1"/>
      <c r="J44" s="1">
        <v>1.1599999999999999</v>
      </c>
      <c r="K44" s="1">
        <v>0.53</v>
      </c>
      <c r="L44" s="1"/>
      <c r="M44" s="1">
        <v>0.26</v>
      </c>
      <c r="N44" s="1"/>
      <c r="O44" s="1"/>
      <c r="P44" s="1">
        <v>0.71</v>
      </c>
      <c r="Q44" s="1"/>
      <c r="R44" s="1"/>
      <c r="S44" s="1">
        <v>0.41</v>
      </c>
      <c r="T44" s="1">
        <v>2.65</v>
      </c>
      <c r="U44" s="1" t="s">
        <v>393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42" t="s">
        <v>440</v>
      </c>
    </row>
    <row r="45" spans="1:32" ht="15.4">
      <c r="A45" s="96"/>
      <c r="B45" s="88"/>
      <c r="C45" s="1">
        <v>17.21</v>
      </c>
      <c r="D45" s="1">
        <v>7.53</v>
      </c>
      <c r="E45" s="1"/>
      <c r="F45" s="1"/>
      <c r="G45" s="1"/>
      <c r="H45" s="1"/>
      <c r="I45" s="1"/>
      <c r="J45" s="1">
        <v>0.39406000000000002</v>
      </c>
      <c r="K45" s="1"/>
      <c r="L45" s="1"/>
      <c r="M45" s="1">
        <v>4.1930000000000002E-2</v>
      </c>
      <c r="N45" s="1">
        <v>5.4200000000000003E-3</v>
      </c>
      <c r="O45" s="1">
        <v>6.2399999999999999E-3</v>
      </c>
      <c r="P45" s="1">
        <v>0.11132</v>
      </c>
      <c r="Q45" s="1">
        <v>5.5100000000000001E-3</v>
      </c>
      <c r="R45" s="1">
        <v>4.3499999999999997E-3</v>
      </c>
      <c r="S45" s="1"/>
      <c r="T45" s="1">
        <v>0.55356000000000005</v>
      </c>
      <c r="U45" s="1" t="s">
        <v>393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42" t="s">
        <v>441</v>
      </c>
    </row>
    <row r="46" spans="1:32">
      <c r="A46" s="96"/>
      <c r="B46" s="88"/>
      <c r="C46" s="1">
        <v>4.1500000000000004</v>
      </c>
      <c r="D46" s="1">
        <v>46.2</v>
      </c>
      <c r="E46" s="1">
        <v>0.27</v>
      </c>
      <c r="F46" s="1">
        <v>39.26</v>
      </c>
      <c r="G46" s="1">
        <v>4.84</v>
      </c>
      <c r="H46" s="1"/>
      <c r="I46" s="1"/>
      <c r="J46" s="1">
        <v>2.19</v>
      </c>
      <c r="K46" s="1">
        <v>2.04</v>
      </c>
      <c r="L46" s="1"/>
      <c r="M46" s="1"/>
      <c r="N46" s="1"/>
      <c r="O46" s="1"/>
      <c r="P46" s="1" t="s">
        <v>383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96"/>
      <c r="B47" s="88" t="s">
        <v>384</v>
      </c>
      <c r="C47" s="98" t="s">
        <v>346</v>
      </c>
      <c r="D47" s="9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4">
      <c r="A48" s="96"/>
      <c r="B48" s="88"/>
      <c r="C48" s="40" t="s">
        <v>328</v>
      </c>
      <c r="D48" s="40" t="s">
        <v>400</v>
      </c>
      <c r="E48" s="40" t="s">
        <v>402</v>
      </c>
      <c r="F48" s="40" t="s">
        <v>401</v>
      </c>
      <c r="G48" s="40" t="s">
        <v>403</v>
      </c>
      <c r="H48" s="40" t="s">
        <v>404</v>
      </c>
      <c r="I48" s="40" t="s">
        <v>405</v>
      </c>
      <c r="J48" s="40" t="s">
        <v>406</v>
      </c>
      <c r="K48" s="40" t="s">
        <v>329</v>
      </c>
      <c r="L48" s="40" t="s">
        <v>407</v>
      </c>
      <c r="M48" s="40" t="s">
        <v>330</v>
      </c>
      <c r="N48" s="40" t="s">
        <v>331</v>
      </c>
      <c r="O48" s="40" t="s">
        <v>315</v>
      </c>
      <c r="P48" s="40" t="s">
        <v>410</v>
      </c>
      <c r="Q48" s="40" t="s">
        <v>352</v>
      </c>
      <c r="R48" s="40" t="s">
        <v>369</v>
      </c>
      <c r="S48" s="40" t="s">
        <v>374</v>
      </c>
      <c r="T48" s="40" t="s">
        <v>376</v>
      </c>
      <c r="U48" s="40" t="s">
        <v>93</v>
      </c>
      <c r="V48" s="40" t="s">
        <v>95</v>
      </c>
      <c r="W48" s="40" t="s">
        <v>92</v>
      </c>
      <c r="X48" s="40" t="s">
        <v>96</v>
      </c>
      <c r="Y48" s="1"/>
      <c r="Z48" s="1"/>
      <c r="AA48" s="1"/>
      <c r="AB48" s="1"/>
      <c r="AC48" s="1"/>
      <c r="AD48" s="1"/>
      <c r="AE48" s="1"/>
      <c r="AF48" s="1"/>
    </row>
    <row r="49" spans="1:32" ht="17.649999999999999">
      <c r="A49" s="96"/>
      <c r="B49" s="88"/>
      <c r="C49" s="1">
        <v>13.54</v>
      </c>
      <c r="D49" s="1">
        <v>26.97</v>
      </c>
      <c r="E49" s="1"/>
      <c r="F49" s="1">
        <v>27.72</v>
      </c>
      <c r="G49" s="1">
        <v>0.6</v>
      </c>
      <c r="H49" s="1">
        <v>11.32</v>
      </c>
      <c r="I49" s="1">
        <v>1.1200000000000001</v>
      </c>
      <c r="J49" s="1">
        <v>3.25</v>
      </c>
      <c r="K49" s="1">
        <v>6.12</v>
      </c>
      <c r="L49" s="1" t="s">
        <v>385</v>
      </c>
      <c r="M49" s="1">
        <v>1.79</v>
      </c>
      <c r="N49" s="1"/>
      <c r="O49" s="1"/>
      <c r="P49" s="1"/>
      <c r="Q49" s="1"/>
      <c r="R49" s="1"/>
      <c r="S49" s="1"/>
      <c r="T49" s="1"/>
      <c r="U49" s="1"/>
      <c r="V49" s="1"/>
      <c r="W49" s="1">
        <v>0.92</v>
      </c>
      <c r="X49" s="1">
        <v>3.2</v>
      </c>
      <c r="Y49" s="1"/>
      <c r="Z49" s="1"/>
      <c r="AA49" s="1"/>
      <c r="AB49" s="1"/>
      <c r="AC49" s="1"/>
      <c r="AD49" s="1"/>
      <c r="AE49" s="1"/>
      <c r="AF49" s="42" t="s">
        <v>431</v>
      </c>
    </row>
    <row r="50" spans="1:32" ht="15.4">
      <c r="A50" s="96"/>
      <c r="B50" s="88"/>
      <c r="C50" s="1">
        <v>11.8</v>
      </c>
      <c r="D50" s="1">
        <v>30.09</v>
      </c>
      <c r="E50" s="1">
        <v>0.15</v>
      </c>
      <c r="F50" s="1">
        <v>30.76</v>
      </c>
      <c r="G50" s="1">
        <v>0.88</v>
      </c>
      <c r="H50" s="1">
        <v>7.28</v>
      </c>
      <c r="I50" s="1">
        <v>0.95</v>
      </c>
      <c r="J50" s="1">
        <v>1.65</v>
      </c>
      <c r="K50" s="1">
        <v>3.32</v>
      </c>
      <c r="L50" s="1">
        <v>2.41</v>
      </c>
      <c r="M50" s="1">
        <v>2.96</v>
      </c>
      <c r="N50" s="1">
        <v>0.02</v>
      </c>
      <c r="O50" s="1">
        <v>0.09</v>
      </c>
      <c r="P50" s="1">
        <v>0.11</v>
      </c>
      <c r="Q50" s="1">
        <v>0.52</v>
      </c>
      <c r="R50" s="1">
        <v>6.41</v>
      </c>
      <c r="S50" s="1">
        <v>0.14000000000000001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2" t="s">
        <v>430</v>
      </c>
    </row>
    <row r="51" spans="1:32" ht="15.4">
      <c r="A51" s="96"/>
      <c r="B51" s="88"/>
      <c r="C51" s="1">
        <v>18.100000000000001</v>
      </c>
      <c r="D51" s="1" t="s">
        <v>386</v>
      </c>
      <c r="E51" s="1"/>
      <c r="F51" s="1">
        <v>21.9</v>
      </c>
      <c r="G51" s="1"/>
      <c r="H51" s="1">
        <v>10.4</v>
      </c>
      <c r="I51" s="1"/>
      <c r="J51" s="1"/>
      <c r="K51" s="1"/>
      <c r="L51" s="1">
        <v>1.58</v>
      </c>
      <c r="M51" s="1"/>
      <c r="N51" s="1"/>
      <c r="O51" s="1"/>
      <c r="P51" s="1"/>
      <c r="Q51" s="1"/>
      <c r="R51" s="1"/>
      <c r="S51" s="1"/>
      <c r="T51" s="1"/>
      <c r="U51" s="1">
        <v>0.15</v>
      </c>
      <c r="V51" s="1"/>
      <c r="W51" s="1">
        <v>0.69</v>
      </c>
      <c r="X51" s="1">
        <v>6.92</v>
      </c>
      <c r="Y51" s="1"/>
      <c r="Z51" s="1"/>
      <c r="AA51" s="1"/>
      <c r="AB51" s="1"/>
      <c r="AC51" s="1"/>
      <c r="AD51" s="1"/>
      <c r="AE51" s="1"/>
      <c r="AF51" s="42" t="s">
        <v>446</v>
      </c>
    </row>
    <row r="52" spans="1:32" ht="15.4">
      <c r="A52" s="96"/>
      <c r="B52" s="88"/>
      <c r="C52" s="1">
        <v>20</v>
      </c>
      <c r="D52" s="1" t="s">
        <v>387</v>
      </c>
      <c r="E52" s="1"/>
      <c r="F52" s="1">
        <v>23</v>
      </c>
      <c r="G52" s="1"/>
      <c r="H52" s="1">
        <v>1.89</v>
      </c>
      <c r="I52" s="1"/>
      <c r="J52" s="1"/>
      <c r="K52" s="1"/>
      <c r="L52" s="1">
        <v>0.7</v>
      </c>
      <c r="M52" s="1"/>
      <c r="N52" s="1"/>
      <c r="O52" s="1"/>
      <c r="P52" s="1"/>
      <c r="Q52" s="1"/>
      <c r="R52" s="1"/>
      <c r="S52" s="1"/>
      <c r="T52" s="1"/>
      <c r="U52" s="1">
        <v>0.1</v>
      </c>
      <c r="V52" s="1"/>
      <c r="W52" s="1">
        <v>3.5</v>
      </c>
      <c r="X52" s="1">
        <v>11.2</v>
      </c>
      <c r="Y52" s="1"/>
      <c r="Z52" s="1"/>
      <c r="AA52" s="1"/>
      <c r="AB52" s="1"/>
      <c r="AC52" s="1"/>
      <c r="AD52" s="1"/>
      <c r="AE52" s="1"/>
      <c r="AF52" s="42" t="s">
        <v>449</v>
      </c>
    </row>
    <row r="53" spans="1:32" ht="15.4">
      <c r="A53" s="96"/>
      <c r="B53" s="88"/>
      <c r="C53" s="1">
        <v>17.95</v>
      </c>
      <c r="D53" s="1">
        <v>35.299999999999997</v>
      </c>
      <c r="E53" s="1"/>
      <c r="F53" s="1">
        <v>27.1</v>
      </c>
      <c r="G53" s="1"/>
      <c r="H53" s="1">
        <v>7.65</v>
      </c>
      <c r="I53" s="1"/>
      <c r="J53" s="1"/>
      <c r="K53" s="1">
        <v>4.7</v>
      </c>
      <c r="L53" s="1"/>
      <c r="M53" s="1"/>
      <c r="N53" s="1"/>
      <c r="O53" s="1"/>
      <c r="P53" s="1"/>
      <c r="Q53" s="1"/>
      <c r="R53" s="1">
        <v>1.3</v>
      </c>
      <c r="S53" s="1"/>
      <c r="T53" s="1">
        <v>0.03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2" t="s">
        <v>447</v>
      </c>
    </row>
    <row r="54" spans="1:32" ht="15.4">
      <c r="A54" s="97"/>
      <c r="B54" s="88"/>
      <c r="C54" s="1">
        <v>0.42</v>
      </c>
      <c r="D54" s="1" t="s">
        <v>388</v>
      </c>
      <c r="E54" s="1"/>
      <c r="F54" s="1">
        <v>34.44</v>
      </c>
      <c r="G54" s="1"/>
      <c r="H54" s="1">
        <v>13.03</v>
      </c>
      <c r="I54" s="1">
        <v>0.52</v>
      </c>
      <c r="J54" s="1"/>
      <c r="K54" s="1">
        <v>0.65</v>
      </c>
      <c r="L54" s="1">
        <v>0.1</v>
      </c>
      <c r="M54" s="1"/>
      <c r="N54" s="1"/>
      <c r="O54" s="1"/>
      <c r="P54" s="1"/>
      <c r="Q54" s="1"/>
      <c r="R54" s="1"/>
      <c r="S54" s="1"/>
      <c r="T54" s="1"/>
      <c r="U54" s="1"/>
      <c r="V54" s="1">
        <v>0.02</v>
      </c>
      <c r="W54" s="1">
        <v>0.34</v>
      </c>
      <c r="X54" s="1">
        <v>7.15</v>
      </c>
      <c r="Y54" s="1"/>
      <c r="Z54" s="1"/>
      <c r="AA54" s="1"/>
      <c r="AB54" s="1"/>
      <c r="AC54" s="1"/>
      <c r="AD54" s="1"/>
      <c r="AE54" s="1"/>
      <c r="AF54" s="42" t="s">
        <v>448</v>
      </c>
    </row>
    <row r="55" spans="1:32">
      <c r="A55" s="88" t="s">
        <v>351</v>
      </c>
      <c r="B55" s="88" t="s">
        <v>351</v>
      </c>
      <c r="C55" s="98" t="s">
        <v>346</v>
      </c>
      <c r="D55" s="9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4">
      <c r="A56" s="88"/>
      <c r="B56" s="88"/>
      <c r="C56" s="40" t="s">
        <v>328</v>
      </c>
      <c r="D56" s="40" t="s">
        <v>400</v>
      </c>
      <c r="E56" s="40" t="s">
        <v>402</v>
      </c>
      <c r="F56" s="40" t="s">
        <v>401</v>
      </c>
      <c r="G56" s="40" t="s">
        <v>403</v>
      </c>
      <c r="H56" s="40" t="s">
        <v>404</v>
      </c>
      <c r="I56" s="40" t="s">
        <v>405</v>
      </c>
      <c r="J56" s="40" t="s">
        <v>406</v>
      </c>
      <c r="K56" s="40" t="s">
        <v>329</v>
      </c>
      <c r="L56" s="40" t="s">
        <v>407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88"/>
      <c r="B57" s="88"/>
      <c r="C57" s="1">
        <v>13.3</v>
      </c>
      <c r="D57" s="1">
        <v>15.7</v>
      </c>
      <c r="E57" s="1"/>
      <c r="F57" s="1">
        <v>19.100000000000001</v>
      </c>
      <c r="G57" s="1">
        <v>4.4000000000000004</v>
      </c>
      <c r="H57" s="1">
        <v>23.4</v>
      </c>
      <c r="I57" s="1"/>
      <c r="J57" s="1">
        <v>9.4</v>
      </c>
      <c r="K57" s="1">
        <v>1.3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4">
      <c r="A58" s="88"/>
      <c r="B58" s="88"/>
      <c r="C58" s="1">
        <v>32.94</v>
      </c>
      <c r="D58" s="1">
        <v>11.66</v>
      </c>
      <c r="E58" s="1"/>
      <c r="F58" s="1">
        <v>12.92</v>
      </c>
      <c r="G58" s="1">
        <v>2.74</v>
      </c>
      <c r="H58" s="1">
        <v>12.17</v>
      </c>
      <c r="I58" s="1"/>
      <c r="J58" s="1"/>
      <c r="K58" s="1">
        <v>0.42</v>
      </c>
      <c r="L58" s="1">
        <v>0.12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2" t="s">
        <v>450</v>
      </c>
    </row>
    <row r="59" spans="1:32" ht="15.4">
      <c r="A59" s="88"/>
      <c r="B59" s="88"/>
      <c r="C59" s="1">
        <v>1.0780000000000001</v>
      </c>
      <c r="D59" s="1">
        <v>28.03</v>
      </c>
      <c r="E59" s="1">
        <v>0.16800000000000001</v>
      </c>
      <c r="F59" s="1">
        <v>36.828000000000003</v>
      </c>
      <c r="G59" s="1">
        <v>1.7809999999999999</v>
      </c>
      <c r="H59" s="1">
        <v>22.846</v>
      </c>
      <c r="I59" s="1">
        <v>0.121</v>
      </c>
      <c r="J59" s="1">
        <v>8.8640000000000008</v>
      </c>
      <c r="K59" s="1"/>
      <c r="L59" s="1">
        <v>0.39900000000000002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2" t="s">
        <v>451</v>
      </c>
    </row>
    <row r="60" spans="1:32" ht="15.4">
      <c r="A60" s="88"/>
      <c r="B60" s="88"/>
      <c r="C60" s="1">
        <v>2.66</v>
      </c>
      <c r="D60" s="1">
        <v>33.880000000000003</v>
      </c>
      <c r="E60" s="1"/>
      <c r="F60" s="1">
        <v>19.43</v>
      </c>
      <c r="G60" s="1">
        <v>0.72</v>
      </c>
      <c r="H60" s="1">
        <v>17.89</v>
      </c>
      <c r="I60" s="1"/>
      <c r="J60" s="1">
        <v>12.18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2" t="s">
        <v>452</v>
      </c>
    </row>
    <row r="61" spans="1:32" ht="15.4">
      <c r="A61" s="88"/>
      <c r="B61" s="88"/>
      <c r="C61" s="1">
        <v>1.54</v>
      </c>
      <c r="D61" s="1">
        <v>36.43</v>
      </c>
      <c r="E61" s="1"/>
      <c r="F61" s="1">
        <v>16.93</v>
      </c>
      <c r="G61" s="1">
        <v>6.02</v>
      </c>
      <c r="H61" s="1">
        <v>25.11</v>
      </c>
      <c r="I61" s="1"/>
      <c r="J61" s="1">
        <v>12.27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2" t="s">
        <v>453</v>
      </c>
    </row>
    <row r="62" spans="1:32" ht="15.4">
      <c r="A62" s="88"/>
      <c r="B62" s="88"/>
      <c r="C62" s="1">
        <v>18.05</v>
      </c>
      <c r="D62" s="1">
        <v>31.26</v>
      </c>
      <c r="E62" s="1"/>
      <c r="F62" s="1">
        <v>8.35</v>
      </c>
      <c r="G62" s="1">
        <v>6.18</v>
      </c>
      <c r="H62" s="1">
        <v>18.489999999999998</v>
      </c>
      <c r="I62" s="1"/>
      <c r="J62" s="1">
        <v>3.23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2" t="s">
        <v>454</v>
      </c>
    </row>
    <row r="63" spans="1:32">
      <c r="A63" s="88" t="s">
        <v>389</v>
      </c>
      <c r="B63" s="88" t="s">
        <v>390</v>
      </c>
      <c r="C63" s="98" t="s">
        <v>346</v>
      </c>
      <c r="D63" s="9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4">
      <c r="A64" s="88"/>
      <c r="B64" s="88"/>
      <c r="C64" s="40" t="s">
        <v>328</v>
      </c>
      <c r="D64" s="40" t="s">
        <v>400</v>
      </c>
      <c r="E64" s="40" t="s">
        <v>402</v>
      </c>
      <c r="F64" s="40" t="s">
        <v>401</v>
      </c>
      <c r="G64" s="40" t="s">
        <v>403</v>
      </c>
      <c r="H64" s="40" t="s">
        <v>404</v>
      </c>
      <c r="I64" s="40" t="s">
        <v>405</v>
      </c>
      <c r="J64" s="40" t="s">
        <v>406</v>
      </c>
      <c r="K64" s="40" t="s">
        <v>329</v>
      </c>
      <c r="L64" s="40" t="s">
        <v>407</v>
      </c>
      <c r="M64" s="40" t="s">
        <v>330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4">
      <c r="A65" s="88"/>
      <c r="B65" s="88"/>
      <c r="C65" s="1">
        <v>0.15</v>
      </c>
      <c r="D65" s="1">
        <v>0.26</v>
      </c>
      <c r="E65" s="1">
        <v>0.03</v>
      </c>
      <c r="F65" s="1">
        <v>44.95</v>
      </c>
      <c r="G65" s="1">
        <v>0.99</v>
      </c>
      <c r="H65" s="1">
        <v>38.81</v>
      </c>
      <c r="I65" s="1">
        <v>0.09</v>
      </c>
      <c r="J65" s="1">
        <v>0.03</v>
      </c>
      <c r="K65" s="1">
        <v>0.09</v>
      </c>
      <c r="L65" s="1"/>
      <c r="M65" s="1">
        <v>0.01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2" t="s">
        <v>455</v>
      </c>
    </row>
    <row r="66" spans="1:32" ht="15.4">
      <c r="A66" s="88"/>
      <c r="B66" s="88"/>
      <c r="C66" s="1">
        <v>0.27</v>
      </c>
      <c r="D66" s="1">
        <v>1.23</v>
      </c>
      <c r="E66" s="1"/>
      <c r="F66" s="1">
        <v>42.55</v>
      </c>
      <c r="G66" s="1">
        <v>0.51</v>
      </c>
      <c r="H66" s="1">
        <v>31.77</v>
      </c>
      <c r="I66" s="1"/>
      <c r="J66" s="1">
        <v>0.54</v>
      </c>
      <c r="K66" s="1">
        <v>0.09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2" t="s">
        <v>456</v>
      </c>
    </row>
    <row r="67" spans="1:32" ht="15.4">
      <c r="A67" s="88"/>
      <c r="B67" s="88"/>
      <c r="C67" s="1">
        <v>4.5199999999999996</v>
      </c>
      <c r="D67" s="1">
        <v>1.04</v>
      </c>
      <c r="E67" s="1">
        <v>1</v>
      </c>
      <c r="F67" s="1">
        <v>61.81</v>
      </c>
      <c r="G67" s="1">
        <v>1.05</v>
      </c>
      <c r="H67" s="1">
        <v>23.55</v>
      </c>
      <c r="I67" s="1">
        <v>3.51</v>
      </c>
      <c r="J67" s="1">
        <v>0.66</v>
      </c>
      <c r="K67" s="1">
        <v>1.6</v>
      </c>
      <c r="L67" s="1">
        <v>1.1100000000000001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2" t="s">
        <v>457</v>
      </c>
    </row>
    <row r="68" spans="1:32" ht="15.4">
      <c r="A68" s="88"/>
      <c r="B68" s="88"/>
      <c r="C68" s="1"/>
      <c r="D68" s="1">
        <v>3.14</v>
      </c>
      <c r="E68" s="1"/>
      <c r="F68" s="1">
        <v>35.659999999999997</v>
      </c>
      <c r="G68" s="1"/>
      <c r="H68" s="1">
        <v>32.43</v>
      </c>
      <c r="I68" s="1"/>
      <c r="J68" s="1"/>
      <c r="K68" s="1"/>
      <c r="L68" s="1">
        <v>0.02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2" t="s">
        <v>458</v>
      </c>
    </row>
    <row r="69" spans="1:32" ht="15.4">
      <c r="A69" s="88"/>
      <c r="B69" s="88"/>
      <c r="C69" s="1">
        <v>2.6</v>
      </c>
      <c r="D69" s="1">
        <v>2.5</v>
      </c>
      <c r="E69" s="1"/>
      <c r="F69" s="1">
        <v>41.1</v>
      </c>
      <c r="G69" s="1">
        <v>0.86</v>
      </c>
      <c r="H69" s="1">
        <v>22.9</v>
      </c>
      <c r="I69" s="1"/>
      <c r="J69" s="1"/>
      <c r="K69" s="1">
        <v>0.34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2" t="s">
        <v>450</v>
      </c>
    </row>
    <row r="70" spans="1:32" ht="15.4">
      <c r="A70" s="88"/>
      <c r="B70" s="88" t="s">
        <v>391</v>
      </c>
      <c r="C70" s="1">
        <v>2.57</v>
      </c>
      <c r="D70" s="1">
        <v>8.33</v>
      </c>
      <c r="E70" s="1"/>
      <c r="F70" s="1">
        <v>57.82</v>
      </c>
      <c r="G70" s="1">
        <v>0.64</v>
      </c>
      <c r="H70" s="1">
        <v>22.1</v>
      </c>
      <c r="I70" s="1">
        <v>0.45</v>
      </c>
      <c r="J70" s="1"/>
      <c r="K70" s="1">
        <v>0.91</v>
      </c>
      <c r="L70" s="1">
        <v>0.73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2" t="s">
        <v>459</v>
      </c>
    </row>
    <row r="71" spans="1:32">
      <c r="A71" s="88"/>
      <c r="B71" s="88"/>
      <c r="C71" s="1">
        <v>6</v>
      </c>
      <c r="D71" s="1">
        <v>7.12</v>
      </c>
      <c r="E71" s="1"/>
      <c r="F71" s="1">
        <v>57.54</v>
      </c>
      <c r="G71" s="1"/>
      <c r="H71" s="1">
        <v>24.38</v>
      </c>
      <c r="I71" s="1"/>
      <c r="J71" s="1"/>
      <c r="K71" s="1">
        <v>1.6</v>
      </c>
      <c r="L71" s="1">
        <v>1.04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5"/>
    </row>
    <row r="72" spans="1:32">
      <c r="A72" s="88"/>
      <c r="B72" s="88"/>
      <c r="C72" s="1">
        <v>4.7300000000000004</v>
      </c>
      <c r="D72" s="1">
        <v>6.53</v>
      </c>
      <c r="E72" s="1"/>
      <c r="F72" s="1">
        <v>53.9</v>
      </c>
      <c r="G72" s="1">
        <v>1.92</v>
      </c>
      <c r="H72" s="1">
        <v>28</v>
      </c>
      <c r="I72" s="1">
        <v>1.72</v>
      </c>
      <c r="J72" s="1"/>
      <c r="K72" s="1">
        <v>1.47</v>
      </c>
      <c r="L72" s="1">
        <v>0.4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4">
      <c r="A73" s="88"/>
      <c r="B73" s="88"/>
      <c r="C73" s="1">
        <v>30.47</v>
      </c>
      <c r="D73" s="1">
        <v>7.1</v>
      </c>
      <c r="E73" s="1">
        <v>0.78</v>
      </c>
      <c r="F73" s="1">
        <v>20.64</v>
      </c>
      <c r="G73" s="1"/>
      <c r="H73" s="1">
        <v>12.65</v>
      </c>
      <c r="I73" s="1">
        <v>1.03</v>
      </c>
      <c r="J73" s="1">
        <v>1.04</v>
      </c>
      <c r="K73" s="1">
        <v>5</v>
      </c>
      <c r="L73" s="1">
        <v>21.29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2" t="s">
        <v>460</v>
      </c>
    </row>
    <row r="74" spans="1:32" ht="15.4">
      <c r="A74" s="88"/>
      <c r="B74" s="88"/>
      <c r="C74" s="1">
        <v>3.46</v>
      </c>
      <c r="D74" s="1">
        <v>3.49</v>
      </c>
      <c r="E74" s="1"/>
      <c r="F74" s="1">
        <v>43.5</v>
      </c>
      <c r="G74" s="1"/>
      <c r="H74" s="1">
        <v>40.5</v>
      </c>
      <c r="I74" s="1"/>
      <c r="J74" s="1"/>
      <c r="K74" s="1">
        <v>0.04</v>
      </c>
      <c r="L74" s="1">
        <v>0.11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2" t="s">
        <v>461</v>
      </c>
    </row>
    <row r="75" spans="1:32" ht="15.4">
      <c r="A75" s="88"/>
      <c r="B75" s="88"/>
      <c r="C75" s="1">
        <v>5.88</v>
      </c>
      <c r="D75" s="1">
        <v>4.41</v>
      </c>
      <c r="E75" s="1"/>
      <c r="F75" s="1">
        <v>53.31</v>
      </c>
      <c r="G75" s="1">
        <v>1.06</v>
      </c>
      <c r="H75" s="1">
        <v>26.55</v>
      </c>
      <c r="I75" s="1">
        <v>2.42</v>
      </c>
      <c r="J75" s="1"/>
      <c r="K75" s="1">
        <v>0.52</v>
      </c>
      <c r="L75" s="1">
        <v>1.42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2" t="s">
        <v>462</v>
      </c>
    </row>
    <row r="76" spans="1:32" ht="15.4">
      <c r="A76" s="88"/>
      <c r="B76" s="88"/>
      <c r="C76" s="1">
        <v>3.27</v>
      </c>
      <c r="D76" s="1">
        <v>6.12</v>
      </c>
      <c r="E76" s="1">
        <v>0.8</v>
      </c>
      <c r="F76" s="1">
        <v>54.08</v>
      </c>
      <c r="G76" s="1">
        <v>1.44</v>
      </c>
      <c r="H76" s="1">
        <v>26.38</v>
      </c>
      <c r="I76" s="1">
        <v>1.64</v>
      </c>
      <c r="J76" s="1">
        <v>0.51</v>
      </c>
      <c r="K76" s="1">
        <v>1.55</v>
      </c>
      <c r="L76" s="1">
        <v>0.98</v>
      </c>
      <c r="M76" s="1">
        <v>0.05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2" t="s">
        <v>463</v>
      </c>
    </row>
    <row r="77" spans="1:32">
      <c r="A77" s="96" t="s">
        <v>399</v>
      </c>
      <c r="B77" s="96" t="s">
        <v>397</v>
      </c>
      <c r="C77" s="98" t="s">
        <v>346</v>
      </c>
      <c r="D77" s="9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4">
      <c r="A78" s="96"/>
      <c r="B78" s="96"/>
      <c r="C78" s="40" t="s">
        <v>328</v>
      </c>
      <c r="D78" s="40" t="s">
        <v>400</v>
      </c>
      <c r="E78" s="40" t="s">
        <v>402</v>
      </c>
      <c r="F78" s="40" t="s">
        <v>401</v>
      </c>
      <c r="G78" s="40" t="s">
        <v>403</v>
      </c>
      <c r="H78" s="40" t="s">
        <v>312</v>
      </c>
      <c r="I78" s="40" t="s">
        <v>404</v>
      </c>
      <c r="J78" s="40" t="s">
        <v>405</v>
      </c>
      <c r="K78" s="40" t="s">
        <v>406</v>
      </c>
      <c r="L78" s="40" t="s">
        <v>329</v>
      </c>
      <c r="M78" s="40" t="s">
        <v>407</v>
      </c>
      <c r="N78" s="40" t="s">
        <v>330</v>
      </c>
      <c r="O78" s="40" t="s">
        <v>368</v>
      </c>
      <c r="P78" s="40" t="s">
        <v>374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4">
      <c r="A79" s="96"/>
      <c r="B79" s="96"/>
      <c r="C79" s="1">
        <v>41.55</v>
      </c>
      <c r="D79" s="1">
        <v>0.47</v>
      </c>
      <c r="E79" s="1"/>
      <c r="F79" s="1">
        <v>2.86</v>
      </c>
      <c r="G79" s="1"/>
      <c r="H79" s="1"/>
      <c r="I79" s="1">
        <v>1.8</v>
      </c>
      <c r="J79" s="1"/>
      <c r="K79" s="1"/>
      <c r="L79" s="1"/>
      <c r="M79" s="1">
        <v>51.02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2" t="s">
        <v>451</v>
      </c>
    </row>
    <row r="80" spans="1:32" ht="15.4">
      <c r="A80" s="96"/>
      <c r="B80" s="96"/>
      <c r="C80" s="1">
        <v>41.95</v>
      </c>
      <c r="D80" s="1">
        <v>0.4</v>
      </c>
      <c r="E80" s="1">
        <v>1.8</v>
      </c>
      <c r="F80" s="1">
        <v>4.4400000000000004</v>
      </c>
      <c r="G80" s="1">
        <v>0.09</v>
      </c>
      <c r="H80" s="1"/>
      <c r="I80" s="1">
        <v>0.46</v>
      </c>
      <c r="J80" s="1">
        <v>0.14000000000000001</v>
      </c>
      <c r="K80" s="1"/>
      <c r="L80" s="1"/>
      <c r="M80" s="1">
        <v>50.45</v>
      </c>
      <c r="N80" s="1"/>
      <c r="O80" s="1">
        <v>0.11</v>
      </c>
      <c r="P80" s="1">
        <v>0.1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2" t="s">
        <v>464</v>
      </c>
    </row>
    <row r="81" spans="1:32" ht="15.4">
      <c r="A81" s="96"/>
      <c r="B81" s="96"/>
      <c r="C81" s="1">
        <v>32.700000000000003</v>
      </c>
      <c r="D81" s="1" t="s">
        <v>392</v>
      </c>
      <c r="E81" s="1"/>
      <c r="F81" s="1">
        <v>4.5</v>
      </c>
      <c r="G81" s="1"/>
      <c r="H81" s="1"/>
      <c r="I81" s="1">
        <v>0.8</v>
      </c>
      <c r="J81" s="1">
        <v>0.1</v>
      </c>
      <c r="K81" s="1">
        <v>0.1</v>
      </c>
      <c r="L81" s="1">
        <v>0.69</v>
      </c>
      <c r="M81" s="1">
        <v>52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2" t="s">
        <v>465</v>
      </c>
    </row>
    <row r="82" spans="1:32">
      <c r="A82" s="96"/>
      <c r="B82" s="96"/>
      <c r="C82" s="1">
        <v>40.21</v>
      </c>
      <c r="D82" s="1">
        <v>0.53800000000000003</v>
      </c>
      <c r="E82" s="1">
        <v>0.03</v>
      </c>
      <c r="F82" s="1">
        <v>3.31</v>
      </c>
      <c r="G82" s="1"/>
      <c r="H82" s="1">
        <v>0.86199999999999999</v>
      </c>
      <c r="I82" s="1">
        <v>1.3240000000000001</v>
      </c>
      <c r="J82" s="1">
        <v>0.24099999999999999</v>
      </c>
      <c r="K82" s="1"/>
      <c r="L82" s="1"/>
      <c r="M82" s="1"/>
      <c r="N82" s="1"/>
      <c r="O82" s="1">
        <v>6.9000000000000006E-2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6" t="s">
        <v>469</v>
      </c>
    </row>
    <row r="83" spans="1:32">
      <c r="A83" s="96"/>
      <c r="B83" s="97"/>
      <c r="C83" s="1">
        <v>35.130000000000003</v>
      </c>
      <c r="D83" s="1">
        <v>0.1</v>
      </c>
      <c r="E83" s="1"/>
      <c r="F83" s="1">
        <v>1.01</v>
      </c>
      <c r="G83" s="1">
        <v>0.03</v>
      </c>
      <c r="H83" s="1"/>
      <c r="I83" s="1">
        <v>0.39</v>
      </c>
      <c r="J83" s="1">
        <v>0.1</v>
      </c>
      <c r="K83" s="1">
        <v>0.9</v>
      </c>
      <c r="L83" s="1">
        <v>0.2</v>
      </c>
      <c r="M83" s="1">
        <v>44.74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4">
      <c r="A84" s="96"/>
      <c r="B84" s="95" t="s">
        <v>398</v>
      </c>
      <c r="C84" s="1">
        <v>29.82</v>
      </c>
      <c r="D84" s="1">
        <v>0.13200000000000001</v>
      </c>
      <c r="E84" s="1">
        <v>1.17</v>
      </c>
      <c r="F84" s="1">
        <v>9.43</v>
      </c>
      <c r="G84" s="1"/>
      <c r="H84" s="1">
        <v>0.52</v>
      </c>
      <c r="I84" s="1">
        <v>0.23599999999999999</v>
      </c>
      <c r="J84" s="1">
        <v>8.5999999999999993E-2</v>
      </c>
      <c r="K84" s="1">
        <v>4.2999999999999997E-2</v>
      </c>
      <c r="L84" s="1">
        <v>5.5E-2</v>
      </c>
      <c r="M84" s="1">
        <v>40.86</v>
      </c>
      <c r="N84" s="1">
        <v>2E-3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2" t="s">
        <v>466</v>
      </c>
    </row>
    <row r="85" spans="1:32" ht="15.4">
      <c r="A85" s="96"/>
      <c r="B85" s="96"/>
      <c r="C85" s="1">
        <v>40.75</v>
      </c>
      <c r="D85" s="1"/>
      <c r="E85" s="1">
        <v>1.49</v>
      </c>
      <c r="F85" s="1">
        <v>15.34</v>
      </c>
      <c r="G85" s="1"/>
      <c r="H85" s="1">
        <v>0.98</v>
      </c>
      <c r="I85" s="1">
        <v>1.0900000000000001</v>
      </c>
      <c r="J85" s="1">
        <v>0.32900000000000001</v>
      </c>
      <c r="K85" s="1">
        <v>0.184</v>
      </c>
      <c r="L85" s="1">
        <v>0.23</v>
      </c>
      <c r="M85" s="1">
        <v>39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2" t="s">
        <v>467</v>
      </c>
    </row>
    <row r="86" spans="1:32" ht="15.4">
      <c r="A86" s="96"/>
      <c r="B86" s="96"/>
      <c r="C86" s="1">
        <v>38.53</v>
      </c>
      <c r="D86" s="1">
        <v>0.15</v>
      </c>
      <c r="E86" s="1">
        <v>1.62</v>
      </c>
      <c r="F86" s="1">
        <v>9.65</v>
      </c>
      <c r="G86" s="1">
        <v>0.03</v>
      </c>
      <c r="H86" s="1"/>
      <c r="I86" s="1">
        <v>0.77</v>
      </c>
      <c r="J86" s="1">
        <v>0.05</v>
      </c>
      <c r="K86" s="1">
        <v>0.55000000000000004</v>
      </c>
      <c r="L86" s="1">
        <v>0.21</v>
      </c>
      <c r="M86" s="1">
        <v>32.76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2" t="s">
        <v>468</v>
      </c>
    </row>
    <row r="87" spans="1:32">
      <c r="A87" s="96"/>
      <c r="B87" s="96"/>
      <c r="C87" s="1">
        <v>29.63</v>
      </c>
      <c r="D87" s="1">
        <v>0.3</v>
      </c>
      <c r="E87" s="1">
        <v>1.83</v>
      </c>
      <c r="F87" s="1">
        <v>7.07</v>
      </c>
      <c r="G87" s="1"/>
      <c r="H87" s="1">
        <v>1.25</v>
      </c>
      <c r="I87" s="1">
        <v>0.4</v>
      </c>
      <c r="J87" s="1">
        <v>0.34</v>
      </c>
      <c r="K87" s="1">
        <v>0.28999999999999998</v>
      </c>
      <c r="L87" s="1">
        <v>0.13</v>
      </c>
      <c r="M87" s="1">
        <v>43.12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96"/>
      <c r="B88" s="96"/>
      <c r="C88" s="1">
        <v>31.36</v>
      </c>
      <c r="D88" s="1">
        <v>0.28999999999999998</v>
      </c>
      <c r="E88" s="1">
        <v>0.87</v>
      </c>
      <c r="F88" s="1">
        <v>0.47</v>
      </c>
      <c r="G88" s="1"/>
      <c r="H88" s="1">
        <v>0.11</v>
      </c>
      <c r="I88" s="1">
        <v>0.1</v>
      </c>
      <c r="J88" s="1"/>
      <c r="K88" s="1">
        <v>0.12</v>
      </c>
      <c r="L88" s="1">
        <v>1.05</v>
      </c>
      <c r="M88" s="1">
        <v>44.89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97"/>
      <c r="B89" s="97"/>
      <c r="C89" s="1">
        <v>30.28</v>
      </c>
      <c r="D89" s="1">
        <v>0.28000000000000003</v>
      </c>
      <c r="E89" s="1">
        <v>0.94</v>
      </c>
      <c r="F89" s="1">
        <v>1.1499999999999999</v>
      </c>
      <c r="G89" s="1"/>
      <c r="H89" s="1">
        <v>0.05</v>
      </c>
      <c r="I89" s="1">
        <v>0.01</v>
      </c>
      <c r="J89" s="1"/>
      <c r="K89" s="1">
        <v>0.09</v>
      </c>
      <c r="L89" s="1">
        <v>0.19</v>
      </c>
      <c r="M89" s="1">
        <v>45.37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</sheetData>
  <mergeCells count="28">
    <mergeCell ref="C77:D77"/>
    <mergeCell ref="A77:A89"/>
    <mergeCell ref="C1:D1"/>
    <mergeCell ref="C8:D8"/>
    <mergeCell ref="C16:D16"/>
    <mergeCell ref="C24:D24"/>
    <mergeCell ref="C32:D32"/>
    <mergeCell ref="C39:D39"/>
    <mergeCell ref="C47:D47"/>
    <mergeCell ref="C55:D55"/>
    <mergeCell ref="C63:D63"/>
    <mergeCell ref="B32:B38"/>
    <mergeCell ref="B39:B46"/>
    <mergeCell ref="B47:B54"/>
    <mergeCell ref="B55:B62"/>
    <mergeCell ref="A55:A62"/>
    <mergeCell ref="A1:B1"/>
    <mergeCell ref="B8:B15"/>
    <mergeCell ref="B16:B23"/>
    <mergeCell ref="B24:B31"/>
    <mergeCell ref="A32:A54"/>
    <mergeCell ref="B84:B89"/>
    <mergeCell ref="B2:B7"/>
    <mergeCell ref="B70:B76"/>
    <mergeCell ref="B77:B83"/>
    <mergeCell ref="A2:A31"/>
    <mergeCell ref="B63:B69"/>
    <mergeCell ref="A63:A76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1D1B-DBDB-4901-824D-08A165FE6374}">
  <dimension ref="A1:EP64"/>
  <sheetViews>
    <sheetView zoomScale="70" zoomScaleNormal="70" workbookViewId="0">
      <pane xSplit="1" topLeftCell="B1" activePane="topRight" state="frozen"/>
      <selection pane="topRight" activeCell="L3" sqref="L3:BZ54"/>
    </sheetView>
  </sheetViews>
  <sheetFormatPr defaultRowHeight="13.9"/>
  <cols>
    <col min="1" max="1" width="7.73046875" bestFit="1" customWidth="1"/>
    <col min="2" max="2" width="19.265625" bestFit="1" customWidth="1"/>
    <col min="3" max="3" width="11.1328125" bestFit="1" customWidth="1"/>
    <col min="4" max="4" width="12.86328125" bestFit="1" customWidth="1"/>
    <col min="5" max="5" width="14" bestFit="1" customWidth="1"/>
    <col min="6" max="6" width="23.265625" style="31" bestFit="1" customWidth="1"/>
    <col min="7" max="7" width="31.1328125" bestFit="1" customWidth="1"/>
    <col min="8" max="8" width="7.265625" customWidth="1"/>
    <col min="12" max="12" width="10.3984375" bestFit="1" customWidth="1"/>
    <col min="13" max="13" width="6.1328125" bestFit="1" customWidth="1"/>
    <col min="14" max="16" width="8.1328125" bestFit="1" customWidth="1"/>
    <col min="18" max="18" width="8.1328125" bestFit="1" customWidth="1"/>
    <col min="19" max="20" width="6.1328125" bestFit="1" customWidth="1"/>
    <col min="21" max="21" width="7.1328125" bestFit="1" customWidth="1"/>
    <col min="23" max="24" width="6.1328125" bestFit="1" customWidth="1"/>
    <col min="25" max="26" width="7.1328125" bestFit="1" customWidth="1"/>
    <col min="27" max="27" width="6.1328125" bestFit="1" customWidth="1"/>
    <col min="28" max="28" width="7.1328125" bestFit="1" customWidth="1"/>
    <col min="30" max="30" width="8.1328125" bestFit="1" customWidth="1"/>
    <col min="31" max="31" width="8.1328125" customWidth="1"/>
    <col min="32" max="43" width="8.1328125" bestFit="1" customWidth="1"/>
    <col min="44" max="44" width="9.1328125" bestFit="1" customWidth="1"/>
    <col min="45" max="47" width="8.1328125" bestFit="1" customWidth="1"/>
    <col min="62" max="62" width="9.1328125" bestFit="1" customWidth="1"/>
    <col min="63" max="63" width="9.1328125" customWidth="1"/>
    <col min="64" max="72" width="8.1328125" bestFit="1" customWidth="1"/>
    <col min="73" max="76" width="9.1328125" bestFit="1" customWidth="1"/>
    <col min="77" max="77" width="8.1328125" bestFit="1" customWidth="1"/>
    <col min="78" max="78" width="9.1328125" customWidth="1"/>
  </cols>
  <sheetData>
    <row r="1" spans="1:146">
      <c r="A1" s="88" t="s">
        <v>252</v>
      </c>
      <c r="B1" s="88" t="s">
        <v>253</v>
      </c>
      <c r="C1" s="88" t="s">
        <v>254</v>
      </c>
      <c r="D1" s="88" t="s">
        <v>255</v>
      </c>
      <c r="E1" s="88" t="s">
        <v>256</v>
      </c>
      <c r="F1" s="101" t="s">
        <v>257</v>
      </c>
      <c r="G1" s="88" t="s">
        <v>258</v>
      </c>
      <c r="H1" s="102" t="s">
        <v>259</v>
      </c>
      <c r="I1" s="102" t="s">
        <v>260</v>
      </c>
      <c r="J1" s="102" t="s">
        <v>261</v>
      </c>
      <c r="L1" s="47" t="s">
        <v>262</v>
      </c>
      <c r="CB1" t="s">
        <v>263</v>
      </c>
    </row>
    <row r="2" spans="1:146">
      <c r="A2" s="88"/>
      <c r="B2" s="88"/>
      <c r="C2" s="88"/>
      <c r="D2" s="88"/>
      <c r="E2" s="88"/>
      <c r="F2" s="101"/>
      <c r="G2" s="88"/>
      <c r="H2" s="102"/>
      <c r="I2" s="102"/>
      <c r="J2" s="102"/>
      <c r="L2" s="103" t="s">
        <v>78</v>
      </c>
      <c r="M2" s="104"/>
      <c r="N2" s="104"/>
      <c r="O2" s="104"/>
      <c r="P2" s="104"/>
      <c r="Q2" s="100" t="s">
        <v>79</v>
      </c>
      <c r="R2" s="100"/>
      <c r="S2" s="100"/>
      <c r="T2" s="100"/>
      <c r="U2" s="100"/>
      <c r="V2" s="100"/>
      <c r="W2" s="105" t="s">
        <v>80</v>
      </c>
      <c r="X2" s="105"/>
      <c r="Y2" s="105"/>
      <c r="Z2" s="105"/>
      <c r="AA2" s="105"/>
      <c r="AB2" s="105"/>
      <c r="AC2" s="106" t="s">
        <v>81</v>
      </c>
      <c r="AD2" s="106"/>
      <c r="AE2" s="106"/>
      <c r="AF2" s="106"/>
      <c r="AG2" s="106"/>
      <c r="AH2" s="106"/>
      <c r="AI2" s="107" t="s">
        <v>82</v>
      </c>
      <c r="AJ2" s="107"/>
      <c r="AK2" s="107"/>
      <c r="AL2" s="107"/>
      <c r="AM2" s="107"/>
      <c r="AN2" s="108" t="s">
        <v>264</v>
      </c>
      <c r="AO2" s="108"/>
      <c r="AP2" s="108"/>
      <c r="AQ2" s="108"/>
      <c r="AR2" s="108"/>
      <c r="AS2" s="109" t="s">
        <v>265</v>
      </c>
      <c r="AT2" s="109"/>
      <c r="AU2" s="109"/>
      <c r="AV2" s="109"/>
      <c r="AW2" s="109"/>
      <c r="AX2" s="109"/>
      <c r="AY2" s="110" t="s">
        <v>20</v>
      </c>
      <c r="AZ2" s="110"/>
      <c r="BA2" s="110"/>
      <c r="BB2" s="110"/>
      <c r="BC2" s="110"/>
      <c r="BD2" s="110"/>
      <c r="BE2" s="111" t="s">
        <v>23</v>
      </c>
      <c r="BF2" s="111"/>
      <c r="BG2" s="111"/>
      <c r="BH2" s="111"/>
      <c r="BI2" s="111"/>
      <c r="BJ2" s="112" t="s">
        <v>86</v>
      </c>
      <c r="BK2" s="112"/>
      <c r="BL2" s="112"/>
      <c r="BM2" s="112"/>
      <c r="BN2" s="112"/>
      <c r="BO2" s="112"/>
      <c r="BP2" s="113" t="s">
        <v>87</v>
      </c>
      <c r="BQ2" s="113"/>
      <c r="BR2" s="113"/>
      <c r="BS2" s="113"/>
      <c r="BT2" s="113"/>
      <c r="BU2" s="114" t="s">
        <v>88</v>
      </c>
      <c r="BV2" s="114"/>
      <c r="BW2" s="114"/>
      <c r="BX2" s="114"/>
      <c r="BY2" s="114"/>
      <c r="BZ2" s="114"/>
      <c r="CB2" s="103" t="s">
        <v>78</v>
      </c>
      <c r="CC2" s="104"/>
      <c r="CD2" s="104"/>
      <c r="CE2" s="104"/>
      <c r="CF2" s="104"/>
      <c r="CG2" s="100" t="s">
        <v>79</v>
      </c>
      <c r="CH2" s="100"/>
      <c r="CI2" s="100"/>
      <c r="CJ2" s="100"/>
      <c r="CK2" s="100"/>
      <c r="CL2" s="100"/>
      <c r="CM2" s="105" t="s">
        <v>80</v>
      </c>
      <c r="CN2" s="105"/>
      <c r="CO2" s="105"/>
      <c r="CP2" s="105"/>
      <c r="CQ2" s="105"/>
      <c r="CR2" s="105"/>
      <c r="CS2" s="106" t="s">
        <v>81</v>
      </c>
      <c r="CT2" s="106"/>
      <c r="CU2" s="106"/>
      <c r="CV2" s="106"/>
      <c r="CW2" s="106"/>
      <c r="CX2" s="106"/>
      <c r="CY2" s="107" t="s">
        <v>82</v>
      </c>
      <c r="CZ2" s="107"/>
      <c r="DA2" s="107"/>
      <c r="DB2" s="107"/>
      <c r="DC2" s="107"/>
      <c r="DD2" s="108" t="s">
        <v>264</v>
      </c>
      <c r="DE2" s="108"/>
      <c r="DF2" s="108"/>
      <c r="DG2" s="108"/>
      <c r="DH2" s="108"/>
      <c r="DI2" s="109" t="s">
        <v>265</v>
      </c>
      <c r="DJ2" s="109"/>
      <c r="DK2" s="109"/>
      <c r="DL2" s="109"/>
      <c r="DM2" s="109"/>
      <c r="DN2" s="109"/>
      <c r="DO2" s="110" t="s">
        <v>20</v>
      </c>
      <c r="DP2" s="110"/>
      <c r="DQ2" s="110"/>
      <c r="DR2" s="110"/>
      <c r="DS2" s="110"/>
      <c r="DT2" s="110"/>
      <c r="DU2" s="111" t="s">
        <v>23</v>
      </c>
      <c r="DV2" s="111"/>
      <c r="DW2" s="111"/>
      <c r="DX2" s="111"/>
      <c r="DY2" s="111"/>
      <c r="DZ2" s="112" t="s">
        <v>86</v>
      </c>
      <c r="EA2" s="112"/>
      <c r="EB2" s="112"/>
      <c r="EC2" s="112"/>
      <c r="ED2" s="112"/>
      <c r="EE2" s="112"/>
      <c r="EF2" s="113" t="s">
        <v>87</v>
      </c>
      <c r="EG2" s="113"/>
      <c r="EH2" s="113"/>
      <c r="EI2" s="113"/>
      <c r="EJ2" s="113"/>
      <c r="EK2" s="114" t="s">
        <v>88</v>
      </c>
      <c r="EL2" s="114"/>
      <c r="EM2" s="114"/>
      <c r="EN2" s="114"/>
      <c r="EO2" s="114"/>
      <c r="EP2" s="114"/>
    </row>
    <row r="3" spans="1:146">
      <c r="A3" s="48" t="s">
        <v>92</v>
      </c>
      <c r="B3" s="1">
        <v>1.4E-3</v>
      </c>
      <c r="C3" s="1">
        <v>2413.5</v>
      </c>
      <c r="D3" s="1">
        <v>73</v>
      </c>
      <c r="E3" s="1">
        <v>1</v>
      </c>
      <c r="F3" s="49" t="s">
        <v>266</v>
      </c>
      <c r="G3" s="1" t="s">
        <v>267</v>
      </c>
      <c r="H3" s="1">
        <v>3</v>
      </c>
      <c r="I3" s="1">
        <v>3</v>
      </c>
      <c r="J3" s="1">
        <v>2</v>
      </c>
      <c r="L3">
        <v>0.45</v>
      </c>
      <c r="P3">
        <v>5.38</v>
      </c>
      <c r="Q3">
        <v>0.01</v>
      </c>
      <c r="U3">
        <v>4.0000000000000001E-3</v>
      </c>
      <c r="V3">
        <v>0.01</v>
      </c>
      <c r="AC3">
        <v>0.05</v>
      </c>
      <c r="AD3">
        <v>0.76</v>
      </c>
      <c r="AE3">
        <v>0.17</v>
      </c>
      <c r="AG3">
        <v>2.74</v>
      </c>
      <c r="AH3" s="31">
        <v>0.41</v>
      </c>
      <c r="AI3" s="31"/>
      <c r="AN3">
        <v>1.78</v>
      </c>
      <c r="AO3">
        <v>1.49</v>
      </c>
      <c r="AQ3">
        <v>0.41</v>
      </c>
      <c r="AS3">
        <v>0.92</v>
      </c>
      <c r="AU3">
        <v>0.69</v>
      </c>
      <c r="AV3">
        <v>3.5</v>
      </c>
      <c r="AW3">
        <v>0.03</v>
      </c>
      <c r="AX3">
        <v>0.34</v>
      </c>
      <c r="CB3">
        <f>-L3%*LOG(L3%,2)</f>
        <v>3.508136677448899E-2</v>
      </c>
      <c r="CF3">
        <f>-P3%*LOG(P3%,2)</f>
        <v>0.226834250914214</v>
      </c>
      <c r="CG3">
        <f>-Q3%*LOG(Q3%,2)</f>
        <v>1.3287712379549449E-3</v>
      </c>
      <c r="CK3">
        <f>-U3%*LOG(U3%,2)</f>
        <v>5.8438561897747256E-4</v>
      </c>
      <c r="CL3">
        <f>-V3%*LOG(V3%,2)</f>
        <v>1.3287712379549449E-3</v>
      </c>
      <c r="CS3">
        <f>-AC3%*LOG(AC3%,2)</f>
        <v>5.4828921423310433E-3</v>
      </c>
      <c r="CT3">
        <f>-AD3%*LOG(AD3%,2)</f>
        <v>5.3502364982404571E-2</v>
      </c>
      <c r="CU3">
        <f>-AE3%*LOG(AE3%,2)</f>
        <v>1.5640424215108487E-2</v>
      </c>
      <c r="CW3">
        <f>-AG3%*LOG(AG3%,2)</f>
        <v>0.14219724012653651</v>
      </c>
      <c r="CX3">
        <f>-AH3%*LOG(AH3%,2)</f>
        <v>3.2513657537218597E-2</v>
      </c>
      <c r="DD3">
        <f>-AN3%*LOG(AN3%,2)</f>
        <v>0.10345322528477832</v>
      </c>
      <c r="DE3">
        <f>-AO3%*LOG(AO3%,2)</f>
        <v>9.0421303500400591E-2</v>
      </c>
      <c r="DG3">
        <f>-AQ3%*LOG(AQ3%,2)</f>
        <v>3.2513657537218597E-2</v>
      </c>
      <c r="DI3">
        <f>-AS3%*LOG(AS3%,2)</f>
        <v>6.2230183896130414E-2</v>
      </c>
      <c r="DK3">
        <f>-AU3%*LOG(AU3%,2)</f>
        <v>4.9536396667121833E-2</v>
      </c>
      <c r="DL3">
        <f>-AV3%*LOG(AV3%,2)</f>
        <v>0.16927754437009923</v>
      </c>
      <c r="DM3">
        <f>-AW3%*LOG(AW3%,2)</f>
        <v>3.5108249636484875E-3</v>
      </c>
      <c r="DN3">
        <f>-AX3%*LOG(AX3%,2)</f>
        <v>2.7880848430216976E-2</v>
      </c>
    </row>
    <row r="4" spans="1:146">
      <c r="A4" s="48" t="s">
        <v>231</v>
      </c>
      <c r="B4" s="1">
        <v>8.4999999999999999E-6</v>
      </c>
      <c r="C4" s="1">
        <v>50000</v>
      </c>
      <c r="D4" s="1">
        <v>5</v>
      </c>
      <c r="E4" s="1">
        <v>1</v>
      </c>
      <c r="F4" s="50" t="s">
        <v>268</v>
      </c>
      <c r="G4" s="50" t="s">
        <v>268</v>
      </c>
      <c r="H4" s="1">
        <v>3</v>
      </c>
      <c r="I4" s="1">
        <v>3</v>
      </c>
      <c r="J4" s="1">
        <v>3</v>
      </c>
      <c r="AH4" s="31"/>
      <c r="AI4" s="31"/>
    </row>
    <row r="5" spans="1:146">
      <c r="A5" s="48" t="s">
        <v>105</v>
      </c>
      <c r="B5" s="1">
        <v>1.4999999999999999E-5</v>
      </c>
      <c r="C5" s="1">
        <v>2490</v>
      </c>
      <c r="D5" s="1">
        <v>15</v>
      </c>
      <c r="E5" s="1">
        <v>1</v>
      </c>
      <c r="F5" s="50" t="s">
        <v>268</v>
      </c>
      <c r="G5" s="50" t="s">
        <v>268</v>
      </c>
      <c r="H5" s="1">
        <v>3</v>
      </c>
      <c r="I5" s="1">
        <v>3</v>
      </c>
      <c r="J5" s="1">
        <v>3</v>
      </c>
      <c r="Q5">
        <v>2.0000000000000001E-4</v>
      </c>
      <c r="AC5">
        <v>2.9999999999999997E-4</v>
      </c>
      <c r="AH5" s="31"/>
      <c r="AI5" s="31"/>
      <c r="AR5">
        <v>0.01</v>
      </c>
      <c r="CG5">
        <f t="shared" ref="CG5:CG10" si="0">-Q5%*LOG(Q5%,2)</f>
        <v>3.7863137138648344E-5</v>
      </c>
      <c r="CS5">
        <f>-AC5%*LOG(AC5%,2)</f>
        <v>5.5039818205809054E-5</v>
      </c>
      <c r="DH5">
        <f t="shared" ref="DH5:DH10" si="1">-AR5%*LOG(AR5%,2)</f>
        <v>1.3287712379549449E-3</v>
      </c>
    </row>
    <row r="6" spans="1:146">
      <c r="A6" s="48" t="s">
        <v>106</v>
      </c>
      <c r="B6" s="1">
        <v>1.0200000000000001E-2</v>
      </c>
      <c r="C6" s="1">
        <v>7500</v>
      </c>
      <c r="D6" s="1">
        <v>28</v>
      </c>
      <c r="E6" s="1">
        <v>1</v>
      </c>
      <c r="F6" s="50" t="s">
        <v>269</v>
      </c>
      <c r="G6" s="1" t="s">
        <v>270</v>
      </c>
      <c r="H6" s="1">
        <v>3</v>
      </c>
      <c r="I6" s="1">
        <v>3</v>
      </c>
      <c r="J6" s="1">
        <v>2</v>
      </c>
      <c r="Q6">
        <v>2E-3</v>
      </c>
      <c r="V6">
        <v>0.01</v>
      </c>
      <c r="Z6">
        <v>0.02</v>
      </c>
      <c r="AC6">
        <v>0.01</v>
      </c>
      <c r="AH6" s="31"/>
      <c r="AI6" s="31"/>
      <c r="AR6">
        <v>0.01</v>
      </c>
      <c r="AT6">
        <v>0.08</v>
      </c>
      <c r="CG6">
        <f t="shared" si="0"/>
        <v>3.1219280948873628E-4</v>
      </c>
      <c r="CL6">
        <f>-V6%*LOG(V6%,2)</f>
        <v>1.3287712379549449E-3</v>
      </c>
      <c r="CP6">
        <f>-Z6%*LOG(Z6%,2)</f>
        <v>2.4575424759098901E-3</v>
      </c>
      <c r="CS6">
        <f>-AC6%*LOG(AC6%,2)</f>
        <v>1.3287712379549449E-3</v>
      </c>
      <c r="DH6">
        <f t="shared" si="1"/>
        <v>1.3287712379549449E-3</v>
      </c>
      <c r="DJ6">
        <f>-AT6%*LOG(AT6%,2)</f>
        <v>8.2301699036395597E-3</v>
      </c>
    </row>
    <row r="7" spans="1:146">
      <c r="A7" s="48" t="s">
        <v>93</v>
      </c>
      <c r="B7" s="1">
        <v>1.8000000000000001E-4</v>
      </c>
      <c r="C7" s="1">
        <v>1280</v>
      </c>
      <c r="D7" s="1">
        <v>0</v>
      </c>
      <c r="E7" s="1">
        <v>1</v>
      </c>
      <c r="F7" s="50" t="s">
        <v>271</v>
      </c>
      <c r="G7" s="1" t="s">
        <v>272</v>
      </c>
      <c r="H7" s="1">
        <v>3</v>
      </c>
      <c r="I7" s="1">
        <v>3</v>
      </c>
      <c r="J7" s="1">
        <v>2</v>
      </c>
      <c r="N7">
        <v>1.4</v>
      </c>
      <c r="Q7">
        <v>0.01</v>
      </c>
      <c r="T7">
        <v>6.0000000000000001E-3</v>
      </c>
      <c r="U7">
        <v>0.01</v>
      </c>
      <c r="AH7" s="31"/>
      <c r="AI7" s="31"/>
      <c r="AQ7">
        <v>0.26</v>
      </c>
      <c r="AR7">
        <v>0.04</v>
      </c>
      <c r="AU7">
        <v>0.15</v>
      </c>
      <c r="AV7">
        <v>0.1</v>
      </c>
      <c r="CD7">
        <f>-N7%*LOG(N7%,2)</f>
        <v>8.6218011076462764E-2</v>
      </c>
      <c r="CG7">
        <f t="shared" si="0"/>
        <v>1.3287712379549449E-3</v>
      </c>
      <c r="CJ7">
        <f>-T7%*LOG(T7%,2)</f>
        <v>8.4148067842293938E-4</v>
      </c>
      <c r="CK7">
        <f>-U7%*LOG(U7%,2)</f>
        <v>1.3287712379549449E-3</v>
      </c>
      <c r="DG7">
        <f>-AQ7%*LOG(AQ7%,2)</f>
        <v>2.2326908919661728E-2</v>
      </c>
      <c r="DH7">
        <f t="shared" si="1"/>
        <v>4.51508495181978E-3</v>
      </c>
      <c r="DK7">
        <f>-AU7%*LOG(AU7%,2)</f>
        <v>1.4071232675911398E-2</v>
      </c>
      <c r="DL7">
        <f>-AV7%*LOG(AV7%,2)</f>
        <v>9.9657842846620874E-3</v>
      </c>
    </row>
    <row r="8" spans="1:146">
      <c r="A8" s="48" t="s">
        <v>94</v>
      </c>
      <c r="B8" s="1">
        <v>8.3999999999999995E-3</v>
      </c>
      <c r="C8" s="1">
        <v>33467</v>
      </c>
      <c r="D8" s="1">
        <v>47</v>
      </c>
      <c r="E8" s="1">
        <v>0.67</v>
      </c>
      <c r="F8" s="50" t="s">
        <v>273</v>
      </c>
      <c r="G8" s="1" t="s">
        <v>274</v>
      </c>
      <c r="H8" s="1">
        <v>3</v>
      </c>
      <c r="I8" s="1">
        <v>3</v>
      </c>
      <c r="J8" s="1">
        <v>2</v>
      </c>
      <c r="P8">
        <v>0.01</v>
      </c>
      <c r="Q8">
        <v>4.0000000000000001E-3</v>
      </c>
      <c r="X8">
        <v>8.0000000000000002E-3</v>
      </c>
      <c r="AC8">
        <v>0.02</v>
      </c>
      <c r="AH8" s="31"/>
      <c r="AI8" s="31"/>
      <c r="AN8">
        <v>0.25</v>
      </c>
      <c r="AR8">
        <v>4.0000000000000001E-3</v>
      </c>
      <c r="AT8">
        <v>0.02</v>
      </c>
      <c r="CF8">
        <f>-P8%*LOG(P8%,2)</f>
        <v>1.3287712379549449E-3</v>
      </c>
      <c r="CG8">
        <f t="shared" si="0"/>
        <v>5.8438561897747256E-4</v>
      </c>
      <c r="CN8">
        <f>-X8%*LOG(X8%,2)</f>
        <v>1.0887712379549451E-3</v>
      </c>
      <c r="CS8">
        <f>-AC8%*LOG(AC8%,2)</f>
        <v>2.4575424759098901E-3</v>
      </c>
      <c r="DD8">
        <f>-AN8%*LOG(AN8%,2)</f>
        <v>2.1609640474436812E-2</v>
      </c>
      <c r="DH8">
        <f t="shared" si="1"/>
        <v>5.8438561897747256E-4</v>
      </c>
      <c r="DJ8">
        <f>-AT8%*LOG(AT8%,2)</f>
        <v>2.4575424759098901E-3</v>
      </c>
    </row>
    <row r="9" spans="1:146">
      <c r="A9" s="48" t="s">
        <v>95</v>
      </c>
      <c r="B9" s="1">
        <v>6.0000000000000001E-3</v>
      </c>
      <c r="C9" s="1">
        <v>10305</v>
      </c>
      <c r="D9" s="1">
        <v>35</v>
      </c>
      <c r="E9" s="1">
        <v>0.67</v>
      </c>
      <c r="F9" s="1" t="s">
        <v>275</v>
      </c>
      <c r="G9" s="1" t="s">
        <v>275</v>
      </c>
      <c r="H9" s="1">
        <v>3</v>
      </c>
      <c r="I9" s="1">
        <v>3</v>
      </c>
      <c r="J9" s="1">
        <v>3</v>
      </c>
      <c r="L9">
        <v>0.14000000000000001</v>
      </c>
      <c r="N9">
        <v>0.32</v>
      </c>
      <c r="P9">
        <v>0.16</v>
      </c>
      <c r="Q9">
        <v>0.28999999999999998</v>
      </c>
      <c r="R9">
        <v>0.16</v>
      </c>
      <c r="T9">
        <v>0.47</v>
      </c>
      <c r="U9">
        <v>0.57999999999999996</v>
      </c>
      <c r="V9">
        <v>0.38</v>
      </c>
      <c r="Z9">
        <v>0.01</v>
      </c>
      <c r="AC9">
        <v>5.0000000000000001E-3</v>
      </c>
      <c r="AF9">
        <v>0.01</v>
      </c>
      <c r="AH9" s="31"/>
      <c r="AI9" s="31"/>
      <c r="AN9">
        <v>10.6</v>
      </c>
      <c r="AO9">
        <v>5.74</v>
      </c>
      <c r="AQ9">
        <v>0.71</v>
      </c>
      <c r="AR9">
        <v>0.11</v>
      </c>
      <c r="AT9">
        <v>0.42</v>
      </c>
      <c r="AX9">
        <v>0.02</v>
      </c>
      <c r="CB9">
        <f>-L9%*LOG(L9%,2)</f>
        <v>1.3272500440488584E-2</v>
      </c>
      <c r="CD9">
        <f>-N9%*LOG(N9%,2)</f>
        <v>2.6520679614558236E-2</v>
      </c>
      <c r="CF9">
        <f>-P9%*LOG(P9%,2)</f>
        <v>1.4860339807279119E-2</v>
      </c>
      <c r="CG9">
        <f t="shared" si="0"/>
        <v>2.4446221014823445E-2</v>
      </c>
      <c r="CH9">
        <f>-R9%*LOG(R9%,2)</f>
        <v>1.4860339807279119E-2</v>
      </c>
      <c r="CJ9">
        <f t="shared" ref="CJ9:CL10" si="2">-T9%*LOG(T9%,2)</f>
        <v>3.6345680580997512E-2</v>
      </c>
      <c r="CK9">
        <f t="shared" si="2"/>
        <v>4.3092442029646891E-2</v>
      </c>
      <c r="CL9">
        <f t="shared" si="2"/>
        <v>3.055118249120228E-2</v>
      </c>
      <c r="CP9">
        <f>-Z9%*LOG(Z9%,2)</f>
        <v>1.3287712379549449E-3</v>
      </c>
      <c r="CS9">
        <f>-AC9%*LOG(AC9%,2)</f>
        <v>7.1438561897747247E-4</v>
      </c>
      <c r="CV9">
        <f>-AF9%*LOG(AF9%,2)</f>
        <v>1.3287712379549449E-3</v>
      </c>
      <c r="DD9">
        <f>-AN9%*LOG(AN9%,2)</f>
        <v>0.34321356599048208</v>
      </c>
      <c r="DE9">
        <f>-AO9%*LOG(AO9%,2)</f>
        <v>0.23664903299495393</v>
      </c>
      <c r="DG9">
        <f>-AQ9%*LOG(AQ9%,2)</f>
        <v>5.0679553346317845E-2</v>
      </c>
      <c r="DH9">
        <f t="shared" si="1"/>
        <v>1.0811108837003367E-2</v>
      </c>
      <c r="DJ9">
        <f>-AT9%*LOG(AT9%,2)</f>
        <v>3.3160658818436897E-2</v>
      </c>
      <c r="DN9">
        <f>-AX9%*LOG(AX9%,2)</f>
        <v>2.4575424759098901E-3</v>
      </c>
    </row>
    <row r="10" spans="1:146">
      <c r="A10" s="48" t="s">
        <v>96</v>
      </c>
      <c r="B10" s="1">
        <v>7.0000000000000001E-3</v>
      </c>
      <c r="C10" s="1">
        <v>4274</v>
      </c>
      <c r="D10" s="1">
        <v>25</v>
      </c>
      <c r="E10" s="1">
        <v>0.67</v>
      </c>
      <c r="F10" s="1" t="s">
        <v>276</v>
      </c>
      <c r="G10" s="1" t="s">
        <v>276</v>
      </c>
      <c r="H10" s="1">
        <v>2</v>
      </c>
      <c r="I10" s="1">
        <v>2</v>
      </c>
      <c r="J10" s="1">
        <v>2</v>
      </c>
      <c r="L10">
        <v>0.15</v>
      </c>
      <c r="N10">
        <v>0.56000000000000005</v>
      </c>
      <c r="P10">
        <v>2.21</v>
      </c>
      <c r="Q10">
        <v>0.05</v>
      </c>
      <c r="T10">
        <v>1.2E-2</v>
      </c>
      <c r="U10">
        <v>0.02</v>
      </c>
      <c r="V10">
        <v>0.03</v>
      </c>
      <c r="Z10">
        <v>4.0000000000000001E-3</v>
      </c>
      <c r="AC10">
        <v>0.02</v>
      </c>
      <c r="AD10">
        <v>1.1399999999999999</v>
      </c>
      <c r="AE10">
        <v>0.12</v>
      </c>
      <c r="AF10">
        <v>0.82</v>
      </c>
      <c r="AG10">
        <v>2.41</v>
      </c>
      <c r="AH10" s="31">
        <v>0.56999999999999995</v>
      </c>
      <c r="AI10" s="31"/>
      <c r="AN10">
        <v>0.47</v>
      </c>
      <c r="AO10">
        <v>1.92</v>
      </c>
      <c r="AP10">
        <v>1.85</v>
      </c>
      <c r="AQ10">
        <v>2.65</v>
      </c>
      <c r="AR10">
        <v>0.55000000000000004</v>
      </c>
      <c r="AS10">
        <v>3.2</v>
      </c>
      <c r="AT10">
        <v>5.14</v>
      </c>
      <c r="AU10">
        <v>6.92</v>
      </c>
      <c r="AV10">
        <v>11.2</v>
      </c>
      <c r="AW10">
        <v>1.04</v>
      </c>
      <c r="AX10">
        <v>7.15</v>
      </c>
      <c r="CB10">
        <f>-L10%*LOG(L10%,2)</f>
        <v>1.4071232675911398E-2</v>
      </c>
      <c r="CD10">
        <f>-N10%*LOG(N10%,2)</f>
        <v>4.1890001761954336E-2</v>
      </c>
      <c r="CF10">
        <f>-P10%*LOG(P10%,2)</f>
        <v>0.12154579702549219</v>
      </c>
      <c r="CG10">
        <f t="shared" si="0"/>
        <v>5.4828921423310433E-3</v>
      </c>
      <c r="CJ10">
        <f t="shared" si="2"/>
        <v>1.5629613568458789E-3</v>
      </c>
      <c r="CK10">
        <f t="shared" si="2"/>
        <v>2.4575424759098901E-3</v>
      </c>
      <c r="CL10">
        <f t="shared" si="2"/>
        <v>3.5108249636484875E-3</v>
      </c>
      <c r="CP10">
        <f>-Z10%*LOG(Z10%,2)</f>
        <v>5.8438561897747256E-4</v>
      </c>
      <c r="CS10">
        <f>-AC10%*LOG(AC10%,2)</f>
        <v>2.4575424759098901E-3</v>
      </c>
      <c r="CT10">
        <f>-AD10%*LOG(AD10%,2)</f>
        <v>7.3584974965385658E-2</v>
      </c>
      <c r="CU10">
        <f>-AE10%*LOG(AE10%,2)</f>
        <v>1.1643299854593952E-2</v>
      </c>
      <c r="CV10">
        <f>-AF10%*LOG(AF10%,2)</f>
        <v>5.6827315074437196E-2</v>
      </c>
      <c r="CW10">
        <f>-AG10%*LOG(AG10%,2)</f>
        <v>0.12953323534399969</v>
      </c>
      <c r="CX10">
        <f>-AH10%*LOG(AH10%,2)</f>
        <v>4.2492487482692826E-2</v>
      </c>
      <c r="DD10">
        <f>-AN10%*LOG(AN10%,2)</f>
        <v>3.6345680580997512E-2</v>
      </c>
      <c r="DE10">
        <f>-AO10%*LOG(AO10%,2)</f>
        <v>0.10949279767350323</v>
      </c>
      <c r="DF10">
        <f>-AP10%*LOG(AP10%,2)</f>
        <v>0.10649212200211307</v>
      </c>
      <c r="DG10">
        <f>-AQ10%*LOG(AQ10%,2)</f>
        <v>0.13880339149762053</v>
      </c>
      <c r="DH10">
        <f t="shared" si="1"/>
        <v>4.1284939663136344E-2</v>
      </c>
      <c r="DI10">
        <f>-AS10%*LOG(AS10%,2)</f>
        <v>0.15890509710918679</v>
      </c>
      <c r="DJ10">
        <f>-AT10%*LOG(AT10%,2)</f>
        <v>0.22009931448027636</v>
      </c>
      <c r="DK10">
        <f>-AU10%*LOG(AU10%,2)</f>
        <v>0.26663342331236051</v>
      </c>
      <c r="DL10">
        <f>-AV10%*LOG(AV10%,2)</f>
        <v>0.35374408861170209</v>
      </c>
      <c r="DM10">
        <f>-AW10%*LOG(AW10%,2)</f>
        <v>6.8507635678646914E-2</v>
      </c>
      <c r="DN10">
        <f>-AX10%*LOG(AX10%,2)</f>
        <v>0.27212277577368438</v>
      </c>
    </row>
    <row r="11" spans="1:146">
      <c r="A11" s="48" t="s">
        <v>97</v>
      </c>
      <c r="B11" s="1">
        <v>7.4999999999999993E-6</v>
      </c>
      <c r="C11" s="1">
        <v>803767.5</v>
      </c>
      <c r="D11" s="1">
        <v>17</v>
      </c>
      <c r="E11" s="1">
        <v>0.67</v>
      </c>
      <c r="F11" s="49" t="s">
        <v>277</v>
      </c>
      <c r="G11" s="49" t="s">
        <v>277</v>
      </c>
      <c r="H11" s="49">
        <v>2</v>
      </c>
      <c r="I11" s="1">
        <v>2</v>
      </c>
      <c r="J11" s="1">
        <v>2</v>
      </c>
      <c r="L11">
        <v>1E-3</v>
      </c>
      <c r="N11">
        <v>3.0000000000000001E-3</v>
      </c>
      <c r="P11">
        <v>0.02</v>
      </c>
      <c r="AH11" s="31"/>
      <c r="AI11" s="31"/>
      <c r="CB11">
        <f>-L11%*LOG(L11%,2)</f>
        <v>1.6609640474436814E-4</v>
      </c>
      <c r="CD11">
        <f>-N11%*LOG(N11%,2)</f>
        <v>4.5074033921146977E-4</v>
      </c>
      <c r="CF11">
        <f>-P11%*LOG(P11%,2)</f>
        <v>2.4575424759098901E-3</v>
      </c>
    </row>
    <row r="12" spans="1:146">
      <c r="A12" s="48" t="s">
        <v>107</v>
      </c>
      <c r="B12" s="1">
        <v>1.2E-2</v>
      </c>
      <c r="C12" s="1">
        <v>393000</v>
      </c>
      <c r="D12" s="1">
        <v>0</v>
      </c>
      <c r="E12" s="1">
        <v>0.67</v>
      </c>
      <c r="F12" s="1" t="s">
        <v>278</v>
      </c>
      <c r="G12" s="1" t="s">
        <v>278</v>
      </c>
      <c r="H12" s="1">
        <v>5</v>
      </c>
      <c r="I12" s="1">
        <v>5</v>
      </c>
      <c r="J12" s="1">
        <v>5</v>
      </c>
      <c r="Q12">
        <v>6.0000000000000001E-3</v>
      </c>
      <c r="V12">
        <v>4.0000000000000001E-3</v>
      </c>
      <c r="AH12" s="31"/>
      <c r="AI12" s="31"/>
      <c r="CG12">
        <f>-Q12%*LOG(Q12%,2)</f>
        <v>8.4148067842293938E-4</v>
      </c>
      <c r="CL12">
        <f>-V12%*LOG(V12%,2)</f>
        <v>5.8438561897747256E-4</v>
      </c>
    </row>
    <row r="13" spans="1:146">
      <c r="A13" s="48" t="s">
        <v>98</v>
      </c>
      <c r="B13" s="1">
        <v>9.5000000000000001E-2</v>
      </c>
      <c r="C13" s="1">
        <v>2672</v>
      </c>
      <c r="D13" s="1">
        <v>53</v>
      </c>
      <c r="E13" s="1">
        <v>0.67</v>
      </c>
      <c r="F13" s="1" t="s">
        <v>279</v>
      </c>
      <c r="G13" s="1" t="s">
        <v>279</v>
      </c>
      <c r="H13" s="1">
        <v>3</v>
      </c>
      <c r="I13" s="1">
        <v>3</v>
      </c>
      <c r="J13" s="1">
        <v>3</v>
      </c>
      <c r="P13">
        <v>0.28000000000000003</v>
      </c>
      <c r="Q13">
        <v>0.15</v>
      </c>
      <c r="R13">
        <v>0.6</v>
      </c>
      <c r="V13">
        <v>0.05</v>
      </c>
      <c r="X13">
        <v>0.08</v>
      </c>
      <c r="Z13">
        <v>0.06</v>
      </c>
      <c r="AA13">
        <v>0.12</v>
      </c>
      <c r="AB13">
        <v>0.12</v>
      </c>
      <c r="AC13">
        <v>0.11</v>
      </c>
      <c r="AE13">
        <v>0.4</v>
      </c>
      <c r="AF13">
        <v>1.99</v>
      </c>
      <c r="AH13" s="31"/>
      <c r="AI13" s="31"/>
      <c r="AS13">
        <v>1.39</v>
      </c>
      <c r="AT13">
        <v>2.29</v>
      </c>
      <c r="BE13">
        <v>0.01</v>
      </c>
      <c r="BU13">
        <v>2E-3</v>
      </c>
      <c r="CF13">
        <f>-P13%*LOG(P13%,2)</f>
        <v>2.3745000880977168E-2</v>
      </c>
      <c r="CG13">
        <f>-Q13%*LOG(Q13%,2)</f>
        <v>1.4071232675911398E-2</v>
      </c>
      <c r="CH13">
        <f>-R13%*LOG(R13%,2)</f>
        <v>4.4284930703645593E-2</v>
      </c>
      <c r="CL13">
        <f>-V13%*LOG(V13%,2)</f>
        <v>5.4828921423310433E-3</v>
      </c>
      <c r="CN13">
        <f>-X13%*LOG(X13%,2)</f>
        <v>8.2301699036395597E-3</v>
      </c>
      <c r="CP13">
        <f>-Z13%*LOG(Z13%,2)</f>
        <v>6.4216499272969759E-3</v>
      </c>
      <c r="CQ13">
        <f>-AA13%*LOG(AA13%,2)</f>
        <v>1.1643299854593952E-2</v>
      </c>
      <c r="CR13">
        <f>-AB13%*LOG(AB13%,2)</f>
        <v>1.1643299854593952E-2</v>
      </c>
      <c r="CS13">
        <f>-AC13%*LOG(AC13%,2)</f>
        <v>1.0811108837003367E-2</v>
      </c>
      <c r="CU13">
        <f>-AE13%*LOG(AE13%,2)</f>
        <v>3.1863137138648349E-2</v>
      </c>
      <c r="CV13">
        <f>-AF13%*LOG(AF13%,2)</f>
        <v>0.11245664640421545</v>
      </c>
      <c r="DI13">
        <f>-AS13%*LOG(AS13%,2)</f>
        <v>8.5745921164880598E-2</v>
      </c>
      <c r="DJ13">
        <f>-AT13%*LOG(AT13%,2)</f>
        <v>0.12477084674426239</v>
      </c>
      <c r="DU13">
        <f>-BE13%*LOG(BE13%,2)</f>
        <v>1.3287712379549449E-3</v>
      </c>
      <c r="EK13">
        <f>-BU13%*LOG(BU13%,2)</f>
        <v>3.1219280948873628E-4</v>
      </c>
    </row>
    <row r="14" spans="1:146">
      <c r="A14" s="48" t="s">
        <v>99</v>
      </c>
      <c r="B14" s="1">
        <v>2.5000000000000001E-3</v>
      </c>
      <c r="C14" s="1">
        <v>82000</v>
      </c>
      <c r="D14" s="1">
        <v>29</v>
      </c>
      <c r="E14" s="1">
        <v>0.67</v>
      </c>
      <c r="F14" s="1" t="s">
        <v>280</v>
      </c>
      <c r="G14" s="1" t="s">
        <v>274</v>
      </c>
      <c r="H14" s="1">
        <v>3</v>
      </c>
      <c r="I14" s="1">
        <v>3</v>
      </c>
      <c r="J14" s="1">
        <v>2</v>
      </c>
      <c r="P14">
        <v>4.0000000000000001E-3</v>
      </c>
      <c r="Q14">
        <v>6.0000000000000001E-3</v>
      </c>
      <c r="T14">
        <v>1.2E-2</v>
      </c>
      <c r="U14">
        <v>0.01</v>
      </c>
      <c r="AH14" s="31"/>
      <c r="AI14" s="31"/>
      <c r="AR14">
        <v>0.01</v>
      </c>
      <c r="CF14">
        <f>-P14%*LOG(P14%,2)</f>
        <v>5.8438561897747256E-4</v>
      </c>
      <c r="CG14">
        <f>-Q14%*LOG(Q14%,2)</f>
        <v>8.4148067842293938E-4</v>
      </c>
      <c r="CJ14">
        <f>-T14%*LOG(T14%,2)</f>
        <v>1.5629613568458789E-3</v>
      </c>
      <c r="CK14">
        <f>-U14%*LOG(U14%,2)</f>
        <v>1.3287712379549449E-3</v>
      </c>
      <c r="DH14">
        <f>-AR14%*LOG(AR14%,2)</f>
        <v>1.3287712379549449E-3</v>
      </c>
    </row>
    <row r="15" spans="1:146">
      <c r="A15" s="48" t="s">
        <v>232</v>
      </c>
      <c r="B15" s="1">
        <v>8.4999999999999993E-5</v>
      </c>
      <c r="C15" s="1">
        <v>3210000</v>
      </c>
      <c r="D15" s="1">
        <v>0</v>
      </c>
      <c r="E15" s="1">
        <v>0.67</v>
      </c>
      <c r="F15" s="50" t="s">
        <v>281</v>
      </c>
      <c r="G15" s="1" t="s">
        <v>282</v>
      </c>
      <c r="H15" s="1">
        <v>3</v>
      </c>
      <c r="I15" s="1">
        <v>3</v>
      </c>
      <c r="J15" s="1">
        <v>2</v>
      </c>
      <c r="AH15" s="31"/>
      <c r="AI15" s="31"/>
    </row>
    <row r="16" spans="1:146">
      <c r="A16" s="48" t="s">
        <v>100</v>
      </c>
      <c r="B16" s="1">
        <v>2.0000000000000002E-5</v>
      </c>
      <c r="C16" s="1">
        <v>11466</v>
      </c>
      <c r="D16" s="1">
        <v>0</v>
      </c>
      <c r="E16" s="1">
        <v>0.67</v>
      </c>
      <c r="F16" s="1" t="s">
        <v>283</v>
      </c>
      <c r="G16" s="1" t="s">
        <v>283</v>
      </c>
      <c r="H16" s="1">
        <v>3</v>
      </c>
      <c r="I16" s="1">
        <v>3</v>
      </c>
      <c r="J16" s="1">
        <v>3</v>
      </c>
      <c r="P16">
        <v>0.01</v>
      </c>
      <c r="AH16" s="31"/>
      <c r="AI16" s="31"/>
      <c r="CF16">
        <f>-P16%*LOG(P16%,2)</f>
        <v>1.3287712379549449E-3</v>
      </c>
    </row>
    <row r="17" spans="1:146">
      <c r="A17" s="51" t="s">
        <v>233</v>
      </c>
      <c r="B17" s="1">
        <v>2E-3</v>
      </c>
      <c r="C17" s="1">
        <v>495018</v>
      </c>
      <c r="D17" s="1">
        <v>14</v>
      </c>
      <c r="E17" s="1">
        <v>0.1</v>
      </c>
      <c r="F17" s="1" t="s">
        <v>284</v>
      </c>
      <c r="G17" s="1" t="s">
        <v>284</v>
      </c>
      <c r="H17" s="1">
        <v>2</v>
      </c>
      <c r="I17" s="1">
        <v>2</v>
      </c>
      <c r="J17" s="1">
        <v>2</v>
      </c>
      <c r="AH17" s="31"/>
      <c r="AI17" s="31"/>
    </row>
    <row r="18" spans="1:146">
      <c r="A18" s="51" t="s">
        <v>234</v>
      </c>
      <c r="B18" s="1">
        <v>2.7999999999999998E-4</v>
      </c>
      <c r="C18" s="1">
        <v>935483</v>
      </c>
      <c r="D18" s="1">
        <v>23</v>
      </c>
      <c r="E18" s="1">
        <v>1</v>
      </c>
      <c r="F18" s="50" t="s">
        <v>285</v>
      </c>
      <c r="G18" s="1" t="s">
        <v>276</v>
      </c>
      <c r="H18" s="1">
        <v>2</v>
      </c>
      <c r="I18" s="1">
        <v>2</v>
      </c>
      <c r="J18" s="1">
        <v>2</v>
      </c>
      <c r="AH18" s="31"/>
      <c r="AI18" s="31"/>
    </row>
    <row r="19" spans="1:146">
      <c r="A19" s="51" t="s">
        <v>235</v>
      </c>
      <c r="B19" s="1">
        <v>1E-3</v>
      </c>
      <c r="C19" s="1">
        <v>0</v>
      </c>
      <c r="D19" s="1">
        <v>0</v>
      </c>
      <c r="E19" s="1">
        <v>0</v>
      </c>
      <c r="F19" s="50" t="s">
        <v>286</v>
      </c>
      <c r="G19" s="1" t="s">
        <v>287</v>
      </c>
      <c r="H19" s="1">
        <v>2</v>
      </c>
      <c r="I19" s="1">
        <v>0</v>
      </c>
      <c r="J19" s="1">
        <v>0</v>
      </c>
      <c r="AH19" s="31"/>
      <c r="AI19" s="31"/>
    </row>
    <row r="20" spans="1:146">
      <c r="A20" s="51" t="s">
        <v>101</v>
      </c>
      <c r="B20" s="1">
        <v>8.23</v>
      </c>
      <c r="C20" s="1">
        <v>3441</v>
      </c>
      <c r="D20" s="1">
        <v>43</v>
      </c>
      <c r="E20" s="1">
        <v>0.67</v>
      </c>
      <c r="F20" s="1" t="s">
        <v>287</v>
      </c>
      <c r="G20" s="1" t="s">
        <v>287</v>
      </c>
      <c r="H20" s="1">
        <v>2</v>
      </c>
      <c r="I20" s="1">
        <v>2</v>
      </c>
      <c r="J20" s="1">
        <v>2</v>
      </c>
      <c r="L20">
        <v>7.06</v>
      </c>
      <c r="M20">
        <v>1.31</v>
      </c>
      <c r="N20">
        <v>1.88</v>
      </c>
      <c r="O20">
        <v>6</v>
      </c>
      <c r="P20">
        <v>2.46</v>
      </c>
      <c r="Q20">
        <v>5.5</v>
      </c>
      <c r="R20">
        <v>4.26</v>
      </c>
      <c r="S20">
        <v>2.14</v>
      </c>
      <c r="V20">
        <v>8.8000000000000007</v>
      </c>
      <c r="W20">
        <v>1.34</v>
      </c>
      <c r="X20">
        <v>1.29</v>
      </c>
      <c r="Y20">
        <v>0.47</v>
      </c>
      <c r="Z20">
        <v>1.03</v>
      </c>
      <c r="AA20">
        <v>3.99</v>
      </c>
      <c r="AB20">
        <v>3.83</v>
      </c>
      <c r="AC20">
        <v>6.54</v>
      </c>
      <c r="AD20">
        <v>0.78</v>
      </c>
      <c r="AE20">
        <v>5.51</v>
      </c>
      <c r="AF20">
        <v>5.14</v>
      </c>
      <c r="AG20">
        <v>3.36</v>
      </c>
      <c r="AH20" s="31">
        <v>1.76</v>
      </c>
      <c r="AI20" s="31">
        <v>2.4700000000000002</v>
      </c>
      <c r="AJ20">
        <v>1.69</v>
      </c>
      <c r="AK20">
        <v>0.74</v>
      </c>
      <c r="AL20">
        <v>1.1399999999999999</v>
      </c>
      <c r="AM20">
        <v>3.31</v>
      </c>
      <c r="AN20">
        <v>0.55000000000000004</v>
      </c>
      <c r="AO20">
        <v>0.71</v>
      </c>
      <c r="AP20">
        <v>1.75</v>
      </c>
      <c r="AQ20">
        <v>2.2000000000000002</v>
      </c>
      <c r="AS20">
        <v>5.99</v>
      </c>
      <c r="AT20">
        <v>3.85</v>
      </c>
      <c r="AU20">
        <v>5.51</v>
      </c>
      <c r="AV20">
        <v>1</v>
      </c>
      <c r="AW20">
        <v>4.05</v>
      </c>
      <c r="AX20">
        <v>6.9</v>
      </c>
      <c r="AY20">
        <v>12.39</v>
      </c>
      <c r="AZ20">
        <v>6.44</v>
      </c>
      <c r="BA20">
        <v>12.09</v>
      </c>
      <c r="BB20">
        <v>9.4700000000000006</v>
      </c>
      <c r="BC20">
        <v>13.29</v>
      </c>
      <c r="BD20">
        <v>9.7899999999999991</v>
      </c>
      <c r="BE20">
        <v>20.55</v>
      </c>
      <c r="BF20">
        <v>16.82</v>
      </c>
      <c r="BG20">
        <v>12.47</v>
      </c>
      <c r="BH20">
        <v>17.170000000000002</v>
      </c>
      <c r="BI20">
        <v>12.12</v>
      </c>
      <c r="BJ20">
        <v>11.7</v>
      </c>
      <c r="BK20">
        <v>12.91</v>
      </c>
      <c r="BL20">
        <v>14.82</v>
      </c>
      <c r="BM20">
        <v>6.7</v>
      </c>
      <c r="BN20">
        <v>21.44</v>
      </c>
      <c r="BO20">
        <v>14.06</v>
      </c>
      <c r="BP20">
        <v>0.95</v>
      </c>
      <c r="BQ20">
        <v>0.24</v>
      </c>
      <c r="BR20">
        <v>0.42</v>
      </c>
      <c r="BS20">
        <v>0.7</v>
      </c>
      <c r="BT20">
        <v>0.21</v>
      </c>
      <c r="BU20">
        <v>0.12</v>
      </c>
      <c r="BV20">
        <v>0.57999999999999996</v>
      </c>
      <c r="BW20">
        <v>0.41</v>
      </c>
      <c r="BX20">
        <v>0.21</v>
      </c>
      <c r="BY20">
        <v>0.05</v>
      </c>
      <c r="BZ20">
        <v>0.01</v>
      </c>
      <c r="CB20">
        <f t="shared" ref="CB20:CI20" si="3">-L20%*LOG(L20%,2)</f>
        <v>0.2699876732432458</v>
      </c>
      <c r="CC20">
        <f t="shared" si="3"/>
        <v>8.19311908519572E-2</v>
      </c>
      <c r="CD20">
        <f t="shared" si="3"/>
        <v>0.10778272232399005</v>
      </c>
      <c r="CE20">
        <f t="shared" si="3"/>
        <v>0.2435336213432141</v>
      </c>
      <c r="CF20">
        <f t="shared" si="3"/>
        <v>0.13149186770557117</v>
      </c>
      <c r="CG20">
        <f t="shared" si="3"/>
        <v>0.23014335141255854</v>
      </c>
      <c r="CH20">
        <f t="shared" si="3"/>
        <v>0.19395791754718583</v>
      </c>
      <c r="CI20">
        <f t="shared" si="3"/>
        <v>0.11868965141337368</v>
      </c>
      <c r="CL20">
        <f t="shared" ref="CL20:DG22" si="4">-V20%*LOG(V20%,2)</f>
        <v>0.30855903461018153</v>
      </c>
      <c r="CM20">
        <f t="shared" si="4"/>
        <v>8.3369750733828477E-2</v>
      </c>
      <c r="CN20">
        <f t="shared" si="4"/>
        <v>8.0966658101227926E-2</v>
      </c>
      <c r="CO20">
        <f t="shared" si="4"/>
        <v>3.6345680580997512E-2</v>
      </c>
      <c r="CP20">
        <f t="shared" si="4"/>
        <v>6.7992482079372182E-2</v>
      </c>
      <c r="CQ20">
        <f t="shared" si="4"/>
        <v>0.18543395098875146</v>
      </c>
      <c r="CR20">
        <f t="shared" si="4"/>
        <v>0.18025940184901806</v>
      </c>
      <c r="CS20">
        <f t="shared" si="4"/>
        <v>0.25732058723495937</v>
      </c>
      <c r="CT20">
        <f t="shared" si="4"/>
        <v>5.461801925336017E-2</v>
      </c>
      <c r="CU20">
        <f t="shared" si="4"/>
        <v>0.23041739329090385</v>
      </c>
      <c r="CV20">
        <f t="shared" si="4"/>
        <v>0.22009931448027636</v>
      </c>
      <c r="CW20">
        <f t="shared" si="4"/>
        <v>0.16448527054749515</v>
      </c>
      <c r="CX20">
        <f t="shared" si="4"/>
        <v>0.10257774139205388</v>
      </c>
      <c r="CY20">
        <f t="shared" si="4"/>
        <v>0.13188182515472988</v>
      </c>
      <c r="CZ20">
        <f t="shared" si="4"/>
        <v>9.9487476741216774E-2</v>
      </c>
      <c r="DA20">
        <f t="shared" si="4"/>
        <v>5.2379116703011701E-2</v>
      </c>
      <c r="DB20">
        <f t="shared" si="4"/>
        <v>7.3584974965385658E-2</v>
      </c>
      <c r="DC20">
        <f t="shared" si="4"/>
        <v>0.16275352659776787</v>
      </c>
      <c r="DD20">
        <f t="shared" si="4"/>
        <v>4.1284939663136344E-2</v>
      </c>
      <c r="DE20">
        <f t="shared" si="4"/>
        <v>5.0679553346317845E-2</v>
      </c>
      <c r="DF20">
        <f t="shared" si="4"/>
        <v>0.1021387721850496</v>
      </c>
      <c r="DG20">
        <f t="shared" si="4"/>
        <v>0.12113975865254538</v>
      </c>
      <c r="DI20">
        <f t="shared" ref="DI20:EP22" si="5">-AS20%*LOG(AS20%,2)</f>
        <v>0.24327188118696377</v>
      </c>
      <c r="DJ20">
        <f t="shared" si="5"/>
        <v>0.18091141314273665</v>
      </c>
      <c r="DK20">
        <f t="shared" si="5"/>
        <v>0.23041739329090385</v>
      </c>
      <c r="DL20">
        <f t="shared" si="5"/>
        <v>6.6438561897747245E-2</v>
      </c>
      <c r="DM20">
        <f t="shared" si="5"/>
        <v>0.18735033841198726</v>
      </c>
      <c r="DN20">
        <f t="shared" si="5"/>
        <v>0.26615092812399033</v>
      </c>
      <c r="DO20">
        <f t="shared" si="5"/>
        <v>0.37327996132795621</v>
      </c>
      <c r="DP20">
        <f t="shared" si="5"/>
        <v>0.25481763029240323</v>
      </c>
      <c r="DQ20">
        <f t="shared" si="5"/>
        <v>0.36851696450130939</v>
      </c>
      <c r="DR20">
        <f t="shared" si="5"/>
        <v>0.32202657005847679</v>
      </c>
      <c r="DS20">
        <f t="shared" si="5"/>
        <v>0.38694991100731824</v>
      </c>
      <c r="DT20">
        <f t="shared" si="5"/>
        <v>0.32821438360168936</v>
      </c>
      <c r="DU20">
        <f t="shared" si="5"/>
        <v>0.46911328355147308</v>
      </c>
      <c r="DV20">
        <f t="shared" si="5"/>
        <v>0.43256841547930214</v>
      </c>
      <c r="DW20">
        <f t="shared" si="5"/>
        <v>0.37453228872605648</v>
      </c>
      <c r="DX20">
        <f t="shared" si="5"/>
        <v>0.43646793413747403</v>
      </c>
      <c r="DY20">
        <f t="shared" si="5"/>
        <v>0.36899805360447163</v>
      </c>
      <c r="DZ20">
        <f t="shared" si="5"/>
        <v>0.36216408911420583</v>
      </c>
      <c r="EA20">
        <f t="shared" si="5"/>
        <v>0.38128898706667558</v>
      </c>
      <c r="EB20">
        <f t="shared" si="5"/>
        <v>0.40819950832150387</v>
      </c>
      <c r="EC20">
        <f t="shared" si="5"/>
        <v>0.26127957131168911</v>
      </c>
      <c r="ED20">
        <f t="shared" si="5"/>
        <v>0.47631601174125549</v>
      </c>
      <c r="EE20">
        <f t="shared" si="5"/>
        <v>0.39794460896705414</v>
      </c>
      <c r="EF20">
        <f t="shared" si="5"/>
        <v>6.3819639326575764E-2</v>
      </c>
      <c r="EG20">
        <f t="shared" si="5"/>
        <v>2.0886599709187905E-2</v>
      </c>
      <c r="EH20">
        <f t="shared" si="5"/>
        <v>3.3160658818436897E-2</v>
      </c>
      <c r="EI20">
        <f t="shared" si="5"/>
        <v>5.0109005538231381E-2</v>
      </c>
      <c r="EJ20">
        <f t="shared" si="5"/>
        <v>1.868032940921845E-2</v>
      </c>
      <c r="EK20">
        <f t="shared" si="5"/>
        <v>1.1643299854593952E-2</v>
      </c>
      <c r="EL20">
        <f t="shared" si="5"/>
        <v>4.3092442029646891E-2</v>
      </c>
      <c r="EM20">
        <f t="shared" si="5"/>
        <v>3.2513657537218597E-2</v>
      </c>
      <c r="EN20">
        <f t="shared" si="5"/>
        <v>1.868032940921845E-2</v>
      </c>
      <c r="EO20">
        <f t="shared" si="5"/>
        <v>5.4828921423310433E-3</v>
      </c>
      <c r="EP20">
        <f t="shared" si="5"/>
        <v>1.3287712379549449E-3</v>
      </c>
    </row>
    <row r="21" spans="1:146">
      <c r="A21" s="51" t="s">
        <v>102</v>
      </c>
      <c r="B21" s="1">
        <v>0.55999999999999994</v>
      </c>
      <c r="C21" s="1">
        <v>11700</v>
      </c>
      <c r="D21" s="1">
        <v>91</v>
      </c>
      <c r="E21" s="1">
        <v>0.67</v>
      </c>
      <c r="F21" s="50" t="s">
        <v>288</v>
      </c>
      <c r="G21" s="1" t="s">
        <v>289</v>
      </c>
      <c r="H21" s="1">
        <v>4</v>
      </c>
      <c r="I21" s="1">
        <v>2</v>
      </c>
      <c r="J21" s="1">
        <v>2</v>
      </c>
      <c r="N21">
        <v>0.13</v>
      </c>
      <c r="P21">
        <v>0.08</v>
      </c>
      <c r="Q21">
        <v>0.3</v>
      </c>
      <c r="S21">
        <v>0.2</v>
      </c>
      <c r="V21">
        <v>0.15</v>
      </c>
      <c r="X21">
        <v>0.05</v>
      </c>
      <c r="Z21">
        <v>0.02</v>
      </c>
      <c r="AA21">
        <v>0.192</v>
      </c>
      <c r="AB21">
        <v>0.21599999999999997</v>
      </c>
      <c r="AC21">
        <v>0.41</v>
      </c>
      <c r="AE21">
        <v>0.34</v>
      </c>
      <c r="AF21">
        <v>0.18</v>
      </c>
      <c r="AH21" s="31"/>
      <c r="AI21" s="31">
        <v>0.41</v>
      </c>
      <c r="AL21">
        <v>0.24</v>
      </c>
      <c r="AM21">
        <v>0.46</v>
      </c>
      <c r="AS21">
        <v>0.36</v>
      </c>
      <c r="AT21">
        <v>0.53</v>
      </c>
      <c r="AY21">
        <v>2.64</v>
      </c>
      <c r="AZ21">
        <v>1.64</v>
      </c>
      <c r="BA21">
        <v>1.07</v>
      </c>
      <c r="BB21">
        <v>0.43</v>
      </c>
      <c r="BC21">
        <v>3.61</v>
      </c>
      <c r="BD21">
        <v>3.71</v>
      </c>
      <c r="BE21">
        <v>0.59</v>
      </c>
      <c r="BF21">
        <v>0.31</v>
      </c>
      <c r="BG21">
        <v>0.63</v>
      </c>
      <c r="BI21">
        <v>0.52</v>
      </c>
      <c r="BJ21">
        <v>0.38</v>
      </c>
      <c r="BL21">
        <v>1.1499999999999999</v>
      </c>
      <c r="BO21">
        <v>0.64</v>
      </c>
      <c r="BQ21">
        <v>0.05</v>
      </c>
      <c r="BT21">
        <v>0.02</v>
      </c>
      <c r="BW21">
        <v>0.02</v>
      </c>
      <c r="CD21">
        <f>-N21%*LOG(N21%,2)</f>
        <v>1.2463454459830865E-2</v>
      </c>
      <c r="CF21">
        <f>-P21%*LOG(P21%,2)</f>
        <v>8.2301699036395597E-3</v>
      </c>
      <c r="CG21">
        <f>-Q21%*LOG(Q21%,2)</f>
        <v>2.5142465351822792E-2</v>
      </c>
      <c r="CI21">
        <f>-S21%*LOG(S21%,2)</f>
        <v>1.7931568569324173E-2</v>
      </c>
      <c r="CL21">
        <f>-V21%*LOG(V21%,2)</f>
        <v>1.4071232675911398E-2</v>
      </c>
      <c r="CN21">
        <f>-X21%*LOG(X21%,2)</f>
        <v>5.4828921423310433E-3</v>
      </c>
      <c r="CP21">
        <f t="shared" si="4"/>
        <v>2.4575424759098901E-3</v>
      </c>
      <c r="CQ21">
        <f t="shared" si="4"/>
        <v>1.7327381709534059E-2</v>
      </c>
      <c r="CR21">
        <f t="shared" si="4"/>
        <v>1.9126266420110418E-2</v>
      </c>
      <c r="CS21">
        <f t="shared" si="4"/>
        <v>3.2513657537218597E-2</v>
      </c>
      <c r="CU21">
        <f>-AE21%*LOG(AE21%,2)</f>
        <v>2.7880848430216976E-2</v>
      </c>
      <c r="CV21">
        <f>-AF21%*LOG(AF21%,2)</f>
        <v>1.6412017280592849E-2</v>
      </c>
      <c r="CY21">
        <f>-AI21%*LOG(AI21%,2)</f>
        <v>3.2513657537218597E-2</v>
      </c>
      <c r="DB21">
        <f>-AL21%*LOG(AL21%,2)</f>
        <v>2.0886599709187905E-2</v>
      </c>
      <c r="DC21">
        <f>-AM21%*LOG(AM21%,2)</f>
        <v>3.5715091948065207E-2</v>
      </c>
      <c r="DI21">
        <f>-AS21%*LOG(AS21%,2)</f>
        <v>2.9224034561185691E-2</v>
      </c>
      <c r="DJ21">
        <f>-AT21%*LOG(AT21%,2)</f>
        <v>4.0066897202427128E-2</v>
      </c>
      <c r="DO21">
        <f t="shared" si="5"/>
        <v>0.13842360206904231</v>
      </c>
      <c r="DP21">
        <f t="shared" si="5"/>
        <v>9.7254630148874407E-2</v>
      </c>
      <c r="DQ21">
        <f t="shared" si="5"/>
        <v>7.0044825706686839E-2</v>
      </c>
      <c r="DR21">
        <f t="shared" si="5"/>
        <v>3.3804224786843612E-2</v>
      </c>
      <c r="DS21">
        <f t="shared" si="5"/>
        <v>0.17298605043110823</v>
      </c>
      <c r="DT21">
        <f t="shared" si="5"/>
        <v>0.17631541280865279</v>
      </c>
      <c r="DU21">
        <f t="shared" si="5"/>
        <v>4.3689909048106886E-2</v>
      </c>
      <c r="DV21">
        <f t="shared" si="5"/>
        <v>2.5833899814403979E-2</v>
      </c>
      <c r="DW21">
        <f t="shared" si="5"/>
        <v>4.6055724473112063E-2</v>
      </c>
      <c r="DY21">
        <f>-BI21%*LOG(BI21%,2)</f>
        <v>3.945381783932346E-2</v>
      </c>
      <c r="DZ21">
        <f>-BJ21%*LOG(BJ21%,2)</f>
        <v>3.055118249120228E-2</v>
      </c>
      <c r="EB21">
        <f>-BL21%*LOG(BL21%,2)</f>
        <v>7.4085556778958353E-2</v>
      </c>
      <c r="EE21">
        <f>-BO21%*LOG(BO21%,2)</f>
        <v>4.6641359229116483E-2</v>
      </c>
      <c r="EG21">
        <f>-BQ21%*LOG(BQ21%,2)</f>
        <v>5.4828921423310433E-3</v>
      </c>
      <c r="EJ21">
        <f>-BT21%*LOG(BT21%,2)</f>
        <v>2.4575424759098901E-3</v>
      </c>
      <c r="EM21">
        <f>-BW21%*LOG(BW21%,2)</f>
        <v>2.4575424759098901E-3</v>
      </c>
    </row>
    <row r="22" spans="1:146">
      <c r="A22" s="51" t="s">
        <v>103</v>
      </c>
      <c r="B22" s="1">
        <v>5.63</v>
      </c>
      <c r="C22" s="1">
        <v>665</v>
      </c>
      <c r="D22" s="1">
        <v>90</v>
      </c>
      <c r="E22" s="1">
        <v>0.67</v>
      </c>
      <c r="F22" s="50" t="s">
        <v>280</v>
      </c>
      <c r="G22" s="1" t="s">
        <v>280</v>
      </c>
      <c r="H22" s="1">
        <v>3</v>
      </c>
      <c r="I22" s="1">
        <v>3</v>
      </c>
      <c r="J22" s="1">
        <v>3</v>
      </c>
      <c r="L22">
        <v>3.91</v>
      </c>
      <c r="M22">
        <v>44.96</v>
      </c>
      <c r="N22">
        <v>24.22</v>
      </c>
      <c r="O22">
        <v>19</v>
      </c>
      <c r="P22">
        <v>7.46</v>
      </c>
      <c r="Q22">
        <v>13.09</v>
      </c>
      <c r="R22">
        <v>31.73</v>
      </c>
      <c r="S22">
        <v>8.5</v>
      </c>
      <c r="T22">
        <v>29.6</v>
      </c>
      <c r="U22">
        <v>19.600000000000001</v>
      </c>
      <c r="V22">
        <v>1.22</v>
      </c>
      <c r="W22">
        <v>12.34</v>
      </c>
      <c r="X22">
        <v>8.0779999999999994</v>
      </c>
      <c r="Y22">
        <v>21.86</v>
      </c>
      <c r="Z22">
        <v>11.039</v>
      </c>
      <c r="AA22">
        <v>9.625</v>
      </c>
      <c r="AB22">
        <v>12.481</v>
      </c>
      <c r="AC22">
        <v>4.43</v>
      </c>
      <c r="AD22">
        <v>6.74</v>
      </c>
      <c r="AE22">
        <v>5.51</v>
      </c>
      <c r="AF22">
        <v>6.32</v>
      </c>
      <c r="AG22">
        <v>11.31</v>
      </c>
      <c r="AH22" s="31">
        <v>4.5</v>
      </c>
      <c r="AI22" s="31">
        <v>24.290000000000003</v>
      </c>
      <c r="AK22">
        <v>15.679999999999998</v>
      </c>
      <c r="AL22">
        <v>21.16</v>
      </c>
      <c r="AM22">
        <v>18.45</v>
      </c>
      <c r="AN22">
        <v>40.200000000000003</v>
      </c>
      <c r="AO22">
        <v>43</v>
      </c>
      <c r="AP22">
        <v>43.19</v>
      </c>
      <c r="AQ22">
        <v>36.299999999999997</v>
      </c>
      <c r="AR22">
        <v>7.53</v>
      </c>
      <c r="AS22">
        <v>20.84</v>
      </c>
      <c r="AT22">
        <v>21.06</v>
      </c>
      <c r="AU22">
        <v>26.21</v>
      </c>
      <c r="AV22">
        <v>25.98</v>
      </c>
      <c r="AW22">
        <v>24.709999999999997</v>
      </c>
      <c r="AX22">
        <v>13.06</v>
      </c>
      <c r="AY22">
        <v>10.99</v>
      </c>
      <c r="AZ22">
        <v>8.16</v>
      </c>
      <c r="BA22">
        <v>19.62</v>
      </c>
      <c r="BB22">
        <v>23.72</v>
      </c>
      <c r="BC22">
        <v>25.5</v>
      </c>
      <c r="BD22">
        <v>21.88</v>
      </c>
      <c r="BE22">
        <v>0.18</v>
      </c>
      <c r="BF22">
        <v>0.86</v>
      </c>
      <c r="BG22">
        <v>0.73</v>
      </c>
      <c r="BH22">
        <v>2.2000000000000002</v>
      </c>
      <c r="BI22">
        <v>1.75</v>
      </c>
      <c r="BJ22">
        <v>5.83</v>
      </c>
      <c r="BK22">
        <v>4.9800000000000004</v>
      </c>
      <c r="BL22">
        <v>4.57</v>
      </c>
      <c r="BM22">
        <v>4.97</v>
      </c>
      <c r="BN22">
        <v>2.44</v>
      </c>
      <c r="BO22">
        <v>3.09</v>
      </c>
      <c r="BP22">
        <v>0.33</v>
      </c>
      <c r="BQ22">
        <v>0.28000000000000003</v>
      </c>
      <c r="BR22">
        <v>1.72</v>
      </c>
      <c r="BS22">
        <v>0.38</v>
      </c>
      <c r="BT22">
        <v>7.0000000000000007E-2</v>
      </c>
      <c r="BU22">
        <v>0.09</v>
      </c>
      <c r="BW22">
        <v>0.11</v>
      </c>
      <c r="BX22">
        <v>0.21</v>
      </c>
      <c r="BY22">
        <v>0.2</v>
      </c>
      <c r="BZ22">
        <v>0.2</v>
      </c>
      <c r="CB22">
        <f>-L22%*LOG(L22%,2)</f>
        <v>0.18285848446566602</v>
      </c>
      <c r="CC22">
        <f>-M22%*LOG(M22%,2)</f>
        <v>0.51851741227410408</v>
      </c>
      <c r="CD22">
        <f>-N22%*LOG(N22%,2)</f>
        <v>0.49547561947091029</v>
      </c>
      <c r="CE22">
        <f>-O22%*LOG(O22%,2)</f>
        <v>0.45522644850291644</v>
      </c>
      <c r="CF22">
        <f>-P22%*LOG(P22%,2)</f>
        <v>0.27935316972334817</v>
      </c>
      <c r="CG22">
        <f>-Q22%*LOG(Q22%,2)</f>
        <v>0.38399030638639092</v>
      </c>
      <c r="CH22">
        <f>-R22%*LOG(R22%,2)</f>
        <v>0.52547436601337383</v>
      </c>
      <c r="CI22">
        <f>-S22%*LOG(S22%,2)</f>
        <v>0.30229343462457275</v>
      </c>
      <c r="CJ22">
        <f>-T22%*LOG(T22%,2)</f>
        <v>0.51987395203380871</v>
      </c>
      <c r="CK22">
        <f>-U22%*LOG(U22%,2)</f>
        <v>0.46081059034718824</v>
      </c>
      <c r="CL22">
        <f>-V22%*LOG(V22%,2)</f>
        <v>7.7555095512236064E-2</v>
      </c>
      <c r="CM22">
        <f>-W22%*LOG(W22%,2)</f>
        <v>0.3724934754293639</v>
      </c>
      <c r="CN22">
        <f>-X22%*LOG(X22%,2)</f>
        <v>0.29321993277281033</v>
      </c>
      <c r="CO22">
        <f>-Y22%*LOG(Y22%,2)</f>
        <v>0.4795285440816312</v>
      </c>
      <c r="CP22">
        <f t="shared" si="4"/>
        <v>0.35096498109171631</v>
      </c>
      <c r="CQ22">
        <f t="shared" si="4"/>
        <v>0.32504295372393299</v>
      </c>
      <c r="CR22">
        <f t="shared" si="4"/>
        <v>0.37470390362697326</v>
      </c>
      <c r="CS22">
        <f t="shared" si="4"/>
        <v>0.19919714245105327</v>
      </c>
      <c r="CT22">
        <f>-AD22%*LOG(AD22%,2)</f>
        <v>0.26226065212997562</v>
      </c>
      <c r="CU22">
        <f>-AE22%*LOG(AE22%,2)</f>
        <v>0.23041739329090385</v>
      </c>
      <c r="CV22">
        <f>-AF22%*LOG(AF22%,2)</f>
        <v>0.25178447910273227</v>
      </c>
      <c r="CW22">
        <f>-AG22%*LOG(AG22%,2)</f>
        <v>0.35562362862479407</v>
      </c>
      <c r="CX22">
        <f>-AH22%*LOG(AH22%,2)</f>
        <v>0.20132690347495855</v>
      </c>
      <c r="CY22">
        <f>-AI22%*LOG(AI22%,2)</f>
        <v>0.49589628543350972</v>
      </c>
      <c r="DA22">
        <f>-AK22%*LOG(AK22%,2)</f>
        <v>0.41912679755608895</v>
      </c>
      <c r="DB22">
        <f>-AL22%*LOG(AL22%,2)</f>
        <v>0.47410851970933571</v>
      </c>
      <c r="DC22">
        <f>-AM22%*LOG(AM22%,2)</f>
        <v>0.44986769290201201</v>
      </c>
      <c r="DD22">
        <f>-AN22%*LOG(AN22%,2)</f>
        <v>0.5285225025802297</v>
      </c>
      <c r="DE22">
        <f>-AO22%*LOG(AO22%,2)</f>
        <v>0.52356431708122952</v>
      </c>
      <c r="DF22">
        <f>-AP22%*LOG(AP22%,2)</f>
        <v>0.52313057316609446</v>
      </c>
      <c r="DG22">
        <f>-AQ22%*LOG(AQ22%,2)</f>
        <v>0.53069095243988018</v>
      </c>
      <c r="DH22">
        <f>-AR22%*LOG(AR22%,2)</f>
        <v>0.28095983626327742</v>
      </c>
      <c r="DI22">
        <f>-AS22%*LOG(AS22%,2)</f>
        <v>0.47152017511926414</v>
      </c>
      <c r="DJ22">
        <f>-AT22%*LOG(AT22%,2)</f>
        <v>0.47330721188509806</v>
      </c>
      <c r="DK22">
        <f>-AU22%*LOG(AU22%,2)</f>
        <v>0.50632759527403248</v>
      </c>
      <c r="DL22">
        <f>-AV22%*LOG(AV22%,2)</f>
        <v>0.50518802733358747</v>
      </c>
      <c r="DM22">
        <f>-AW22%*LOG(AW22%,2)</f>
        <v>0.49835945511092633</v>
      </c>
      <c r="DN22">
        <f>-AX22%*LOG(AX22%,2)</f>
        <v>0.38354257965919419</v>
      </c>
      <c r="DO22">
        <f t="shared" si="5"/>
        <v>0.35011246427516407</v>
      </c>
      <c r="DP22">
        <f t="shared" si="5"/>
        <v>0.29500742226636106</v>
      </c>
      <c r="DQ22">
        <f t="shared" si="5"/>
        <v>0.46099211906338733</v>
      </c>
      <c r="DR22">
        <f t="shared" si="5"/>
        <v>0.49238547296281726</v>
      </c>
      <c r="DS22">
        <f t="shared" si="5"/>
        <v>0.50271486618982342</v>
      </c>
      <c r="DT22">
        <f t="shared" si="5"/>
        <v>0.47967860005840823</v>
      </c>
      <c r="DU22">
        <f t="shared" si="5"/>
        <v>1.6412017280592849E-2</v>
      </c>
      <c r="DV22">
        <f t="shared" si="5"/>
        <v>5.9008449573687234E-2</v>
      </c>
      <c r="DW22">
        <f t="shared" si="5"/>
        <v>5.1814581090886859E-2</v>
      </c>
      <c r="DX22">
        <f>-BH22%*LOG(BH22%,2)</f>
        <v>0.12113975865254538</v>
      </c>
      <c r="DY22">
        <f>-BI22%*LOG(BI22%,2)</f>
        <v>0.1021387721850496</v>
      </c>
      <c r="DZ22">
        <f>-BJ22%*LOG(BJ22%,2)</f>
        <v>0.23905100586014399</v>
      </c>
      <c r="EA22">
        <f>-BK22%*LOG(BK22%,2)</f>
        <v>0.2155199802845722</v>
      </c>
      <c r="EB22">
        <f>-BL22%*LOG(BL22%,2)</f>
        <v>0.20344095451925609</v>
      </c>
      <c r="EC22">
        <f>-BM22%*LOG(BM22%,2)</f>
        <v>0.215231333797962</v>
      </c>
      <c r="ED22">
        <f>-BN22%*LOG(BN22%,2)</f>
        <v>0.13071019102447215</v>
      </c>
      <c r="EE22">
        <f>-BO22%*LOG(BO22%,2)</f>
        <v>0.1550021049658328</v>
      </c>
      <c r="EF22">
        <f>-BP22%*LOG(BP22%,2)</f>
        <v>2.7202950258630287E-2</v>
      </c>
      <c r="EG22">
        <f>-BQ22%*LOG(BQ22%,2)</f>
        <v>2.3745000880977168E-2</v>
      </c>
      <c r="EH22">
        <f>-BR22%*LOG(BR22%,2)</f>
        <v>0.10081689914737445</v>
      </c>
      <c r="EI22">
        <f>-BS22%*LOG(BS22%,2)</f>
        <v>3.055118249120228E-2</v>
      </c>
      <c r="EJ22">
        <f>-BT22%*LOG(BT22%,2)</f>
        <v>7.3362502202442923E-3</v>
      </c>
      <c r="EK22">
        <f>-BU22%*LOG(BU22%,2)</f>
        <v>9.106008640296424E-3</v>
      </c>
      <c r="EM22">
        <f>-BW22%*LOG(BW22%,2)</f>
        <v>1.0811108837003367E-2</v>
      </c>
      <c r="EN22">
        <f>-BX22%*LOG(BX22%,2)</f>
        <v>1.868032940921845E-2</v>
      </c>
      <c r="EO22">
        <f>-BY22%*LOG(BY22%,2)</f>
        <v>1.7931568569324173E-2</v>
      </c>
      <c r="EP22">
        <f>-BZ22%*LOG(BZ22%,2)</f>
        <v>1.7931568569324173E-2</v>
      </c>
    </row>
    <row r="23" spans="1:146">
      <c r="A23" s="51" t="s">
        <v>236</v>
      </c>
      <c r="B23" s="1">
        <v>1.9E-3</v>
      </c>
      <c r="C23" s="1">
        <v>570000</v>
      </c>
      <c r="D23" s="1">
        <v>0</v>
      </c>
      <c r="E23" s="1">
        <v>0.67</v>
      </c>
      <c r="F23" s="1" t="s">
        <v>287</v>
      </c>
      <c r="G23" s="1" t="s">
        <v>287</v>
      </c>
      <c r="H23" s="1">
        <v>2</v>
      </c>
      <c r="I23" s="1">
        <v>2</v>
      </c>
      <c r="J23" s="1">
        <v>2</v>
      </c>
      <c r="AH23" s="31"/>
      <c r="AI23" s="31"/>
    </row>
    <row r="24" spans="1:146">
      <c r="A24" s="51" t="s">
        <v>237</v>
      </c>
      <c r="B24" s="1">
        <v>1.4999999999999999E-4</v>
      </c>
      <c r="C24" s="1">
        <v>1200000</v>
      </c>
      <c r="D24" s="1">
        <v>30</v>
      </c>
      <c r="E24" s="1">
        <v>0.67</v>
      </c>
      <c r="F24" s="1" t="s">
        <v>279</v>
      </c>
      <c r="G24" s="1" t="s">
        <v>279</v>
      </c>
      <c r="H24" s="1">
        <v>3</v>
      </c>
      <c r="I24" s="1">
        <v>3</v>
      </c>
      <c r="J24" s="1">
        <v>3</v>
      </c>
      <c r="AH24" s="31"/>
      <c r="AI24" s="31"/>
    </row>
    <row r="25" spans="1:146">
      <c r="A25" s="51" t="s">
        <v>108</v>
      </c>
      <c r="B25" s="1">
        <v>5.0000000000000004E-6</v>
      </c>
      <c r="C25" s="1">
        <v>17640</v>
      </c>
      <c r="D25" s="1">
        <v>0</v>
      </c>
      <c r="E25" s="1">
        <v>0.1</v>
      </c>
      <c r="F25" s="1" t="s">
        <v>290</v>
      </c>
      <c r="G25" s="1" t="s">
        <v>291</v>
      </c>
      <c r="H25" s="1">
        <v>4</v>
      </c>
      <c r="I25" s="1">
        <v>4</v>
      </c>
      <c r="J25" s="1">
        <v>3</v>
      </c>
      <c r="Q25">
        <v>2.0000000000000001E-4</v>
      </c>
      <c r="AH25" s="31"/>
      <c r="AI25" s="31"/>
      <c r="CG25">
        <f>-Q25%*LOG(Q25%,2)</f>
        <v>3.7863137138648344E-5</v>
      </c>
    </row>
    <row r="26" spans="1:146">
      <c r="A26" s="51" t="s">
        <v>109</v>
      </c>
      <c r="B26" s="1">
        <v>3.6999999999999998E-2</v>
      </c>
      <c r="C26" s="1">
        <v>5340</v>
      </c>
      <c r="D26" s="1">
        <v>0</v>
      </c>
      <c r="E26" s="1">
        <v>0.1</v>
      </c>
      <c r="F26" s="1" t="s">
        <v>276</v>
      </c>
      <c r="G26" s="1" t="s">
        <v>276</v>
      </c>
      <c r="H26" s="1">
        <v>2</v>
      </c>
      <c r="I26" s="1">
        <v>2</v>
      </c>
      <c r="J26" s="1">
        <v>2</v>
      </c>
      <c r="Q26">
        <v>4.0000000000000001E-3</v>
      </c>
      <c r="V26">
        <v>0.05</v>
      </c>
      <c r="X26">
        <v>8.0000000000000002E-3</v>
      </c>
      <c r="AC26">
        <v>0.17</v>
      </c>
      <c r="AH26" s="31"/>
      <c r="AI26" s="31"/>
      <c r="BQ26">
        <v>0.09</v>
      </c>
      <c r="BS26">
        <v>0.06</v>
      </c>
      <c r="CG26">
        <f>-Q26%*LOG(Q26%,2)</f>
        <v>5.8438561897747256E-4</v>
      </c>
      <c r="CL26">
        <f>-V26%*LOG(V26%,2)</f>
        <v>5.4828921423310433E-3</v>
      </c>
      <c r="CN26">
        <f>-X26%*LOG(X26%,2)</f>
        <v>1.0887712379549451E-3</v>
      </c>
      <c r="CS26">
        <f>-AC26%*LOG(AC26%,2)</f>
        <v>1.5640424215108487E-2</v>
      </c>
      <c r="EG26">
        <f>-BQ26%*LOG(BQ26%,2)</f>
        <v>9.106008640296424E-3</v>
      </c>
      <c r="EI26">
        <f>-BS26%*LOG(BS26%,2)</f>
        <v>6.4216499272969759E-3</v>
      </c>
    </row>
    <row r="27" spans="1:146">
      <c r="A27" s="51" t="s">
        <v>110</v>
      </c>
      <c r="B27" s="1">
        <v>1.6500000000000001E-2</v>
      </c>
      <c r="C27" s="1">
        <v>1780</v>
      </c>
      <c r="D27" s="1">
        <v>0</v>
      </c>
      <c r="E27" s="1">
        <v>0.1</v>
      </c>
      <c r="F27" s="1" t="s">
        <v>292</v>
      </c>
      <c r="G27" s="1" t="s">
        <v>292</v>
      </c>
      <c r="H27" s="1">
        <v>2</v>
      </c>
      <c r="I27" s="1">
        <v>2</v>
      </c>
      <c r="J27" s="1">
        <v>2</v>
      </c>
      <c r="V27">
        <v>0.01</v>
      </c>
      <c r="AC27">
        <v>2.5999999999999999E-2</v>
      </c>
      <c r="AH27" s="31"/>
      <c r="AI27" s="31"/>
      <c r="CL27">
        <f>-V27%*LOG(V27%,2)</f>
        <v>1.3287712379549449E-3</v>
      </c>
      <c r="CS27">
        <f>-AC27%*LOG(AC27%,2)</f>
        <v>3.0963921966368872E-3</v>
      </c>
    </row>
    <row r="28" spans="1:146">
      <c r="A28" s="51" t="s">
        <v>238</v>
      </c>
      <c r="B28" s="1">
        <v>2E-3</v>
      </c>
      <c r="C28" s="1">
        <v>101344</v>
      </c>
      <c r="D28" s="1">
        <v>20</v>
      </c>
      <c r="E28" s="1">
        <v>0.34</v>
      </c>
      <c r="F28" s="50" t="s">
        <v>271</v>
      </c>
      <c r="G28" s="1" t="s">
        <v>283</v>
      </c>
      <c r="H28" s="1">
        <v>3</v>
      </c>
      <c r="I28" s="1">
        <v>3</v>
      </c>
      <c r="J28" s="1">
        <v>3</v>
      </c>
      <c r="AH28" s="31"/>
      <c r="AI28" s="31"/>
    </row>
    <row r="29" spans="1:146">
      <c r="A29" s="51" t="s">
        <v>112</v>
      </c>
      <c r="B29" s="1">
        <v>1.1999999999999999E-4</v>
      </c>
      <c r="C29" s="1">
        <v>42534.45</v>
      </c>
      <c r="D29" s="1">
        <v>30</v>
      </c>
      <c r="E29" s="1">
        <v>0.34</v>
      </c>
      <c r="F29" s="50" t="s">
        <v>293</v>
      </c>
      <c r="G29" s="1" t="s">
        <v>294</v>
      </c>
      <c r="H29" s="1">
        <v>2</v>
      </c>
      <c r="I29" s="1">
        <v>2</v>
      </c>
      <c r="J29" s="1">
        <v>2</v>
      </c>
      <c r="AC29">
        <v>0.03</v>
      </c>
      <c r="AH29" s="31"/>
      <c r="AI29" s="31"/>
      <c r="CS29">
        <f>-AC29%*LOG(AC29%,2)</f>
        <v>3.5108249636484875E-3</v>
      </c>
    </row>
    <row r="30" spans="1:146">
      <c r="A30" s="51" t="s">
        <v>239</v>
      </c>
      <c r="B30" s="1">
        <v>2.5000000000000001E-5</v>
      </c>
      <c r="C30" s="1">
        <v>220000</v>
      </c>
      <c r="D30" s="1">
        <v>0</v>
      </c>
      <c r="E30" s="1">
        <v>1</v>
      </c>
      <c r="F30" s="1" t="s">
        <v>295</v>
      </c>
      <c r="G30" s="1" t="s">
        <v>295</v>
      </c>
      <c r="H30" s="1">
        <v>3</v>
      </c>
      <c r="I30" s="1">
        <v>3</v>
      </c>
      <c r="J30" s="1">
        <v>3</v>
      </c>
      <c r="AH30" s="31"/>
      <c r="AI30" s="31"/>
    </row>
    <row r="31" spans="1:146">
      <c r="A31" s="51" t="s">
        <v>240</v>
      </c>
      <c r="B31" s="1">
        <v>2.2999999999999998E-4</v>
      </c>
      <c r="C31" s="1">
        <v>43850</v>
      </c>
      <c r="D31" s="1">
        <v>24</v>
      </c>
      <c r="E31" s="1">
        <v>1</v>
      </c>
      <c r="F31" s="1" t="s">
        <v>279</v>
      </c>
      <c r="G31" s="1" t="s">
        <v>279</v>
      </c>
      <c r="H31" s="1">
        <v>3</v>
      </c>
      <c r="I31" s="1">
        <v>3</v>
      </c>
      <c r="J31" s="1">
        <v>3</v>
      </c>
      <c r="AH31" s="31"/>
      <c r="AI31" s="31"/>
    </row>
    <row r="32" spans="1:146">
      <c r="A32" s="51" t="s">
        <v>241</v>
      </c>
      <c r="B32" s="1">
        <v>9.9999999999999995E-8</v>
      </c>
      <c r="C32" s="1">
        <v>68000</v>
      </c>
      <c r="D32" s="1">
        <v>0</v>
      </c>
      <c r="E32" s="1">
        <v>0.67</v>
      </c>
      <c r="F32" s="1" t="s">
        <v>296</v>
      </c>
      <c r="G32" s="1" t="s">
        <v>296</v>
      </c>
      <c r="H32" s="1">
        <v>3</v>
      </c>
      <c r="I32" s="1">
        <v>3</v>
      </c>
      <c r="J32" s="1">
        <v>3</v>
      </c>
      <c r="AH32" s="31"/>
      <c r="AI32" s="31"/>
    </row>
    <row r="33" spans="1:146">
      <c r="A33" s="51" t="s">
        <v>113</v>
      </c>
      <c r="B33" s="1">
        <v>4.2500000000000003E-2</v>
      </c>
      <c r="C33" s="1">
        <v>300</v>
      </c>
      <c r="D33" s="1">
        <v>0</v>
      </c>
      <c r="E33" s="1">
        <v>0.67</v>
      </c>
      <c r="F33" s="50" t="s">
        <v>276</v>
      </c>
      <c r="G33" s="1" t="s">
        <v>276</v>
      </c>
      <c r="H33" s="1">
        <v>2</v>
      </c>
      <c r="I33" s="1">
        <v>2</v>
      </c>
      <c r="J33" s="1">
        <v>2</v>
      </c>
      <c r="AC33">
        <v>9.8000000000000004E-2</v>
      </c>
      <c r="AD33">
        <v>10.09</v>
      </c>
      <c r="AH33" s="31"/>
      <c r="AI33" s="31"/>
      <c r="AT33">
        <v>0.13</v>
      </c>
      <c r="BQ33">
        <v>0.09</v>
      </c>
      <c r="CS33">
        <f>-AC33%*LOG(AC33%,2)</f>
        <v>9.79503201771517E-3</v>
      </c>
      <c r="CT33">
        <f>-AD33%*LOG(AD33%,2)</f>
        <v>0.333878293772708</v>
      </c>
      <c r="DJ33">
        <f>-AT33%*LOG(AT33%,2)</f>
        <v>1.2463454459830865E-2</v>
      </c>
      <c r="EG33">
        <f>-BQ33%*LOG(BQ33%,2)</f>
        <v>9.106008640296424E-3</v>
      </c>
    </row>
    <row r="34" spans="1:146">
      <c r="A34" s="51" t="s">
        <v>242</v>
      </c>
      <c r="B34" s="1">
        <v>2.9999999999999997E-4</v>
      </c>
      <c r="C34" s="1">
        <v>1721100</v>
      </c>
      <c r="D34" s="1">
        <v>0</v>
      </c>
      <c r="E34" s="1">
        <v>0.1</v>
      </c>
      <c r="F34" s="50" t="s">
        <v>297</v>
      </c>
      <c r="G34" s="1" t="s">
        <v>292</v>
      </c>
      <c r="H34" s="1">
        <v>2</v>
      </c>
      <c r="I34" s="1">
        <v>2</v>
      </c>
      <c r="J34" s="1">
        <v>2</v>
      </c>
      <c r="AH34" s="31"/>
      <c r="AI34" s="31"/>
    </row>
    <row r="35" spans="1:146">
      <c r="A35" s="51" t="s">
        <v>243</v>
      </c>
      <c r="B35" s="1">
        <v>2.0000000000000001E-4</v>
      </c>
      <c r="C35" s="1">
        <v>315725</v>
      </c>
      <c r="D35" s="1">
        <v>30</v>
      </c>
      <c r="E35" s="1">
        <v>0.34</v>
      </c>
      <c r="F35" s="50" t="s">
        <v>298</v>
      </c>
      <c r="G35" s="1" t="s">
        <v>299</v>
      </c>
      <c r="H35" s="1">
        <v>2</v>
      </c>
      <c r="I35" s="1">
        <v>2</v>
      </c>
      <c r="J35" s="1">
        <v>2</v>
      </c>
      <c r="AH35" s="31"/>
      <c r="AI35" s="31"/>
    </row>
    <row r="36" spans="1:146">
      <c r="A36" s="51" t="s">
        <v>244</v>
      </c>
      <c r="B36" s="1">
        <v>1.25E-4</v>
      </c>
      <c r="C36" s="1">
        <v>50672</v>
      </c>
      <c r="D36" s="1">
        <v>25</v>
      </c>
      <c r="E36" s="1">
        <v>0.67</v>
      </c>
      <c r="F36" s="50" t="s">
        <v>293</v>
      </c>
      <c r="G36" s="1" t="s">
        <v>294</v>
      </c>
      <c r="H36" s="1">
        <v>2</v>
      </c>
      <c r="I36" s="1">
        <v>2</v>
      </c>
      <c r="J36" s="1">
        <v>2</v>
      </c>
      <c r="AH36" s="31"/>
      <c r="AI36" s="31"/>
    </row>
    <row r="37" spans="1:146">
      <c r="A37" s="51" t="s">
        <v>245</v>
      </c>
      <c r="B37" s="1">
        <v>7.0000000000000005E-8</v>
      </c>
      <c r="C37" s="1">
        <v>3508061</v>
      </c>
      <c r="D37" s="1">
        <v>50</v>
      </c>
      <c r="E37" s="1">
        <v>0.34</v>
      </c>
      <c r="F37" s="50" t="s">
        <v>300</v>
      </c>
      <c r="G37" s="1" t="s">
        <v>301</v>
      </c>
      <c r="H37" s="1">
        <v>4</v>
      </c>
      <c r="I37" s="1">
        <v>4</v>
      </c>
      <c r="J37" s="1">
        <v>4</v>
      </c>
      <c r="AH37" s="31"/>
      <c r="AI37" s="31"/>
    </row>
    <row r="38" spans="1:146">
      <c r="A38" s="51" t="s">
        <v>104</v>
      </c>
      <c r="B38" s="1">
        <v>3.9999999999999998E-7</v>
      </c>
      <c r="C38" s="1">
        <v>62000000</v>
      </c>
      <c r="D38" s="1">
        <v>87</v>
      </c>
      <c r="E38" s="1">
        <v>0.67</v>
      </c>
      <c r="F38" s="49" t="s">
        <v>284</v>
      </c>
      <c r="G38" s="1" t="s">
        <v>284</v>
      </c>
      <c r="H38" s="1">
        <v>2</v>
      </c>
      <c r="I38" s="1">
        <v>1</v>
      </c>
      <c r="J38" s="1">
        <v>1</v>
      </c>
      <c r="L38">
        <v>2.9999999999999997E-4</v>
      </c>
      <c r="N38">
        <v>1E-3</v>
      </c>
      <c r="O38">
        <v>1E-3</v>
      </c>
      <c r="P38">
        <v>1E-4</v>
      </c>
      <c r="V38">
        <v>4.0000000000000002E-4</v>
      </c>
      <c r="AH38" s="31"/>
      <c r="AI38" s="31"/>
      <c r="CB38">
        <f>-L38%*LOG(L38%,2)</f>
        <v>5.5039818205809054E-5</v>
      </c>
      <c r="CD38">
        <f>-N38%*LOG(N38%,2)</f>
        <v>1.6609640474436814E-4</v>
      </c>
      <c r="CE38">
        <f>-O38%*LOG(O38%,2)</f>
        <v>1.6609640474436814E-4</v>
      </c>
      <c r="CF38">
        <f>-P38%*LOG(P38%,2)</f>
        <v>1.9931568569324173E-5</v>
      </c>
      <c r="CL38">
        <f>-V38%*LOG(V38%,2)</f>
        <v>7.1726274277296686E-5</v>
      </c>
    </row>
    <row r="39" spans="1:146">
      <c r="A39" s="51" t="s">
        <v>246</v>
      </c>
      <c r="B39" s="1">
        <v>8.5000000000000001E-7</v>
      </c>
      <c r="C39" s="1">
        <v>6704</v>
      </c>
      <c r="D39" s="1">
        <v>5</v>
      </c>
      <c r="E39" s="1">
        <v>0.67</v>
      </c>
      <c r="F39" s="50" t="s">
        <v>271</v>
      </c>
      <c r="G39" s="1" t="s">
        <v>283</v>
      </c>
      <c r="H39" s="1">
        <v>3</v>
      </c>
      <c r="I39" s="1">
        <v>3</v>
      </c>
      <c r="J39" s="1">
        <v>3</v>
      </c>
      <c r="AH39" s="31"/>
      <c r="AI39" s="31"/>
    </row>
    <row r="40" spans="1:146">
      <c r="A40" s="51" t="s">
        <v>247</v>
      </c>
      <c r="B40" s="1">
        <v>4.0833333333333332E-7</v>
      </c>
      <c r="C40" s="1">
        <v>88959568.502900854</v>
      </c>
      <c r="D40" s="1">
        <v>0</v>
      </c>
      <c r="E40" s="1">
        <v>0.1</v>
      </c>
      <c r="F40" s="50" t="s">
        <v>266</v>
      </c>
      <c r="G40" s="1" t="s">
        <v>266</v>
      </c>
      <c r="H40" s="1">
        <v>3</v>
      </c>
      <c r="I40" s="1">
        <v>1</v>
      </c>
      <c r="J40" s="1">
        <v>1</v>
      </c>
      <c r="AH40" s="31"/>
      <c r="AI40" s="31"/>
    </row>
    <row r="41" spans="1:146">
      <c r="A41" s="51" t="s">
        <v>111</v>
      </c>
      <c r="B41" s="1">
        <v>6.2621333333333345E-3</v>
      </c>
      <c r="C41" s="1">
        <v>807625717</v>
      </c>
      <c r="D41" s="1">
        <v>60</v>
      </c>
      <c r="E41" s="1">
        <v>0.34</v>
      </c>
      <c r="F41" s="50" t="s">
        <v>286</v>
      </c>
      <c r="G41" s="1" t="s">
        <v>286</v>
      </c>
      <c r="H41" s="1">
        <v>2</v>
      </c>
      <c r="I41" s="1">
        <v>2</v>
      </c>
      <c r="J41" s="1">
        <v>2</v>
      </c>
      <c r="V41">
        <v>2E-3</v>
      </c>
      <c r="AH41" s="31"/>
      <c r="AI41" s="31"/>
      <c r="CL41">
        <f>-V41%*LOG(V41%,2)</f>
        <v>3.1219280948873628E-4</v>
      </c>
    </row>
    <row r="42" spans="1:146">
      <c r="A42" s="52" t="s">
        <v>302</v>
      </c>
      <c r="B42" s="1">
        <v>2.09</v>
      </c>
      <c r="C42" s="1">
        <v>0</v>
      </c>
      <c r="D42" s="1">
        <v>0</v>
      </c>
      <c r="E42" s="1">
        <v>0</v>
      </c>
      <c r="F42" s="50"/>
      <c r="G42" s="1"/>
      <c r="H42" s="1"/>
      <c r="I42" s="1"/>
      <c r="J42" s="1"/>
      <c r="M42">
        <v>0.95</v>
      </c>
      <c r="P42">
        <v>0.82</v>
      </c>
      <c r="Q42">
        <v>2.2000000000000002</v>
      </c>
      <c r="S42">
        <v>0.32</v>
      </c>
      <c r="V42">
        <v>4.3899999999999997</v>
      </c>
      <c r="X42">
        <v>0.38</v>
      </c>
      <c r="Z42">
        <v>0.21</v>
      </c>
      <c r="AA42">
        <v>1.99</v>
      </c>
      <c r="AB42">
        <v>2.02</v>
      </c>
      <c r="AC42">
        <v>4.22</v>
      </c>
      <c r="AE42">
        <v>1.8</v>
      </c>
      <c r="AF42">
        <v>0.93</v>
      </c>
      <c r="AG42">
        <v>0.66</v>
      </c>
      <c r="AH42" s="31">
        <v>0.3</v>
      </c>
      <c r="AI42" s="31"/>
      <c r="AL42">
        <v>0.04</v>
      </c>
      <c r="AM42">
        <v>0.22</v>
      </c>
      <c r="AO42">
        <v>0.11</v>
      </c>
      <c r="AP42">
        <v>0.51</v>
      </c>
      <c r="AS42">
        <v>0.93</v>
      </c>
      <c r="AT42">
        <v>0.79</v>
      </c>
      <c r="AX42">
        <v>0.43</v>
      </c>
      <c r="BA42">
        <v>0.1</v>
      </c>
      <c r="BE42">
        <v>7.0000000000000007E-2</v>
      </c>
      <c r="BG42">
        <v>2.91</v>
      </c>
      <c r="BJ42">
        <v>0.37</v>
      </c>
      <c r="BL42">
        <v>1.43</v>
      </c>
      <c r="BM42">
        <v>0.85</v>
      </c>
      <c r="BO42">
        <v>2.0099999999999998</v>
      </c>
      <c r="BQ42">
        <v>0.12</v>
      </c>
      <c r="BR42">
        <v>0.08</v>
      </c>
      <c r="BS42">
        <v>0.2</v>
      </c>
      <c r="BT42">
        <v>0.08</v>
      </c>
      <c r="BU42">
        <v>7.0000000000000007E-2</v>
      </c>
      <c r="BV42">
        <v>0.27</v>
      </c>
      <c r="BW42">
        <v>0.04</v>
      </c>
      <c r="BX42">
        <v>0.28000000000000003</v>
      </c>
      <c r="CC42">
        <f>-M42%*LOG(M42%,2)</f>
        <v>6.3819639326575764E-2</v>
      </c>
      <c r="CF42">
        <f>-P42%*LOG(P42%,2)</f>
        <v>5.6827315074437196E-2</v>
      </c>
      <c r="CG42">
        <f>-Q42%*LOG(Q42%,2)</f>
        <v>0.12113975865254538</v>
      </c>
      <c r="CI42">
        <f>-S42%*LOG(S42%,2)</f>
        <v>2.6520679614558236E-2</v>
      </c>
      <c r="CL42">
        <f>-V42%*LOG(V42%,2)</f>
        <v>0.19797298747561859</v>
      </c>
      <c r="CN42">
        <f>-X42%*LOG(X42%,2)</f>
        <v>3.055118249120228E-2</v>
      </c>
      <c r="CP42">
        <f t="shared" ref="CP42:CS45" si="6">-Z42%*LOG(Z42%,2)</f>
        <v>1.868032940921845E-2</v>
      </c>
      <c r="CQ42">
        <f t="shared" si="6"/>
        <v>0.11245664640421545</v>
      </c>
      <c r="CR42">
        <f t="shared" si="6"/>
        <v>0.11371591811531262</v>
      </c>
      <c r="CS42">
        <f t="shared" si="6"/>
        <v>0.19271107665354356</v>
      </c>
      <c r="CU42">
        <f>-AE42%*LOG(AE42%,2)</f>
        <v>0.10432546709795595</v>
      </c>
      <c r="CV42">
        <f>-AF42%*LOG(AF42%,2)</f>
        <v>6.2761548186505187E-2</v>
      </c>
      <c r="CW42">
        <f>-AG42%*LOG(AG42%,2)</f>
        <v>4.780590051726058E-2</v>
      </c>
      <c r="CX42">
        <f>-AH42%*LOG(AH42%,2)</f>
        <v>2.5142465351822792E-2</v>
      </c>
      <c r="DB42">
        <f t="shared" ref="DB42:DC45" si="7">-AL42%*LOG(AL42%,2)</f>
        <v>4.51508495181978E-3</v>
      </c>
      <c r="DC42">
        <f t="shared" si="7"/>
        <v>1.9422217674006738E-2</v>
      </c>
      <c r="DE42">
        <f>-AO42%*LOG(AO42%,2)</f>
        <v>1.0811108837003367E-2</v>
      </c>
      <c r="DF42">
        <f>-AP42%*LOG(AP42%,2)</f>
        <v>3.8837963891647564E-2</v>
      </c>
      <c r="DI42">
        <f t="shared" ref="DI42:DJ45" si="8">-AS42%*LOG(AS42%,2)</f>
        <v>6.2761548186505187E-2</v>
      </c>
      <c r="DJ42">
        <f t="shared" si="8"/>
        <v>5.517305988784154E-2</v>
      </c>
      <c r="DN42">
        <f>-AX42%*LOG(AX42%,2)</f>
        <v>3.3804224786843612E-2</v>
      </c>
      <c r="DQ42">
        <f>-BA42%*LOG(BA42%,2)</f>
        <v>9.9657842846620874E-3</v>
      </c>
      <c r="DU42">
        <f>-BE42%*LOG(BE42%,2)</f>
        <v>7.3362502202442923E-3</v>
      </c>
      <c r="DW42">
        <f>-BG42%*LOG(BG42%,2)</f>
        <v>0.14849255776625792</v>
      </c>
      <c r="DZ42">
        <f>-BJ42%*LOG(BJ42%,2)</f>
        <v>2.9889558351505849E-2</v>
      </c>
      <c r="EB42">
        <f>-BL42%*LOG(BL42%,2)</f>
        <v>8.7628126911626164E-2</v>
      </c>
      <c r="EC42">
        <f>-BM42%*LOG(BM42%,2)</f>
        <v>5.8465732268999863E-2</v>
      </c>
      <c r="EE42">
        <f>-BO42%*LOG(BO42%,2)</f>
        <v>0.11329687983624745</v>
      </c>
      <c r="EG42">
        <f t="shared" ref="EG42:EP45" si="9">-BQ42%*LOG(BQ42%,2)</f>
        <v>1.1643299854593952E-2</v>
      </c>
      <c r="EH42">
        <f t="shared" si="9"/>
        <v>8.2301699036395597E-3</v>
      </c>
      <c r="EI42">
        <f t="shared" si="9"/>
        <v>1.7931568569324173E-2</v>
      </c>
      <c r="EJ42">
        <f t="shared" si="9"/>
        <v>8.2301699036395597E-3</v>
      </c>
      <c r="EK42">
        <f t="shared" si="9"/>
        <v>7.3362502202442923E-3</v>
      </c>
      <c r="EL42">
        <f t="shared" si="9"/>
        <v>2.3038627168942147E-2</v>
      </c>
      <c r="EM42">
        <f t="shared" si="9"/>
        <v>4.51508495181978E-3</v>
      </c>
      <c r="EN42">
        <f t="shared" si="9"/>
        <v>2.3745000880977168E-2</v>
      </c>
    </row>
    <row r="43" spans="1:146">
      <c r="A43" s="52" t="s">
        <v>303</v>
      </c>
      <c r="B43" s="1">
        <v>2.36</v>
      </c>
      <c r="C43" s="1">
        <v>0</v>
      </c>
      <c r="D43" s="1">
        <v>0</v>
      </c>
      <c r="E43" s="1">
        <v>0</v>
      </c>
      <c r="F43" s="50"/>
      <c r="G43" s="1"/>
      <c r="H43" s="1"/>
      <c r="I43" s="1"/>
      <c r="J43" s="1"/>
      <c r="M43">
        <v>0.93</v>
      </c>
      <c r="Q43">
        <v>1</v>
      </c>
      <c r="V43">
        <v>1.31</v>
      </c>
      <c r="X43">
        <v>0.02</v>
      </c>
      <c r="Z43">
        <v>0.22</v>
      </c>
      <c r="AA43">
        <v>0.61</v>
      </c>
      <c r="AB43">
        <v>0.37</v>
      </c>
      <c r="AC43">
        <v>1.08</v>
      </c>
      <c r="AE43">
        <v>0.38</v>
      </c>
      <c r="AH43" s="31"/>
      <c r="AI43" s="31"/>
      <c r="AL43">
        <v>0.19</v>
      </c>
      <c r="AM43">
        <v>0.15</v>
      </c>
      <c r="AP43">
        <v>0.1</v>
      </c>
      <c r="AS43">
        <v>2.41</v>
      </c>
      <c r="AT43">
        <v>1.22</v>
      </c>
      <c r="AY43">
        <v>6.97</v>
      </c>
      <c r="BA43">
        <v>6.58</v>
      </c>
      <c r="BB43">
        <v>9.0399999999999991</v>
      </c>
      <c r="BC43">
        <v>9.1</v>
      </c>
      <c r="BD43">
        <v>2.4</v>
      </c>
      <c r="BE43">
        <v>0.02</v>
      </c>
      <c r="BF43">
        <v>0.4</v>
      </c>
      <c r="BG43">
        <v>0.49</v>
      </c>
      <c r="BM43">
        <v>0.77</v>
      </c>
      <c r="BR43">
        <v>7.0000000000000007E-2</v>
      </c>
      <c r="BT43">
        <v>0.67</v>
      </c>
      <c r="BU43">
        <v>0.03</v>
      </c>
      <c r="BV43">
        <v>0.14000000000000001</v>
      </c>
      <c r="BW43">
        <v>0.41</v>
      </c>
      <c r="BX43">
        <v>0.22</v>
      </c>
      <c r="BY43">
        <v>0.09</v>
      </c>
      <c r="BZ43">
        <v>7.0000000000000007E-2</v>
      </c>
      <c r="CC43">
        <f>-M43%*LOG(M43%,2)</f>
        <v>6.2761548186505187E-2</v>
      </c>
      <c r="CG43">
        <f>-Q43%*LOG(Q43%,2)</f>
        <v>6.6438561897747245E-2</v>
      </c>
      <c r="CL43">
        <f>-V43%*LOG(V43%,2)</f>
        <v>8.19311908519572E-2</v>
      </c>
      <c r="CN43">
        <f>-X43%*LOG(X43%,2)</f>
        <v>2.4575424759098901E-3</v>
      </c>
      <c r="CP43">
        <f t="shared" si="6"/>
        <v>1.9422217674006738E-2</v>
      </c>
      <c r="CQ43">
        <f t="shared" si="6"/>
        <v>4.4877547756118033E-2</v>
      </c>
      <c r="CR43">
        <f t="shared" si="6"/>
        <v>2.9889558351505849E-2</v>
      </c>
      <c r="CS43">
        <f t="shared" si="6"/>
        <v>7.0554508675768596E-2</v>
      </c>
      <c r="CU43">
        <f>-AE43%*LOG(AE43%,2)</f>
        <v>3.055118249120228E-2</v>
      </c>
      <c r="DB43">
        <f t="shared" si="7"/>
        <v>1.7175591245601144E-2</v>
      </c>
      <c r="DC43">
        <f t="shared" si="7"/>
        <v>1.4071232675911398E-2</v>
      </c>
      <c r="DF43">
        <f>-AP43%*LOG(AP43%,2)</f>
        <v>9.9657842846620874E-3</v>
      </c>
      <c r="DI43">
        <f t="shared" si="8"/>
        <v>0.12953323534399969</v>
      </c>
      <c r="DJ43">
        <f t="shared" si="8"/>
        <v>7.7555095512236064E-2</v>
      </c>
      <c r="DO43">
        <f>-AY43%*LOG(AY43%,2)</f>
        <v>0.26783601809756757</v>
      </c>
      <c r="DQ43">
        <f>-BA43%*LOG(BA43%,2)</f>
        <v>0.25831557426257484</v>
      </c>
      <c r="DR43">
        <f t="shared" ref="DR43:DT44" si="10">-BB43%*LOG(BB43%,2)</f>
        <v>0.31346502090893724</v>
      </c>
      <c r="DS43">
        <f t="shared" si="10"/>
        <v>0.3146770576461686</v>
      </c>
      <c r="DT43">
        <f t="shared" si="10"/>
        <v>0.12913972281458236</v>
      </c>
      <c r="DU43">
        <f>-BE43%*LOG(BE43%,2)</f>
        <v>2.4575424759098901E-3</v>
      </c>
      <c r="DV43">
        <f>-BF43%*LOG(BF43%,2)</f>
        <v>3.1863137138648349E-2</v>
      </c>
      <c r="DW43">
        <f>-BG43%*LOG(BG43%,2)</f>
        <v>3.7597712423627784E-2</v>
      </c>
      <c r="EC43">
        <f>-BM43%*LOG(BM43%,2)</f>
        <v>5.406112895918002E-2</v>
      </c>
      <c r="EH43">
        <f>-BR43%*LOG(BR43%,2)</f>
        <v>7.3362502202442923E-3</v>
      </c>
      <c r="EJ43">
        <f t="shared" si="9"/>
        <v>4.8384875366914243E-2</v>
      </c>
      <c r="EK43">
        <f t="shared" si="9"/>
        <v>3.5108249636484875E-3</v>
      </c>
      <c r="EL43">
        <f t="shared" si="9"/>
        <v>1.3272500440488584E-2</v>
      </c>
      <c r="EM43">
        <f t="shared" si="9"/>
        <v>3.2513657537218597E-2</v>
      </c>
      <c r="EN43">
        <f t="shared" si="9"/>
        <v>1.9422217674006738E-2</v>
      </c>
      <c r="EO43">
        <f t="shared" si="9"/>
        <v>9.106008640296424E-3</v>
      </c>
      <c r="EP43">
        <f t="shared" si="9"/>
        <v>7.3362502202442923E-3</v>
      </c>
    </row>
    <row r="44" spans="1:146">
      <c r="A44" s="52" t="s">
        <v>304</v>
      </c>
      <c r="B44" s="1">
        <v>4.1500000000000004</v>
      </c>
      <c r="C44" s="1">
        <v>0</v>
      </c>
      <c r="D44" s="1">
        <v>0</v>
      </c>
      <c r="E44" s="1">
        <v>0</v>
      </c>
      <c r="F44" s="50"/>
      <c r="G44" s="1"/>
      <c r="H44" s="1"/>
      <c r="I44" s="1"/>
      <c r="J44" s="1"/>
      <c r="M44">
        <v>0.41</v>
      </c>
      <c r="N44">
        <v>1.1299999999999999</v>
      </c>
      <c r="O44">
        <v>2</v>
      </c>
      <c r="P44">
        <v>3.46</v>
      </c>
      <c r="Q44">
        <v>3.6</v>
      </c>
      <c r="S44">
        <v>2.66</v>
      </c>
      <c r="T44">
        <v>2.93</v>
      </c>
      <c r="U44">
        <v>3.39</v>
      </c>
      <c r="V44">
        <v>1.59</v>
      </c>
      <c r="X44">
        <v>2.2599999999999998</v>
      </c>
      <c r="Y44">
        <v>1.1100000000000001</v>
      </c>
      <c r="Z44">
        <v>1.06</v>
      </c>
      <c r="AA44">
        <v>3.79</v>
      </c>
      <c r="AB44">
        <v>3.07</v>
      </c>
      <c r="AC44">
        <v>4.28</v>
      </c>
      <c r="AD44">
        <v>19.96</v>
      </c>
      <c r="AE44">
        <v>1.56</v>
      </c>
      <c r="AF44">
        <v>1.86</v>
      </c>
      <c r="AG44">
        <v>10.45</v>
      </c>
      <c r="AH44" s="31">
        <v>16.27</v>
      </c>
      <c r="AI44" s="31">
        <v>21.71</v>
      </c>
      <c r="AJ44">
        <v>29.93</v>
      </c>
      <c r="AK44">
        <v>31.5</v>
      </c>
      <c r="AL44">
        <v>28.14</v>
      </c>
      <c r="AM44">
        <v>25.500000000000004</v>
      </c>
      <c r="AN44">
        <v>0.2</v>
      </c>
      <c r="AO44">
        <v>0.19</v>
      </c>
      <c r="AP44">
        <v>1.34</v>
      </c>
      <c r="AQ44">
        <v>0.02</v>
      </c>
      <c r="AR44">
        <v>17.21</v>
      </c>
      <c r="AS44">
        <v>9.67</v>
      </c>
      <c r="AT44">
        <v>8.43</v>
      </c>
      <c r="AU44">
        <v>12.93</v>
      </c>
      <c r="AV44">
        <v>14.29</v>
      </c>
      <c r="AW44">
        <v>12.82</v>
      </c>
      <c r="AX44">
        <v>0.3</v>
      </c>
      <c r="AY44">
        <v>9.5</v>
      </c>
      <c r="AZ44">
        <v>23.53</v>
      </c>
      <c r="BA44">
        <v>0.77</v>
      </c>
      <c r="BB44">
        <v>1.9</v>
      </c>
      <c r="BC44">
        <v>1.1000000000000001</v>
      </c>
      <c r="BD44">
        <v>12.89</v>
      </c>
      <c r="BE44">
        <v>0.11</v>
      </c>
      <c r="BF44">
        <v>0.19</v>
      </c>
      <c r="BG44">
        <v>3.23</v>
      </c>
      <c r="BI44">
        <v>1.86</v>
      </c>
      <c r="BJ44">
        <v>1.84</v>
      </c>
      <c r="BK44">
        <v>4.29</v>
      </c>
      <c r="BL44">
        <v>3.38</v>
      </c>
      <c r="BM44">
        <v>21.76</v>
      </c>
      <c r="BN44">
        <v>2.4700000000000002</v>
      </c>
      <c r="BO44">
        <v>4.2</v>
      </c>
      <c r="BP44">
        <v>29.68</v>
      </c>
      <c r="BQ44">
        <v>29.96</v>
      </c>
      <c r="BR44">
        <v>23.36</v>
      </c>
      <c r="BS44">
        <v>28.72</v>
      </c>
      <c r="BT44">
        <v>25.09</v>
      </c>
      <c r="BU44">
        <v>21.299999999999997</v>
      </c>
      <c r="BV44">
        <v>29.11</v>
      </c>
      <c r="BW44">
        <v>27.52</v>
      </c>
      <c r="BX44">
        <v>21.16</v>
      </c>
      <c r="BY44">
        <v>22.4</v>
      </c>
      <c r="BZ44">
        <v>21.63</v>
      </c>
      <c r="CC44">
        <f>-M44%*LOG(M44%,2)</f>
        <v>3.2513657537218597E-2</v>
      </c>
      <c r="CD44">
        <f>-N44%*LOG(N44%,2)</f>
        <v>7.3083127613617155E-2</v>
      </c>
      <c r="CE44">
        <f>-O44%*LOG(O44%,2)</f>
        <v>0.11287712379549449</v>
      </c>
      <c r="CF44">
        <f>-P44%*LOG(P44%,2)</f>
        <v>0.16791671165618027</v>
      </c>
      <c r="CG44">
        <f>-Q44%*LOG(Q44%,2)</f>
        <v>0.1726509341959119</v>
      </c>
      <c r="CI44">
        <f>-S44%*LOG(S44%,2)</f>
        <v>0.13918263651168372</v>
      </c>
      <c r="CJ44">
        <f>-T44%*LOG(T44%,2)</f>
        <v>0.14922359688622705</v>
      </c>
      <c r="CK44">
        <f>-U44%*LOG(U44%,2)</f>
        <v>0.16551915406640427</v>
      </c>
      <c r="CL44">
        <f>-V44%*LOG(V44%,2)</f>
        <v>9.4999787845815004E-2</v>
      </c>
      <c r="CN44">
        <f>-X44%*LOG(X44%,2)</f>
        <v>0.12356625522723431</v>
      </c>
      <c r="CO44">
        <f>-Y44%*LOG(Y44%,2)</f>
        <v>7.2075591296512725E-2</v>
      </c>
      <c r="CP44">
        <f t="shared" si="6"/>
        <v>6.9533794404854257E-2</v>
      </c>
      <c r="CQ44">
        <f t="shared" si="6"/>
        <v>0.1789508511382398</v>
      </c>
      <c r="CR44">
        <f t="shared" si="6"/>
        <v>0.1542864582993036</v>
      </c>
      <c r="CS44">
        <f t="shared" si="6"/>
        <v>0.19457930282674735</v>
      </c>
      <c r="CT44">
        <f>-AD44%*LOG(AD44%,2)</f>
        <v>0.46403334829275295</v>
      </c>
      <c r="CU44">
        <f>-AE44%*LOG(AE44%,2)</f>
        <v>9.3636038506720337E-2</v>
      </c>
      <c r="CV44">
        <f t="shared" ref="CV44:DA45" si="11">-AF44%*LOG(AF44%,2)</f>
        <v>0.1069230963730104</v>
      </c>
      <c r="CW44">
        <f t="shared" si="11"/>
        <v>0.34050542844473586</v>
      </c>
      <c r="CX44">
        <f t="shared" si="11"/>
        <v>0.42622744239877519</v>
      </c>
      <c r="CY44">
        <f t="shared" si="11"/>
        <v>0.47839469289563769</v>
      </c>
      <c r="CZ44">
        <f t="shared" si="11"/>
        <v>0.52088250974416861</v>
      </c>
      <c r="DA44">
        <f t="shared" si="11"/>
        <v>0.52497152387656465</v>
      </c>
      <c r="DB44">
        <f t="shared" si="7"/>
        <v>0.51476664264045469</v>
      </c>
      <c r="DC44">
        <f t="shared" si="7"/>
        <v>0.50271486618982342</v>
      </c>
      <c r="DD44">
        <f>-AN44%*LOG(AN44%,2)</f>
        <v>1.7931568569324173E-2</v>
      </c>
      <c r="DE44">
        <f>-AO44%*LOG(AO44%,2)</f>
        <v>1.7175591245601144E-2</v>
      </c>
      <c r="DF44">
        <f>-AP44%*LOG(AP44%,2)</f>
        <v>8.3369750733828477E-2</v>
      </c>
      <c r="DG44">
        <f>-AQ44%*LOG(AQ44%,2)</f>
        <v>2.4575424759098901E-3</v>
      </c>
      <c r="DH44">
        <f>-AR44%*LOG(AR44%,2)</f>
        <v>0.43690699967134117</v>
      </c>
      <c r="DI44">
        <f t="shared" si="8"/>
        <v>0.32591190701702122</v>
      </c>
      <c r="DJ44">
        <f t="shared" si="8"/>
        <v>0.30080967599060104</v>
      </c>
      <c r="DK44">
        <f>-AU44%*LOG(AU44%,2)</f>
        <v>0.38159091249227789</v>
      </c>
      <c r="DL44">
        <f>-AV44%*LOG(AV44%,2)</f>
        <v>0.40110917930102413</v>
      </c>
      <c r="DM44">
        <f>-AW44%*LOG(AW44%,2)</f>
        <v>0.37992478098171684</v>
      </c>
      <c r="DN44">
        <f>-AX44%*LOG(AX44%,2)</f>
        <v>2.5142465351822792E-2</v>
      </c>
      <c r="DO44">
        <f>-AY44%*LOG(AY44%,2)</f>
        <v>0.32261322425145822</v>
      </c>
      <c r="DP44">
        <f>-AZ44%*LOG(AZ44%,2)</f>
        <v>0.49117151999870823</v>
      </c>
      <c r="DQ44">
        <f>-BA44%*LOG(BA44%,2)</f>
        <v>5.406112895918002E-2</v>
      </c>
      <c r="DR44">
        <f t="shared" si="10"/>
        <v>0.10863927865315152</v>
      </c>
      <c r="DS44">
        <f t="shared" si="10"/>
        <v>7.1569879326272692E-2</v>
      </c>
      <c r="DT44">
        <f t="shared" si="10"/>
        <v>0.38098661464010725</v>
      </c>
      <c r="DU44">
        <f>-BE44%*LOG(BE44%,2)</f>
        <v>1.0811108837003367E-2</v>
      </c>
      <c r="DV44">
        <f>-BF44%*LOG(BF44%,2)</f>
        <v>1.7175591245601144E-2</v>
      </c>
      <c r="DW44">
        <f>-BG44%*LOG(BG44%,2)</f>
        <v>0.15996000140283345</v>
      </c>
      <c r="DY44">
        <f t="shared" ref="DY44:EB45" si="12">-BI44%*LOG(BI44%,2)</f>
        <v>0.1069230963730104</v>
      </c>
      <c r="DZ44">
        <f t="shared" si="12"/>
        <v>0.10606036779226083</v>
      </c>
      <c r="EA44">
        <f t="shared" si="12"/>
        <v>0.19488948945394086</v>
      </c>
      <c r="EB44">
        <f t="shared" si="12"/>
        <v>0.16517495348243355</v>
      </c>
      <c r="EC44">
        <f>-BM44%*LOG(BM44%,2)</f>
        <v>0.47877429953388639</v>
      </c>
      <c r="ED44">
        <f>-BN44%*LOG(BN44%,2)</f>
        <v>0.13188182515472988</v>
      </c>
      <c r="EE44">
        <f>-BO44%*LOG(BO44%,2)</f>
        <v>0.19208560819909976</v>
      </c>
      <c r="EF44">
        <f>-BP44%*LOG(BP44%,2)</f>
        <v>0.52012330246922212</v>
      </c>
      <c r="EG44">
        <f>-BQ44%*LOG(BQ44%,2)</f>
        <v>0.52097158513877317</v>
      </c>
      <c r="EH44">
        <f>-BR44%*LOG(BR44%,2)</f>
        <v>0.49006659490837934</v>
      </c>
      <c r="EI44">
        <f>-BS44%*LOG(BS44%,2)</f>
        <v>0.51692333769262155</v>
      </c>
      <c r="EJ44">
        <f t="shared" si="9"/>
        <v>0.50049924009679547</v>
      </c>
      <c r="EK44">
        <f t="shared" si="9"/>
        <v>0.47521890352492097</v>
      </c>
      <c r="EL44">
        <f t="shared" si="9"/>
        <v>0.51827829865470765</v>
      </c>
      <c r="EM44">
        <f t="shared" si="9"/>
        <v>0.51227038635799116</v>
      </c>
      <c r="EN44">
        <f t="shared" si="9"/>
        <v>0.47410851970933571</v>
      </c>
      <c r="EO44">
        <f t="shared" si="9"/>
        <v>0.4834881772234042</v>
      </c>
      <c r="EP44">
        <f t="shared" si="9"/>
        <v>0.47778386511976995</v>
      </c>
    </row>
    <row r="45" spans="1:146">
      <c r="A45" s="52" t="s">
        <v>305</v>
      </c>
      <c r="B45" s="1">
        <v>2.33</v>
      </c>
      <c r="C45" s="1">
        <v>0</v>
      </c>
      <c r="D45" s="1">
        <v>33</v>
      </c>
      <c r="E45" s="1">
        <v>0</v>
      </c>
      <c r="F45" s="50"/>
      <c r="G45" s="1"/>
      <c r="H45" s="1"/>
      <c r="I45" s="1"/>
      <c r="J45" s="1"/>
      <c r="M45">
        <v>0.4</v>
      </c>
      <c r="N45">
        <v>0.72</v>
      </c>
      <c r="Q45">
        <v>1.6</v>
      </c>
      <c r="S45">
        <v>19.63</v>
      </c>
      <c r="V45">
        <v>0.31</v>
      </c>
      <c r="X45">
        <v>3.66</v>
      </c>
      <c r="Y45">
        <v>0.71</v>
      </c>
      <c r="Z45">
        <v>1.76</v>
      </c>
      <c r="AA45">
        <v>1.79</v>
      </c>
      <c r="AB45">
        <v>1.59</v>
      </c>
      <c r="AC45">
        <v>1.1599999999999999</v>
      </c>
      <c r="AD45">
        <v>7.13</v>
      </c>
      <c r="AE45">
        <v>0.83</v>
      </c>
      <c r="AF45">
        <v>1.45</v>
      </c>
      <c r="AG45">
        <v>2.27</v>
      </c>
      <c r="AH45" s="31">
        <v>5.21</v>
      </c>
      <c r="AI45" s="31">
        <v>7.86</v>
      </c>
      <c r="AJ45">
        <v>3.12</v>
      </c>
      <c r="AK45">
        <v>4.1400000000000006</v>
      </c>
      <c r="AL45">
        <v>5.81</v>
      </c>
      <c r="AM45">
        <v>3.87</v>
      </c>
      <c r="AO45">
        <v>0.17</v>
      </c>
      <c r="AP45">
        <v>0.59</v>
      </c>
      <c r="AQ45">
        <v>1.1599999999999999</v>
      </c>
      <c r="AR45">
        <v>0.39</v>
      </c>
      <c r="AS45">
        <v>3.67</v>
      </c>
      <c r="AT45">
        <v>1.99</v>
      </c>
      <c r="AY45">
        <v>0.78</v>
      </c>
      <c r="AZ45">
        <v>0.25</v>
      </c>
      <c r="BE45">
        <v>0.05</v>
      </c>
      <c r="BF45">
        <v>0.05</v>
      </c>
      <c r="BG45">
        <v>0.96</v>
      </c>
      <c r="BI45">
        <v>0.2</v>
      </c>
      <c r="BJ45">
        <v>0.55000000000000004</v>
      </c>
      <c r="BK45">
        <v>0.96</v>
      </c>
      <c r="BL45">
        <v>0.88</v>
      </c>
      <c r="BM45">
        <v>3</v>
      </c>
      <c r="BN45">
        <v>0.02</v>
      </c>
      <c r="BO45">
        <v>0.31</v>
      </c>
      <c r="BR45">
        <v>0.41</v>
      </c>
      <c r="BT45">
        <v>0.12</v>
      </c>
      <c r="BU45">
        <v>0.03</v>
      </c>
      <c r="BV45">
        <v>0.14000000000000001</v>
      </c>
      <c r="BW45">
        <v>0.13</v>
      </c>
      <c r="BX45">
        <v>7.8000000000000014E-2</v>
      </c>
      <c r="BY45">
        <v>0.63000000000000012</v>
      </c>
      <c r="BZ45">
        <v>0.11</v>
      </c>
      <c r="CC45">
        <f>-M45%*LOG(M45%,2)</f>
        <v>3.1863137138648349E-2</v>
      </c>
      <c r="CD45">
        <f>-N45%*LOG(N45%,2)</f>
        <v>5.1248069122371391E-2</v>
      </c>
      <c r="CG45">
        <f>-Q45%*LOG(Q45%,2)</f>
        <v>9.5452548554593411E-2</v>
      </c>
      <c r="CI45">
        <f>-S45%*LOG(S45%,2)</f>
        <v>0.46108277310494755</v>
      </c>
      <c r="CL45">
        <f>-V45%*LOG(V45%,2)</f>
        <v>2.5833899814403979E-2</v>
      </c>
      <c r="CN45">
        <f>-X45%*LOG(X45%,2)</f>
        <v>0.17465565901031391</v>
      </c>
      <c r="CO45">
        <f>-Y45%*LOG(Y45%,2)</f>
        <v>5.0679553346317845E-2</v>
      </c>
      <c r="CP45">
        <f t="shared" si="6"/>
        <v>0.10257774139205388</v>
      </c>
      <c r="CQ45">
        <f t="shared" si="6"/>
        <v>0.10388974918090496</v>
      </c>
      <c r="CR45">
        <f t="shared" si="6"/>
        <v>9.4999787845815004E-2</v>
      </c>
      <c r="CS45">
        <f t="shared" si="6"/>
        <v>7.4584884059293782E-2</v>
      </c>
      <c r="CT45">
        <f>-AD45%*LOG(AD45%,2)</f>
        <v>0.27164972826442652</v>
      </c>
      <c r="CU45">
        <f>-AE45%*LOG(AE45%,2)</f>
        <v>5.7375185470080949E-2</v>
      </c>
      <c r="CV45">
        <f t="shared" si="11"/>
        <v>8.8563147698250466E-2</v>
      </c>
      <c r="CW45">
        <f t="shared" si="11"/>
        <v>0.12396842035426875</v>
      </c>
      <c r="CX45">
        <f t="shared" si="11"/>
        <v>0.22208004377981605</v>
      </c>
      <c r="CY45">
        <f t="shared" si="11"/>
        <v>0.28840909255506025</v>
      </c>
      <c r="CZ45">
        <f t="shared" si="11"/>
        <v>0.15607207701344067</v>
      </c>
      <c r="DA45">
        <f t="shared" si="11"/>
        <v>0.19020093247287514</v>
      </c>
      <c r="DB45">
        <f t="shared" si="7"/>
        <v>0.23851897731901989</v>
      </c>
      <c r="DC45">
        <f t="shared" si="7"/>
        <v>0.18156192552577499</v>
      </c>
      <c r="DE45">
        <f>-AO45%*LOG(AO45%,2)</f>
        <v>1.5640424215108487E-2</v>
      </c>
      <c r="DF45">
        <f>-AP45%*LOG(AP45%,2)</f>
        <v>4.3689909048106886E-2</v>
      </c>
      <c r="DG45">
        <f>-AQ45%*LOG(AQ45%,2)</f>
        <v>7.4584884059293782E-2</v>
      </c>
      <c r="DH45">
        <f>-AR45%*LOG(AR45%,2)</f>
        <v>3.1209009626680089E-2</v>
      </c>
      <c r="DI45">
        <f t="shared" si="8"/>
        <v>0.17498839385011888</v>
      </c>
      <c r="DJ45">
        <f t="shared" si="8"/>
        <v>0.11245664640421545</v>
      </c>
      <c r="DO45">
        <f>-AY45%*LOG(AY45%,2)</f>
        <v>5.461801925336017E-2</v>
      </c>
      <c r="DP45">
        <f>-AZ45%*LOG(AZ45%,2)</f>
        <v>2.1609640474436812E-2</v>
      </c>
      <c r="DU45">
        <f>-BE45%*LOG(BE45%,2)</f>
        <v>5.4828921423310433E-3</v>
      </c>
      <c r="DV45">
        <f>-BF45%*LOG(BF45%,2)</f>
        <v>5.4828921423310433E-3</v>
      </c>
      <c r="DW45">
        <f>-BG45%*LOG(BG45%,2)</f>
        <v>6.4346398836751612E-2</v>
      </c>
      <c r="DY45">
        <f t="shared" si="12"/>
        <v>1.7931568569324173E-2</v>
      </c>
      <c r="DZ45">
        <f t="shared" si="12"/>
        <v>4.1284939663136344E-2</v>
      </c>
      <c r="EA45">
        <f t="shared" si="12"/>
        <v>6.4346398836751612E-2</v>
      </c>
      <c r="EB45">
        <f t="shared" si="12"/>
        <v>6.0088870696026933E-2</v>
      </c>
      <c r="EC45">
        <f>-BM45%*LOG(BM45%,2)</f>
        <v>0.15176681067160708</v>
      </c>
      <c r="ED45">
        <f>-BN45%*LOG(BN45%,2)</f>
        <v>2.4575424759098901E-3</v>
      </c>
      <c r="EE45">
        <f>-BO45%*LOG(BO45%,2)</f>
        <v>2.5833899814403979E-2</v>
      </c>
      <c r="EH45">
        <f>-BR45%*LOG(BR45%,2)</f>
        <v>3.2513657537218597E-2</v>
      </c>
      <c r="EJ45">
        <f t="shared" si="9"/>
        <v>1.1643299854593952E-2</v>
      </c>
      <c r="EK45">
        <f t="shared" si="9"/>
        <v>3.5108249636484875E-3</v>
      </c>
      <c r="EL45">
        <f t="shared" si="9"/>
        <v>1.3272500440488584E-2</v>
      </c>
      <c r="EM45">
        <f t="shared" si="9"/>
        <v>1.2463454459830865E-2</v>
      </c>
      <c r="EN45">
        <f t="shared" si="9"/>
        <v>8.0529058393481612E-3</v>
      </c>
      <c r="EO45">
        <f t="shared" si="9"/>
        <v>4.605572447311207E-2</v>
      </c>
      <c r="EP45">
        <f t="shared" si="9"/>
        <v>1.0811108837003367E-2</v>
      </c>
    </row>
    <row r="46" spans="1:146">
      <c r="A46" s="41" t="s">
        <v>306</v>
      </c>
      <c r="B46" s="1">
        <v>4.8000000000000001E-2</v>
      </c>
      <c r="C46" s="1">
        <v>0</v>
      </c>
      <c r="D46" s="1">
        <v>0</v>
      </c>
      <c r="E46" s="1">
        <v>0</v>
      </c>
      <c r="F46" s="50"/>
      <c r="G46" s="1"/>
      <c r="H46" s="1"/>
      <c r="I46" s="1"/>
      <c r="J46" s="1"/>
      <c r="L46">
        <v>4.5199999999999996</v>
      </c>
      <c r="AH46" s="31"/>
      <c r="AI46" s="31"/>
      <c r="CB46">
        <f>-L46%*LOG(L46%,2)</f>
        <v>0.20193251045446861</v>
      </c>
    </row>
    <row r="47" spans="1:146">
      <c r="A47" s="41" t="s">
        <v>70</v>
      </c>
      <c r="B47" s="1">
        <v>0.13999999999999999</v>
      </c>
      <c r="C47" s="1">
        <v>0</v>
      </c>
      <c r="D47" s="1">
        <v>0</v>
      </c>
      <c r="E47" s="1">
        <v>0</v>
      </c>
      <c r="F47" s="50"/>
      <c r="G47" s="1"/>
      <c r="H47" s="1"/>
      <c r="I47" s="1"/>
      <c r="J47" s="1"/>
      <c r="AH47" s="31"/>
      <c r="AI47" s="31"/>
    </row>
    <row r="48" spans="1:146">
      <c r="A48" s="41" t="s">
        <v>307</v>
      </c>
      <c r="B48" s="1">
        <v>46.1</v>
      </c>
      <c r="C48" s="1">
        <v>0</v>
      </c>
      <c r="D48" s="1">
        <v>0</v>
      </c>
      <c r="E48" s="1">
        <v>0</v>
      </c>
      <c r="F48" s="50"/>
      <c r="G48" s="1"/>
      <c r="H48" s="1"/>
      <c r="I48" s="1"/>
      <c r="J48" s="1"/>
      <c r="L48">
        <v>52.31</v>
      </c>
      <c r="M48">
        <v>15.1</v>
      </c>
      <c r="N48">
        <v>23.68</v>
      </c>
      <c r="O48">
        <v>18.29</v>
      </c>
      <c r="P48">
        <v>30.08</v>
      </c>
      <c r="Q48">
        <v>41.669999999999995</v>
      </c>
      <c r="R48">
        <v>23.85</v>
      </c>
      <c r="S48">
        <v>44.410000000000004</v>
      </c>
      <c r="T48">
        <v>40</v>
      </c>
      <c r="U48">
        <v>40</v>
      </c>
      <c r="V48">
        <v>46.98</v>
      </c>
      <c r="W48">
        <v>42.08</v>
      </c>
      <c r="X48">
        <v>48.68</v>
      </c>
      <c r="Y48">
        <v>32.18</v>
      </c>
      <c r="Z48">
        <v>48.54</v>
      </c>
      <c r="AA48">
        <v>46.62</v>
      </c>
      <c r="AB48">
        <v>46.13</v>
      </c>
      <c r="AC48">
        <v>46</v>
      </c>
      <c r="AD48">
        <v>27.53</v>
      </c>
      <c r="AE48">
        <v>45.98</v>
      </c>
      <c r="AF48">
        <v>29.59</v>
      </c>
      <c r="AG48">
        <v>41.41</v>
      </c>
      <c r="AH48" s="31">
        <v>29.11</v>
      </c>
      <c r="AI48" s="31">
        <v>34.29</v>
      </c>
      <c r="AJ48">
        <v>32</v>
      </c>
      <c r="AK48">
        <v>30.21</v>
      </c>
      <c r="AL48">
        <v>32.4</v>
      </c>
      <c r="AM48">
        <v>33.369999999999997</v>
      </c>
      <c r="AN48">
        <v>17.45</v>
      </c>
      <c r="AO48">
        <v>13.19</v>
      </c>
      <c r="AP48">
        <v>34.979999999999997</v>
      </c>
      <c r="AS48">
        <v>34.229999999999997</v>
      </c>
      <c r="AT48">
        <v>38.119999999999997</v>
      </c>
      <c r="AU48">
        <v>30.18</v>
      </c>
      <c r="AV48">
        <v>26.71</v>
      </c>
      <c r="AW48">
        <v>38.729999999999997</v>
      </c>
      <c r="AX48">
        <v>25.42</v>
      </c>
      <c r="AY48">
        <v>34.409999999999997</v>
      </c>
      <c r="AZ48">
        <v>26.86</v>
      </c>
      <c r="BA48">
        <v>42</v>
      </c>
      <c r="BB48">
        <v>33.14</v>
      </c>
      <c r="BC48">
        <v>37.79</v>
      </c>
      <c r="BD48">
        <v>31</v>
      </c>
      <c r="BE48">
        <v>42.83</v>
      </c>
      <c r="BF48">
        <v>38.47</v>
      </c>
      <c r="BG48">
        <v>48.71</v>
      </c>
      <c r="BH48">
        <v>35.22</v>
      </c>
      <c r="BI48">
        <v>34.67</v>
      </c>
      <c r="BJ48">
        <v>45.61</v>
      </c>
      <c r="BK48">
        <v>47.28</v>
      </c>
      <c r="BL48">
        <v>47.12</v>
      </c>
      <c r="BM48">
        <v>43.45</v>
      </c>
      <c r="BN48">
        <v>44.38</v>
      </c>
      <c r="BO48">
        <v>45.83</v>
      </c>
      <c r="BP48">
        <v>45</v>
      </c>
      <c r="BQ48">
        <v>46.03</v>
      </c>
      <c r="BR48">
        <v>43.64</v>
      </c>
      <c r="BS48">
        <v>14.1</v>
      </c>
      <c r="BT48">
        <v>37.97</v>
      </c>
      <c r="BU48">
        <v>38.92</v>
      </c>
      <c r="BV48">
        <v>44.77</v>
      </c>
      <c r="BW48">
        <v>37.380000000000003</v>
      </c>
      <c r="BX48">
        <v>39.6</v>
      </c>
      <c r="BY48">
        <v>37.22</v>
      </c>
      <c r="BZ48">
        <v>37.200000000000003</v>
      </c>
      <c r="CB48">
        <f t="shared" ref="CB48:DF48" si="13">-L48%*LOG(L48%,2)</f>
        <v>0.48901549704025721</v>
      </c>
      <c r="CC48">
        <f t="shared" si="13"/>
        <v>0.41183431134588827</v>
      </c>
      <c r="CD48">
        <f t="shared" si="13"/>
        <v>0.49213173449637432</v>
      </c>
      <c r="CE48">
        <f t="shared" si="13"/>
        <v>0.44826467532155406</v>
      </c>
      <c r="CF48">
        <f t="shared" si="13"/>
        <v>0.52132355718384105</v>
      </c>
      <c r="CG48">
        <f t="shared" si="13"/>
        <v>0.52625834515270353</v>
      </c>
      <c r="CH48">
        <f t="shared" si="13"/>
        <v>0.49320341063459333</v>
      </c>
      <c r="CI48">
        <f t="shared" si="13"/>
        <v>0.5200604288229157</v>
      </c>
      <c r="CJ48">
        <f t="shared" si="13"/>
        <v>0.52877123795494485</v>
      </c>
      <c r="CK48">
        <f t="shared" si="13"/>
        <v>0.52877123795494485</v>
      </c>
      <c r="CL48">
        <f t="shared" si="13"/>
        <v>0.5120262730462013</v>
      </c>
      <c r="CM48">
        <f t="shared" si="13"/>
        <v>0.52549225862020754</v>
      </c>
      <c r="CN48">
        <f t="shared" si="13"/>
        <v>0.50558995758362901</v>
      </c>
      <c r="CO48">
        <f t="shared" si="13"/>
        <v>0.52638878080820772</v>
      </c>
      <c r="CP48">
        <f t="shared" si="13"/>
        <v>0.50615278499774241</v>
      </c>
      <c r="CQ48">
        <f t="shared" si="13"/>
        <v>0.5132764519540759</v>
      </c>
      <c r="CR48">
        <f t="shared" si="13"/>
        <v>0.51491357878577393</v>
      </c>
      <c r="CS48">
        <f t="shared" si="13"/>
        <v>0.51533534751014742</v>
      </c>
      <c r="CT48">
        <f t="shared" si="13"/>
        <v>0.51231223540780546</v>
      </c>
      <c r="CU48">
        <f t="shared" si="13"/>
        <v>0.51539976493661777</v>
      </c>
      <c r="CV48">
        <f t="shared" si="13"/>
        <v>0.51984256407340079</v>
      </c>
      <c r="CW48">
        <f t="shared" si="13"/>
        <v>0.52671403625156032</v>
      </c>
      <c r="CX48">
        <f t="shared" si="13"/>
        <v>0.51827829865470765</v>
      </c>
      <c r="CY48">
        <f t="shared" si="13"/>
        <v>0.52948567136147717</v>
      </c>
      <c r="CZ48">
        <f t="shared" si="13"/>
        <v>0.52603398072791197</v>
      </c>
      <c r="DA48">
        <f t="shared" si="13"/>
        <v>0.52169706725917775</v>
      </c>
      <c r="DB48">
        <f t="shared" si="13"/>
        <v>0.52680270729589773</v>
      </c>
      <c r="DC48">
        <f t="shared" si="13"/>
        <v>0.5283727074721114</v>
      </c>
      <c r="DD48">
        <f t="shared" si="13"/>
        <v>0.43951333469994985</v>
      </c>
      <c r="DE48">
        <f t="shared" si="13"/>
        <v>0.38547557764629364</v>
      </c>
      <c r="DF48">
        <f t="shared" si="13"/>
        <v>0.53008615240860335</v>
      </c>
      <c r="DI48">
        <f t="shared" ref="DI48:EP48" si="14">-AS48%*LOG(AS48%,2)</f>
        <v>0.52942404650930897</v>
      </c>
      <c r="DJ48">
        <f t="shared" si="14"/>
        <v>0.53039404671378021</v>
      </c>
      <c r="DK48">
        <f t="shared" si="14"/>
        <v>0.52161159022707082</v>
      </c>
      <c r="DL48">
        <f t="shared" si="14"/>
        <v>0.50870480256202011</v>
      </c>
      <c r="DM48">
        <f t="shared" si="14"/>
        <v>0.53001098467072294</v>
      </c>
      <c r="DN48">
        <f t="shared" si="14"/>
        <v>0.50229006520720954</v>
      </c>
      <c r="DO48">
        <f t="shared" si="14"/>
        <v>0.52960437978777031</v>
      </c>
      <c r="DP48">
        <f t="shared" si="14"/>
        <v>0.5093915170267711</v>
      </c>
      <c r="DQ48">
        <f t="shared" si="14"/>
        <v>0.525646282138305</v>
      </c>
      <c r="DR48">
        <f t="shared" si="14"/>
        <v>0.52803767875749841</v>
      </c>
      <c r="DS48">
        <f t="shared" si="14"/>
        <v>0.53054271947979748</v>
      </c>
      <c r="DT48">
        <f t="shared" si="14"/>
        <v>0.52379456261023327</v>
      </c>
      <c r="DU48">
        <f t="shared" si="14"/>
        <v>0.5239421386830958</v>
      </c>
      <c r="DV48">
        <f t="shared" si="14"/>
        <v>0.5301913338427654</v>
      </c>
      <c r="DW48">
        <f t="shared" si="14"/>
        <v>0.50546859541345446</v>
      </c>
      <c r="DX48">
        <f t="shared" si="14"/>
        <v>0.53024878800996456</v>
      </c>
      <c r="DY48">
        <f t="shared" si="14"/>
        <v>0.52984089756877184</v>
      </c>
      <c r="DZ48">
        <f t="shared" si="14"/>
        <v>0.51656879145188195</v>
      </c>
      <c r="EA48">
        <f t="shared" si="14"/>
        <v>0.51095404247104226</v>
      </c>
      <c r="EB48">
        <f t="shared" si="14"/>
        <v>0.51152932745478752</v>
      </c>
      <c r="EC48">
        <f t="shared" si="14"/>
        <v>0.52251749830481986</v>
      </c>
      <c r="ED48">
        <f t="shared" si="14"/>
        <v>0.52014177805901196</v>
      </c>
      <c r="EE48">
        <f t="shared" si="14"/>
        <v>0.51587889134496523</v>
      </c>
      <c r="EF48">
        <f t="shared" si="14"/>
        <v>0.51840139205027258</v>
      </c>
      <c r="EG48">
        <f t="shared" si="14"/>
        <v>0.51523848616545675</v>
      </c>
      <c r="EH48">
        <f t="shared" si="14"/>
        <v>0.52205527984375755</v>
      </c>
      <c r="EI48">
        <f t="shared" si="14"/>
        <v>0.3984988434491244</v>
      </c>
      <c r="EJ48">
        <f t="shared" si="14"/>
        <v>0.53046675602475779</v>
      </c>
      <c r="EK48">
        <f t="shared" si="14"/>
        <v>0.52986325695183711</v>
      </c>
      <c r="EL48">
        <f t="shared" si="14"/>
        <v>0.51906148920437178</v>
      </c>
      <c r="EM48">
        <f t="shared" si="14"/>
        <v>0.53066947834564415</v>
      </c>
      <c r="EN48">
        <f t="shared" si="14"/>
        <v>0.52922535517466107</v>
      </c>
      <c r="EO48">
        <f t="shared" si="14"/>
        <v>0.53070138469828887</v>
      </c>
      <c r="EP48">
        <f t="shared" si="14"/>
        <v>0.5307046761621087</v>
      </c>
    </row>
    <row r="49" spans="1:146">
      <c r="A49" s="41" t="s">
        <v>259</v>
      </c>
      <c r="B49" s="1">
        <v>1.9E-3</v>
      </c>
      <c r="C49" s="1">
        <v>0</v>
      </c>
      <c r="D49" s="1">
        <v>0</v>
      </c>
      <c r="E49" s="1">
        <v>0</v>
      </c>
      <c r="F49" s="50"/>
      <c r="G49" s="1"/>
      <c r="H49" s="1"/>
      <c r="I49" s="1"/>
      <c r="J49" s="1"/>
      <c r="AH49" s="31"/>
      <c r="AI49" s="31"/>
    </row>
    <row r="50" spans="1:146">
      <c r="A50" s="41" t="s">
        <v>308</v>
      </c>
      <c r="B50" s="1">
        <v>28.199999999999996</v>
      </c>
      <c r="C50" s="1">
        <v>0</v>
      </c>
      <c r="D50" s="1">
        <v>0</v>
      </c>
      <c r="E50" s="1">
        <v>0</v>
      </c>
      <c r="F50" s="50"/>
      <c r="G50" s="1"/>
      <c r="H50" s="1"/>
      <c r="I50" s="1"/>
      <c r="J50" s="1"/>
      <c r="L50">
        <v>21.26</v>
      </c>
      <c r="M50">
        <v>11.36</v>
      </c>
      <c r="N50">
        <v>8.5500000000000007</v>
      </c>
      <c r="O50">
        <v>15</v>
      </c>
      <c r="P50">
        <v>23.05</v>
      </c>
      <c r="Q50">
        <v>23</v>
      </c>
      <c r="R50">
        <v>17.57</v>
      </c>
      <c r="S50">
        <v>19.7</v>
      </c>
      <c r="T50">
        <v>23</v>
      </c>
      <c r="U50">
        <v>23</v>
      </c>
      <c r="V50">
        <v>31.78</v>
      </c>
      <c r="W50">
        <v>35.770000000000003</v>
      </c>
      <c r="X50">
        <v>35.35</v>
      </c>
      <c r="Y50">
        <v>27</v>
      </c>
      <c r="Z50">
        <v>35.79</v>
      </c>
      <c r="AA50">
        <v>30.56</v>
      </c>
      <c r="AB50">
        <v>29.66</v>
      </c>
      <c r="AC50">
        <v>29.7</v>
      </c>
      <c r="AD50">
        <v>1.56</v>
      </c>
      <c r="AE50">
        <v>32.630000000000003</v>
      </c>
      <c r="AF50">
        <v>16.399999999999999</v>
      </c>
      <c r="AG50">
        <v>22.25</v>
      </c>
      <c r="AH50" s="31">
        <v>12.76</v>
      </c>
      <c r="AI50" s="31">
        <v>6.39</v>
      </c>
      <c r="AJ50">
        <v>12.41</v>
      </c>
      <c r="AK50">
        <v>5.65</v>
      </c>
      <c r="AL50">
        <v>5.59</v>
      </c>
      <c r="AM50">
        <v>8.18</v>
      </c>
      <c r="AN50">
        <v>12.27</v>
      </c>
      <c r="AO50">
        <v>10.73</v>
      </c>
      <c r="AP50">
        <v>11.690000000000001</v>
      </c>
      <c r="AQ50">
        <v>16.95</v>
      </c>
      <c r="AS50">
        <v>12.94</v>
      </c>
      <c r="AT50">
        <v>14.35</v>
      </c>
      <c r="AU50">
        <v>10.219999999999999</v>
      </c>
      <c r="AV50">
        <v>10.73</v>
      </c>
      <c r="AW50">
        <v>12.65</v>
      </c>
      <c r="AX50">
        <v>16.07</v>
      </c>
      <c r="AY50">
        <v>8.91</v>
      </c>
      <c r="AZ50">
        <v>6.03</v>
      </c>
      <c r="BA50">
        <v>17.190000000000001</v>
      </c>
      <c r="BB50">
        <v>9.07</v>
      </c>
      <c r="BC50">
        <v>7.9</v>
      </c>
      <c r="BD50">
        <v>3.9</v>
      </c>
      <c r="BE50">
        <v>20.98</v>
      </c>
      <c r="BF50">
        <v>19.86</v>
      </c>
      <c r="BG50">
        <v>28.84</v>
      </c>
      <c r="BH50">
        <v>16.64</v>
      </c>
      <c r="BI50">
        <v>19.18</v>
      </c>
      <c r="BJ50">
        <v>26.98</v>
      </c>
      <c r="BK50">
        <v>26.85</v>
      </c>
      <c r="BL50">
        <v>25.15</v>
      </c>
      <c r="BM50">
        <v>9.6300000000000008</v>
      </c>
      <c r="BN50">
        <v>20.3</v>
      </c>
      <c r="BO50">
        <v>24.88</v>
      </c>
      <c r="BP50">
        <v>1.33</v>
      </c>
      <c r="BQ50">
        <v>2.0699999999999998</v>
      </c>
      <c r="BR50">
        <v>2.1</v>
      </c>
      <c r="BS50">
        <v>1.54</v>
      </c>
      <c r="BT50">
        <v>0.47</v>
      </c>
      <c r="BU50">
        <v>4.4000000000000004</v>
      </c>
      <c r="BV50">
        <v>7.16</v>
      </c>
      <c r="BW50">
        <v>4.5</v>
      </c>
      <c r="BX50">
        <v>3.3</v>
      </c>
      <c r="BY50">
        <v>0.22</v>
      </c>
      <c r="BZ50">
        <v>0.54</v>
      </c>
      <c r="CB50">
        <f t="shared" ref="CB50:DG52" si="15">-L50%*LOG(L50%,2)</f>
        <v>0.47490300947870007</v>
      </c>
      <c r="CC50">
        <f t="shared" si="15"/>
        <v>0.35647285354108554</v>
      </c>
      <c r="CD50">
        <f t="shared" si="15"/>
        <v>0.3033481663158642</v>
      </c>
      <c r="CE50">
        <f t="shared" si="15"/>
        <v>0.41054483912493089</v>
      </c>
      <c r="CF50">
        <f t="shared" si="15"/>
        <v>0.48800568984564874</v>
      </c>
      <c r="CG50">
        <f t="shared" si="15"/>
        <v>0.48766767375507375</v>
      </c>
      <c r="CH50">
        <f t="shared" si="15"/>
        <v>0.4407986028521666</v>
      </c>
      <c r="CI50">
        <f t="shared" si="15"/>
        <v>0.46171529564552499</v>
      </c>
      <c r="CJ50">
        <f t="shared" si="15"/>
        <v>0.48766767375507375</v>
      </c>
      <c r="CK50">
        <f t="shared" si="15"/>
        <v>0.48766767375507375</v>
      </c>
      <c r="CL50">
        <f t="shared" si="15"/>
        <v>0.52558049072985569</v>
      </c>
      <c r="CM50">
        <f t="shared" si="15"/>
        <v>0.53053276221344592</v>
      </c>
      <c r="CN50">
        <f t="shared" si="15"/>
        <v>0.53032702052792535</v>
      </c>
      <c r="CO50">
        <f t="shared" si="15"/>
        <v>0.51002154565503921</v>
      </c>
      <c r="CP50">
        <f t="shared" si="15"/>
        <v>0.53054077815052403</v>
      </c>
      <c r="CQ50">
        <f t="shared" si="15"/>
        <v>0.52266265334258699</v>
      </c>
      <c r="CR50">
        <f t="shared" si="15"/>
        <v>0.52006125683832338</v>
      </c>
      <c r="CS50">
        <f t="shared" si="15"/>
        <v>0.52018515366681239</v>
      </c>
      <c r="CT50">
        <f t="shared" si="15"/>
        <v>9.3636038506720337E-2</v>
      </c>
      <c r="CU50">
        <f t="shared" si="15"/>
        <v>0.52721240776341016</v>
      </c>
      <c r="CV50">
        <f t="shared" si="15"/>
        <v>0.42775009392721652</v>
      </c>
      <c r="CW50">
        <f t="shared" si="15"/>
        <v>0.48240731383485269</v>
      </c>
      <c r="CX50">
        <f t="shared" si="15"/>
        <v>0.37901025011411238</v>
      </c>
      <c r="CY50">
        <f t="shared" si="15"/>
        <v>0.25355777252469686</v>
      </c>
      <c r="CZ50">
        <f t="shared" si="15"/>
        <v>0.37359373994590944</v>
      </c>
      <c r="DA50">
        <f t="shared" si="15"/>
        <v>0.23422670070694981</v>
      </c>
      <c r="DB50">
        <f t="shared" si="15"/>
        <v>0.23260034198487989</v>
      </c>
      <c r="DC50">
        <f t="shared" si="15"/>
        <v>0.29544158735250986</v>
      </c>
      <c r="DD50">
        <f t="shared" si="15"/>
        <v>0.37138748219027901</v>
      </c>
      <c r="DE50">
        <f t="shared" si="15"/>
        <v>0.34553583141648114</v>
      </c>
      <c r="DF50">
        <f t="shared" si="15"/>
        <v>0.36199875499058004</v>
      </c>
      <c r="DG50">
        <f t="shared" si="15"/>
        <v>0.43402895824861348</v>
      </c>
      <c r="DI50">
        <f t="shared" ref="DI50:EP52" si="16">-AS50%*LOG(AS50%,2)</f>
        <v>0.38174170779586825</v>
      </c>
      <c r="DJ50">
        <f t="shared" si="16"/>
        <v>0.40192590087104829</v>
      </c>
      <c r="DK50">
        <f t="shared" si="16"/>
        <v>0.33629246223812886</v>
      </c>
      <c r="DL50">
        <f t="shared" si="16"/>
        <v>0.34553583141648114</v>
      </c>
      <c r="DM50">
        <f t="shared" si="16"/>
        <v>0.37732302481092378</v>
      </c>
      <c r="DN50">
        <f t="shared" si="16"/>
        <v>0.42385559725600896</v>
      </c>
      <c r="DO50">
        <f t="shared" si="16"/>
        <v>0.3108191805402527</v>
      </c>
      <c r="DP50">
        <f t="shared" si="16"/>
        <v>0.24431740071525668</v>
      </c>
      <c r="DQ50">
        <f t="shared" si="16"/>
        <v>0.43668763475727174</v>
      </c>
      <c r="DR50">
        <f t="shared" si="16"/>
        <v>0.3140717550591981</v>
      </c>
      <c r="DS50">
        <f t="shared" si="16"/>
        <v>0.28929827938231378</v>
      </c>
      <c r="DT50">
        <f t="shared" si="16"/>
        <v>0.1825349005661937</v>
      </c>
      <c r="DU50">
        <f t="shared" si="16"/>
        <v>0.47266123488076373</v>
      </c>
      <c r="DV50">
        <f t="shared" si="16"/>
        <v>0.46314760694338564</v>
      </c>
      <c r="DW50">
        <f t="shared" si="16"/>
        <v>0.51734833870100794</v>
      </c>
      <c r="DX50">
        <f t="shared" si="16"/>
        <v>0.43052217085835065</v>
      </c>
      <c r="DY50">
        <f t="shared" si="16"/>
        <v>0.45693000683510693</v>
      </c>
      <c r="DZ50">
        <f t="shared" si="16"/>
        <v>0.50993218403299889</v>
      </c>
      <c r="EA50">
        <f t="shared" si="16"/>
        <v>0.50934611279268704</v>
      </c>
      <c r="EB50">
        <f t="shared" si="16"/>
        <v>0.50082947825642488</v>
      </c>
      <c r="EC50">
        <f t="shared" si="16"/>
        <v>0.32513965372128684</v>
      </c>
      <c r="ED50">
        <f t="shared" si="16"/>
        <v>0.46699101859781295</v>
      </c>
      <c r="EE50">
        <f t="shared" si="16"/>
        <v>0.49932707242340907</v>
      </c>
      <c r="EF50">
        <f t="shared" si="16"/>
        <v>8.2891318255841867E-2</v>
      </c>
      <c r="EG50">
        <f t="shared" si="16"/>
        <v>0.11580046623643757</v>
      </c>
      <c r="EH50">
        <f t="shared" si="16"/>
        <v>0.11704280409954985</v>
      </c>
      <c r="EI50">
        <f t="shared" si="16"/>
        <v>9.2722257918360043E-2</v>
      </c>
      <c r="EJ50">
        <f t="shared" si="16"/>
        <v>3.6345680580997512E-2</v>
      </c>
      <c r="EK50">
        <f t="shared" si="16"/>
        <v>0.19827951730509077</v>
      </c>
      <c r="EL50">
        <f t="shared" si="16"/>
        <v>0.2723589967236198</v>
      </c>
      <c r="EM50">
        <f t="shared" si="16"/>
        <v>0.20132690347495855</v>
      </c>
      <c r="EN50">
        <f t="shared" si="16"/>
        <v>0.16240587545501992</v>
      </c>
      <c r="EO50">
        <f t="shared" si="16"/>
        <v>1.9422217674006738E-2</v>
      </c>
      <c r="EP50">
        <f t="shared" si="16"/>
        <v>4.06772543378843E-2</v>
      </c>
    </row>
    <row r="51" spans="1:146">
      <c r="A51" s="41" t="s">
        <v>309</v>
      </c>
      <c r="B51" s="1">
        <v>0.105</v>
      </c>
      <c r="C51" s="1">
        <v>0</v>
      </c>
      <c r="D51" s="1">
        <v>0</v>
      </c>
      <c r="E51" s="1">
        <v>0</v>
      </c>
      <c r="F51" s="50"/>
      <c r="G51" s="1"/>
      <c r="H51" s="1"/>
      <c r="I51" s="1"/>
      <c r="J51" s="1"/>
      <c r="Q51">
        <v>0.09</v>
      </c>
      <c r="R51">
        <v>7.0000000000000007E-2</v>
      </c>
      <c r="V51">
        <v>0.04</v>
      </c>
      <c r="X51">
        <v>9.6000000000000002E-2</v>
      </c>
      <c r="Y51">
        <v>0.05</v>
      </c>
      <c r="Z51">
        <v>0.09</v>
      </c>
      <c r="AA51">
        <v>0.24</v>
      </c>
      <c r="AB51">
        <v>0.24</v>
      </c>
      <c r="AC51">
        <v>0.12</v>
      </c>
      <c r="AF51">
        <v>0.08</v>
      </c>
      <c r="AH51" s="31"/>
      <c r="AI51" s="31">
        <v>0.14000000000000001</v>
      </c>
      <c r="AJ51">
        <v>1.75</v>
      </c>
      <c r="AK51">
        <v>0.79</v>
      </c>
      <c r="AL51">
        <v>0.44</v>
      </c>
      <c r="AP51">
        <v>0.02</v>
      </c>
      <c r="AT51">
        <v>7.0000000000000007E-2</v>
      </c>
      <c r="BA51">
        <v>7.0000000000000007E-2</v>
      </c>
      <c r="BE51">
        <v>0.01</v>
      </c>
      <c r="BG51">
        <v>0.44</v>
      </c>
      <c r="BM51">
        <v>0.34</v>
      </c>
      <c r="BQ51">
        <v>0.79</v>
      </c>
      <c r="BS51">
        <v>0.01</v>
      </c>
      <c r="BU51">
        <v>0.51</v>
      </c>
      <c r="BV51">
        <v>0.65</v>
      </c>
      <c r="BW51">
        <v>0.71</v>
      </c>
      <c r="BX51">
        <v>0.8</v>
      </c>
      <c r="BY51">
        <v>0.38</v>
      </c>
      <c r="BZ51">
        <v>0.41</v>
      </c>
      <c r="CG51">
        <f>-Q51%*LOG(Q51%,2)</f>
        <v>9.106008640296424E-3</v>
      </c>
      <c r="CH51">
        <f>-R51%*LOG(R51%,2)</f>
        <v>7.3362502202442923E-3</v>
      </c>
      <c r="CL51">
        <f>-V51%*LOG(V51%,2)</f>
        <v>4.51508495181978E-3</v>
      </c>
      <c r="CN51">
        <f t="shared" si="15"/>
        <v>9.6236908547670304E-3</v>
      </c>
      <c r="CO51">
        <f t="shared" si="15"/>
        <v>5.4828921423310433E-3</v>
      </c>
      <c r="CP51">
        <f t="shared" si="15"/>
        <v>9.106008640296424E-3</v>
      </c>
      <c r="CQ51">
        <f t="shared" si="15"/>
        <v>2.0886599709187905E-2</v>
      </c>
      <c r="CR51">
        <f t="shared" si="15"/>
        <v>2.0886599709187905E-2</v>
      </c>
      <c r="CS51">
        <f t="shared" si="15"/>
        <v>1.1643299854593952E-2</v>
      </c>
      <c r="CV51">
        <f>-AF51%*LOG(AF51%,2)</f>
        <v>8.2301699036395597E-3</v>
      </c>
      <c r="CY51">
        <f>-AI51%*LOG(AI51%,2)</f>
        <v>1.3272500440488584E-2</v>
      </c>
      <c r="CZ51">
        <f>-AJ51%*LOG(AJ51%,2)</f>
        <v>0.1021387721850496</v>
      </c>
      <c r="DA51">
        <f>-AK51%*LOG(AK51%,2)</f>
        <v>5.517305988784154E-2</v>
      </c>
      <c r="DB51">
        <f>-AL51%*LOG(AL51%,2)</f>
        <v>3.4444435348013475E-2</v>
      </c>
      <c r="DF51">
        <f>-AP51%*LOG(AP51%,2)</f>
        <v>2.4575424759098901E-3</v>
      </c>
      <c r="DJ51">
        <f>-AT51%*LOG(AT51%,2)</f>
        <v>7.3362502202442923E-3</v>
      </c>
      <c r="DQ51">
        <f>-BA51%*LOG(BA51%,2)</f>
        <v>7.3362502202442923E-3</v>
      </c>
      <c r="DU51">
        <f>-BE51%*LOG(BE51%,2)</f>
        <v>1.3287712379549449E-3</v>
      </c>
      <c r="DW51">
        <f>-BG51%*LOG(BG51%,2)</f>
        <v>3.4444435348013475E-2</v>
      </c>
      <c r="EC51">
        <f>-BM51%*LOG(BM51%,2)</f>
        <v>2.7880848430216976E-2</v>
      </c>
      <c r="EG51">
        <f>-BQ51%*LOG(BQ51%,2)</f>
        <v>5.517305988784154E-2</v>
      </c>
      <c r="EI51">
        <f>-BS51%*LOG(BS51%,2)</f>
        <v>1.3287712379549449E-3</v>
      </c>
      <c r="EK51">
        <f t="shared" si="16"/>
        <v>3.8837963891647564E-2</v>
      </c>
      <c r="EL51">
        <f t="shared" si="16"/>
        <v>4.7224739682386475E-2</v>
      </c>
      <c r="EM51">
        <f t="shared" si="16"/>
        <v>5.0679553346317845E-2</v>
      </c>
      <c r="EN51">
        <f t="shared" si="16"/>
        <v>5.5726274277296706E-2</v>
      </c>
      <c r="EO51">
        <f t="shared" si="16"/>
        <v>3.055118249120228E-2</v>
      </c>
      <c r="EP51">
        <f t="shared" si="16"/>
        <v>3.2513657537218597E-2</v>
      </c>
    </row>
    <row r="52" spans="1:146">
      <c r="A52" s="48" t="s">
        <v>310</v>
      </c>
      <c r="B52" s="1">
        <v>3.5000000000000003E-2</v>
      </c>
      <c r="C52" s="1">
        <v>90</v>
      </c>
      <c r="D52" s="1">
        <v>0</v>
      </c>
      <c r="E52" s="1">
        <v>0</v>
      </c>
      <c r="F52" s="53" t="s">
        <v>290</v>
      </c>
      <c r="G52" s="54" t="s">
        <v>311</v>
      </c>
      <c r="H52" s="1">
        <v>4</v>
      </c>
      <c r="I52" s="1">
        <v>1</v>
      </c>
      <c r="J52" s="1">
        <v>2</v>
      </c>
      <c r="L52">
        <v>2.29</v>
      </c>
      <c r="N52">
        <v>0.46</v>
      </c>
      <c r="O52">
        <v>2</v>
      </c>
      <c r="P52">
        <v>6.5</v>
      </c>
      <c r="Q52">
        <v>1</v>
      </c>
      <c r="R52">
        <v>0.09</v>
      </c>
      <c r="S52">
        <v>1.35</v>
      </c>
      <c r="T52">
        <v>0.94</v>
      </c>
      <c r="U52">
        <v>0.93</v>
      </c>
      <c r="V52">
        <v>0.48</v>
      </c>
      <c r="X52">
        <v>3.5999999999999997E-2</v>
      </c>
      <c r="Y52">
        <v>0.08</v>
      </c>
      <c r="Z52">
        <v>0.08</v>
      </c>
      <c r="AA52">
        <v>0.15</v>
      </c>
      <c r="AB52">
        <v>0.11</v>
      </c>
      <c r="AC52">
        <v>0.72</v>
      </c>
      <c r="AD52">
        <v>5.38</v>
      </c>
      <c r="AE52">
        <v>0.55000000000000004</v>
      </c>
      <c r="AF52">
        <v>0.45</v>
      </c>
      <c r="AG52">
        <v>1.01</v>
      </c>
      <c r="AH52" s="31">
        <v>0.54</v>
      </c>
      <c r="AI52" s="31"/>
      <c r="AN52">
        <v>1.9</v>
      </c>
      <c r="AO52">
        <v>0.05</v>
      </c>
      <c r="AQ52">
        <v>0.53</v>
      </c>
      <c r="AS52">
        <v>2.15</v>
      </c>
      <c r="AT52">
        <v>0.96</v>
      </c>
      <c r="AU52">
        <v>0.63</v>
      </c>
      <c r="AV52">
        <v>0.27999999999999997</v>
      </c>
      <c r="AX52">
        <v>0.04</v>
      </c>
      <c r="AZ52">
        <v>0.05</v>
      </c>
      <c r="BA52">
        <v>0.16</v>
      </c>
      <c r="BG52">
        <v>0.44</v>
      </c>
      <c r="BH52">
        <v>0.02</v>
      </c>
      <c r="BJ52">
        <v>0.28999999999999998</v>
      </c>
      <c r="BK52">
        <v>0.42</v>
      </c>
      <c r="BL52">
        <v>0.16</v>
      </c>
      <c r="BM52">
        <v>8.52</v>
      </c>
      <c r="BN52">
        <v>0.04</v>
      </c>
      <c r="BO52">
        <v>0.56999999999999995</v>
      </c>
      <c r="BP52">
        <v>20.41</v>
      </c>
      <c r="BQ52">
        <v>20.18</v>
      </c>
      <c r="BR52">
        <v>20.8</v>
      </c>
      <c r="BT52">
        <v>17.899999999999999</v>
      </c>
      <c r="BU52">
        <v>16.34</v>
      </c>
      <c r="BV52">
        <v>15.6</v>
      </c>
      <c r="BW52">
        <v>13.1</v>
      </c>
      <c r="BX52">
        <v>17.25</v>
      </c>
      <c r="BY52">
        <v>17.96</v>
      </c>
      <c r="BZ52">
        <v>18.149999999999999</v>
      </c>
      <c r="CB52">
        <f>-L52%*LOG(L52%,2)</f>
        <v>0.12477084674426239</v>
      </c>
      <c r="CD52">
        <f>-N52%*LOG(N52%,2)</f>
        <v>3.5715091948065207E-2</v>
      </c>
      <c r="CE52">
        <f>-O52%*LOG(O52%,2)</f>
        <v>0.11287712379549449</v>
      </c>
      <c r="CF52">
        <f>-P52%*LOG(P52%,2)</f>
        <v>0.25632207065618612</v>
      </c>
      <c r="CG52">
        <f>-Q52%*LOG(Q52%,2)</f>
        <v>6.6438561897747245E-2</v>
      </c>
      <c r="CH52">
        <f>-R52%*LOG(R52%,2)</f>
        <v>9.106008640296424E-3</v>
      </c>
      <c r="CI52">
        <f>-S52%*LOG(S52%,2)</f>
        <v>8.3847106563731358E-2</v>
      </c>
      <c r="CJ52">
        <f>-T52%*LOG(T52%,2)</f>
        <v>6.3291361161995019E-2</v>
      </c>
      <c r="CK52">
        <f>-U52%*LOG(U52%,2)</f>
        <v>6.2761548186505187E-2</v>
      </c>
      <c r="CL52">
        <f>-V52%*LOG(V52%,2)</f>
        <v>3.6973199418375804E-2</v>
      </c>
      <c r="CN52">
        <f t="shared" si="15"/>
        <v>4.11829757027802E-3</v>
      </c>
      <c r="CO52">
        <f t="shared" si="15"/>
        <v>8.2301699036395597E-3</v>
      </c>
      <c r="CP52">
        <f t="shared" si="15"/>
        <v>8.2301699036395597E-3</v>
      </c>
      <c r="CQ52">
        <f t="shared" si="15"/>
        <v>1.4071232675911398E-2</v>
      </c>
      <c r="CR52">
        <f t="shared" si="15"/>
        <v>1.0811108837003367E-2</v>
      </c>
      <c r="CS52">
        <f t="shared" si="15"/>
        <v>5.1248069122371391E-2</v>
      </c>
      <c r="CT52">
        <f>-AD52%*LOG(AD52%,2)</f>
        <v>0.226834250914214</v>
      </c>
      <c r="CU52">
        <f>-AE52%*LOG(AE52%,2)</f>
        <v>4.1284939663136344E-2</v>
      </c>
      <c r="CV52">
        <f>-AF52%*LOG(AF52%,2)</f>
        <v>3.508136677448899E-2</v>
      </c>
      <c r="CW52">
        <f>-AG52%*LOG(AG52%,2)</f>
        <v>6.6957959057656308E-2</v>
      </c>
      <c r="CX52">
        <f>-AH52%*LOG(AH52%,2)</f>
        <v>4.06772543378843E-2</v>
      </c>
      <c r="DD52">
        <f>-AN52%*LOG(AN52%,2)</f>
        <v>0.10863927865315152</v>
      </c>
      <c r="DE52">
        <f>-AO52%*LOG(AO52%,2)</f>
        <v>5.4828921423310433E-3</v>
      </c>
      <c r="DG52">
        <f>-AQ52%*LOG(AQ52%,2)</f>
        <v>4.0066897202427128E-2</v>
      </c>
      <c r="DI52">
        <f>-AS52%*LOG(AS52%,2)</f>
        <v>0.11909966989413975</v>
      </c>
      <c r="DJ52">
        <f>-AT52%*LOG(AT52%,2)</f>
        <v>6.4346398836751612E-2</v>
      </c>
      <c r="DK52">
        <f>-AU52%*LOG(AU52%,2)</f>
        <v>4.6055724473112063E-2</v>
      </c>
      <c r="DL52">
        <f>-AV52%*LOG(AV52%,2)</f>
        <v>2.3745000880977168E-2</v>
      </c>
      <c r="DN52">
        <f>-AX52%*LOG(AX52%,2)</f>
        <v>4.51508495181978E-3</v>
      </c>
      <c r="DP52">
        <f>-AZ52%*LOG(AZ52%,2)</f>
        <v>5.4828921423310433E-3</v>
      </c>
      <c r="DQ52">
        <f>-BA52%*LOG(BA52%,2)</f>
        <v>1.4860339807279119E-2</v>
      </c>
      <c r="DW52">
        <f>-BG52%*LOG(BG52%,2)</f>
        <v>3.4444435348013475E-2</v>
      </c>
      <c r="DX52">
        <f>-BH52%*LOG(BH52%,2)</f>
        <v>2.4575424759098901E-3</v>
      </c>
      <c r="DZ52">
        <f>-BJ52%*LOG(BJ52%,2)</f>
        <v>2.4446221014823445E-2</v>
      </c>
      <c r="EA52">
        <f>-BK52%*LOG(BK52%,2)</f>
        <v>3.3160658818436897E-2</v>
      </c>
      <c r="EB52">
        <f>-BL52%*LOG(BL52%,2)</f>
        <v>1.4860339807279119E-2</v>
      </c>
      <c r="EC52">
        <f>-BM52%*LOG(BM52%,2)</f>
        <v>0.30271583509437167</v>
      </c>
      <c r="ED52">
        <f>-BN52%*LOG(BN52%,2)</f>
        <v>4.51508495181978E-3</v>
      </c>
      <c r="EE52">
        <f>-BO52%*LOG(BO52%,2)</f>
        <v>4.2492487482692826E-2</v>
      </c>
      <c r="EF52">
        <f>-BP52%*LOG(BP52%,2)</f>
        <v>0.46793025534466459</v>
      </c>
      <c r="EG52">
        <f>-BQ52%*LOG(BQ52%,2)</f>
        <v>0.46595658754541602</v>
      </c>
      <c r="EH52">
        <f>-BR52%*LOG(BR52%,2)</f>
        <v>0.47119166983636696</v>
      </c>
      <c r="EJ52">
        <f>-BT52%*LOG(BT52%,2)</f>
        <v>0.44427236282421168</v>
      </c>
      <c r="EK52">
        <f t="shared" si="16"/>
        <v>0.42704918620337534</v>
      </c>
      <c r="EL52">
        <f t="shared" si="16"/>
        <v>0.41813960226477487</v>
      </c>
      <c r="EM52">
        <f t="shared" si="16"/>
        <v>0.38413932808932744</v>
      </c>
      <c r="EN52">
        <f t="shared" si="16"/>
        <v>0.43734472394190582</v>
      </c>
      <c r="EO52">
        <f t="shared" si="16"/>
        <v>0.44489447776757113</v>
      </c>
      <c r="EP52">
        <f t="shared" si="16"/>
        <v>0.44684547621994003</v>
      </c>
    </row>
    <row r="53" spans="1:146">
      <c r="A53" s="48" t="s">
        <v>312</v>
      </c>
      <c r="B53" s="1">
        <v>5.8500000000000003E-2</v>
      </c>
      <c r="C53" s="1">
        <v>0</v>
      </c>
      <c r="D53" s="1">
        <v>0</v>
      </c>
      <c r="E53" s="1">
        <v>0</v>
      </c>
      <c r="F53" s="55" t="s">
        <v>313</v>
      </c>
      <c r="G53" s="54" t="s">
        <v>314</v>
      </c>
      <c r="H53" s="1">
        <v>2</v>
      </c>
      <c r="I53" s="1">
        <v>1</v>
      </c>
      <c r="J53" s="1">
        <v>2</v>
      </c>
      <c r="R53">
        <v>0.43</v>
      </c>
      <c r="AH53" s="31"/>
      <c r="AI53" s="31"/>
      <c r="BS53">
        <v>0.86</v>
      </c>
      <c r="BU53">
        <v>0.52</v>
      </c>
      <c r="BV53">
        <v>0.98</v>
      </c>
      <c r="BX53">
        <v>1.25</v>
      </c>
      <c r="BY53">
        <v>0.11</v>
      </c>
      <c r="BZ53">
        <v>0.05</v>
      </c>
      <c r="CH53">
        <f>-R53%*LOG(R53%,2)</f>
        <v>3.3804224786843612E-2</v>
      </c>
      <c r="EI53">
        <f>-BS53%*LOG(BS53%,2)</f>
        <v>5.9008449573687234E-2</v>
      </c>
      <c r="EK53">
        <f>-BU53%*LOG(BU53%,2)</f>
        <v>3.945381783932346E-2</v>
      </c>
      <c r="EL53">
        <f>-BV53%*LOG(BV53%,2)</f>
        <v>6.5395424847255551E-2</v>
      </c>
      <c r="EN53">
        <f>-BX53%*LOG(BX53%,2)</f>
        <v>7.902410118609203E-2</v>
      </c>
      <c r="EO53">
        <f>-BY53%*LOG(BY53%,2)</f>
        <v>1.0811108837003367E-2</v>
      </c>
      <c r="EP53">
        <f>-BZ53%*LOG(BZ53%,2)</f>
        <v>5.4828921423310433E-3</v>
      </c>
    </row>
    <row r="54" spans="1:146">
      <c r="A54" s="48" t="s">
        <v>315</v>
      </c>
      <c r="B54" s="1">
        <v>1.4500000000000001E-2</v>
      </c>
      <c r="C54" s="1">
        <v>0</v>
      </c>
      <c r="D54" s="1">
        <v>0</v>
      </c>
      <c r="E54" s="1">
        <v>0</v>
      </c>
      <c r="F54" s="55" t="s">
        <v>313</v>
      </c>
      <c r="G54" s="54" t="s">
        <v>314</v>
      </c>
      <c r="H54" s="1">
        <v>2</v>
      </c>
      <c r="I54" s="1">
        <v>1</v>
      </c>
      <c r="J54" s="1">
        <v>2</v>
      </c>
      <c r="R54">
        <v>0.34</v>
      </c>
      <c r="Z54">
        <v>0.06</v>
      </c>
      <c r="AH54" s="31"/>
      <c r="AI54" s="31"/>
      <c r="AT54">
        <v>0.09</v>
      </c>
      <c r="CH54">
        <f>-R54%*LOG(R54%,2)</f>
        <v>2.7880848430216976E-2</v>
      </c>
      <c r="CP54">
        <f>-Z54%*LOG(Z54%,2)</f>
        <v>6.4216499272969759E-3</v>
      </c>
      <c r="DJ54">
        <f>-AT54%*LOG(AT54%,2)</f>
        <v>9.106008640296424E-3</v>
      </c>
    </row>
    <row r="55" spans="1:146">
      <c r="A55" s="1" t="s">
        <v>316</v>
      </c>
      <c r="B55" s="1"/>
      <c r="C55" s="1"/>
      <c r="D55" s="1"/>
      <c r="E55" s="1"/>
      <c r="F55" s="50"/>
      <c r="G55" s="1"/>
      <c r="H55" s="1"/>
      <c r="I55" s="1"/>
      <c r="J55" s="1"/>
      <c r="L55">
        <v>7.91</v>
      </c>
      <c r="M55">
        <v>24.58</v>
      </c>
      <c r="N55">
        <v>36.950000000000003</v>
      </c>
      <c r="O55">
        <v>37.709499999999998</v>
      </c>
      <c r="P55">
        <v>18.019900000000007</v>
      </c>
      <c r="Q55">
        <v>6.41</v>
      </c>
      <c r="R55">
        <v>20.88</v>
      </c>
      <c r="S55">
        <v>1.0900000000000034</v>
      </c>
      <c r="T55">
        <v>3.0260000000000105</v>
      </c>
      <c r="U55">
        <v>12.457999999999998</v>
      </c>
      <c r="V55">
        <v>2.42</v>
      </c>
      <c r="W55">
        <v>8.4699999999999989</v>
      </c>
      <c r="X55">
        <v>3.9999999999906777E-3</v>
      </c>
      <c r="Y55">
        <v>16.548000000000002</v>
      </c>
      <c r="Z55">
        <v>0.02</v>
      </c>
      <c r="AA55">
        <v>0.3230000000000075</v>
      </c>
      <c r="AB55">
        <v>0.16</v>
      </c>
      <c r="AC55">
        <v>0.8</v>
      </c>
      <c r="AD55">
        <v>18.930000000000007</v>
      </c>
      <c r="AE55">
        <v>4.2199999999999989</v>
      </c>
      <c r="AF55">
        <v>34.78</v>
      </c>
      <c r="AG55">
        <v>2.1299999999999955</v>
      </c>
      <c r="AH55" s="31">
        <v>28.569999999999993</v>
      </c>
      <c r="AI55" s="31">
        <v>2.4399999999999977</v>
      </c>
      <c r="AJ55">
        <v>19.099999999999994</v>
      </c>
      <c r="AK55">
        <v>11.289999999999992</v>
      </c>
      <c r="AL55">
        <v>4.8499999999999943</v>
      </c>
      <c r="AM55">
        <v>6.4900000000000091</v>
      </c>
      <c r="AN55">
        <v>14.329999999999998</v>
      </c>
      <c r="AO55">
        <v>22.700000000000003</v>
      </c>
      <c r="AP55">
        <v>3.9799999999999898</v>
      </c>
      <c r="AQ55">
        <v>38.810000000000009</v>
      </c>
      <c r="AR55">
        <v>74.135999999999996</v>
      </c>
      <c r="AS55">
        <v>1.3000000000000114</v>
      </c>
      <c r="AT55">
        <v>0.45999999999999375</v>
      </c>
      <c r="AU55">
        <v>6.5600000000000023</v>
      </c>
      <c r="AV55">
        <v>6.210000000000008</v>
      </c>
      <c r="AW55">
        <v>5.9699999999999989</v>
      </c>
      <c r="AX55">
        <v>30.269999999999996</v>
      </c>
      <c r="AY55">
        <v>13.409999999999997</v>
      </c>
      <c r="AZ55">
        <v>27.040000000000006</v>
      </c>
      <c r="BA55">
        <v>0.34999999999999432</v>
      </c>
      <c r="BB55">
        <v>13.230000000000004</v>
      </c>
      <c r="BC55">
        <v>1.710000000000008</v>
      </c>
      <c r="BD55">
        <v>14.430000000000007</v>
      </c>
      <c r="BE55">
        <v>14.599999999999994</v>
      </c>
      <c r="BF55">
        <v>23.04</v>
      </c>
      <c r="BG55">
        <v>0.15</v>
      </c>
      <c r="BH55">
        <v>28.75</v>
      </c>
      <c r="BI55">
        <v>29.7</v>
      </c>
      <c r="BJ55">
        <v>6.46</v>
      </c>
      <c r="BK55">
        <v>2.3199999999999998</v>
      </c>
      <c r="BL55">
        <v>1.34</v>
      </c>
      <c r="BM55">
        <v>0.01</v>
      </c>
      <c r="BN55">
        <v>8.91</v>
      </c>
      <c r="BO55">
        <v>4.41</v>
      </c>
      <c r="BP55">
        <v>2.2999999999999972</v>
      </c>
      <c r="BQ55">
        <v>0.09</v>
      </c>
      <c r="BR55">
        <v>7.3899999999999864</v>
      </c>
      <c r="BS55">
        <v>53.43</v>
      </c>
      <c r="BT55">
        <v>17.399999999999991</v>
      </c>
      <c r="BU55">
        <v>17.649999999999999</v>
      </c>
      <c r="BV55">
        <v>0.61</v>
      </c>
      <c r="BW55">
        <v>15.680000000000007</v>
      </c>
      <c r="BX55">
        <v>15.640000000000015</v>
      </c>
      <c r="BY55">
        <v>20.740000000000009</v>
      </c>
      <c r="BZ55">
        <v>21.64</v>
      </c>
      <c r="CB55">
        <f t="shared" ref="CB55:CG55" si="17">-L55%*LOG(L55%,2)</f>
        <v>0.28952011896056362</v>
      </c>
      <c r="CC55">
        <f t="shared" si="17"/>
        <v>0.49760813344165444</v>
      </c>
      <c r="CD55">
        <f t="shared" si="17"/>
        <v>0.53073270342563839</v>
      </c>
      <c r="CE55">
        <f t="shared" si="17"/>
        <v>0.53057269265883611</v>
      </c>
      <c r="CF55">
        <f t="shared" si="17"/>
        <v>0.44551267125116534</v>
      </c>
      <c r="CG55">
        <f t="shared" si="17"/>
        <v>0.25406239049085844</v>
      </c>
      <c r="CH55">
        <f>-R55%*LOG(R55%,2)</f>
        <v>0.47184757276613315</v>
      </c>
      <c r="CI55">
        <f t="shared" ref="CI55:CO55" si="18">-S55%*LOG(S55%,2)</f>
        <v>7.106285579702068E-2</v>
      </c>
      <c r="CJ55">
        <f t="shared" si="18"/>
        <v>0.15270540155917986</v>
      </c>
      <c r="CK55">
        <f t="shared" si="18"/>
        <v>0.37434491280951171</v>
      </c>
      <c r="CL55">
        <f t="shared" si="18"/>
        <v>0.12992614924305149</v>
      </c>
      <c r="CM55">
        <f t="shared" si="18"/>
        <v>0.30165856045240108</v>
      </c>
      <c r="CN55">
        <f t="shared" si="18"/>
        <v>5.8438561897624502E-4</v>
      </c>
      <c r="CO55">
        <f t="shared" si="18"/>
        <v>0.42946548350473324</v>
      </c>
      <c r="CP55">
        <f>-Z55%*LOG(Z55%,2)</f>
        <v>2.4575424759098901E-3</v>
      </c>
      <c r="CQ55">
        <f t="shared" ref="CQ55:DI55" si="19">-AA55%*LOG(AA55%,2)</f>
        <v>2.6725827886770036E-2</v>
      </c>
      <c r="CR55">
        <f t="shared" si="19"/>
        <v>1.4860339807279119E-2</v>
      </c>
      <c r="CS55">
        <f t="shared" si="19"/>
        <v>5.5726274277296706E-2</v>
      </c>
      <c r="CT55">
        <f t="shared" si="19"/>
        <v>0.45455732235199947</v>
      </c>
      <c r="CU55">
        <f t="shared" si="19"/>
        <v>0.19271107665354353</v>
      </c>
      <c r="CV55">
        <f t="shared" si="19"/>
        <v>0.52993248242806745</v>
      </c>
      <c r="CW55">
        <f t="shared" si="19"/>
        <v>0.11827895877359275</v>
      </c>
      <c r="CX55">
        <f t="shared" si="19"/>
        <v>0.51638191064575623</v>
      </c>
      <c r="CY55">
        <f t="shared" si="19"/>
        <v>0.13071019102447207</v>
      </c>
      <c r="CZ55">
        <f t="shared" si="19"/>
        <v>0.4561758922156306</v>
      </c>
      <c r="DA55">
        <f t="shared" si="19"/>
        <v>0.35528304653086096</v>
      </c>
      <c r="DB55">
        <f t="shared" si="19"/>
        <v>0.21174476496003536</v>
      </c>
      <c r="DC55">
        <f t="shared" si="19"/>
        <v>0.25607188747961546</v>
      </c>
      <c r="DD55">
        <f t="shared" si="19"/>
        <v>0.40165406324167063</v>
      </c>
      <c r="DE55">
        <f t="shared" si="19"/>
        <v>0.4856065260032561</v>
      </c>
      <c r="DF55">
        <f t="shared" si="19"/>
        <v>0.18511329280843053</v>
      </c>
      <c r="DG55">
        <f t="shared" si="19"/>
        <v>0.52995041873060889</v>
      </c>
      <c r="DH55">
        <f t="shared" si="19"/>
        <v>0.32008501057773303</v>
      </c>
      <c r="DI55">
        <f t="shared" si="19"/>
        <v>8.1449479364773494E-2</v>
      </c>
      <c r="DJ55">
        <f>-AT55%*LOG(AT55%,2)</f>
        <v>3.5715091948064812E-2</v>
      </c>
      <c r="DK55">
        <f t="shared" ref="DK55:EP55" si="20">-AU55%*LOG(AU55%,2)</f>
        <v>0.25781852059549759</v>
      </c>
      <c r="DL55">
        <f t="shared" si="20"/>
        <v>0.24897522741452907</v>
      </c>
      <c r="DM55">
        <f t="shared" si="20"/>
        <v>0.24274767791959326</v>
      </c>
      <c r="DN55">
        <f t="shared" si="20"/>
        <v>0.52186673234983005</v>
      </c>
      <c r="DO55">
        <f t="shared" si="20"/>
        <v>0.38870478881019116</v>
      </c>
      <c r="DP55">
        <f t="shared" si="20"/>
        <v>0.51019962785946849</v>
      </c>
      <c r="DQ55">
        <f t="shared" si="20"/>
        <v>2.8554502769115309E-2</v>
      </c>
      <c r="DR55">
        <f t="shared" si="20"/>
        <v>0.38606661890172322</v>
      </c>
      <c r="DS55">
        <f t="shared" si="20"/>
        <v>0.10037460368574708</v>
      </c>
      <c r="DT55">
        <f t="shared" si="20"/>
        <v>0.40300923552690576</v>
      </c>
      <c r="DU55">
        <f t="shared" si="20"/>
        <v>0.40529011996418213</v>
      </c>
      <c r="DV55">
        <f t="shared" si="20"/>
        <v>0.48793821191588438</v>
      </c>
      <c r="DW55">
        <f t="shared" si="20"/>
        <v>1.4071232675911398E-2</v>
      </c>
      <c r="DX55">
        <f t="shared" si="20"/>
        <v>0.5170302649137255</v>
      </c>
      <c r="DY55">
        <f t="shared" si="20"/>
        <v>0.52018515366681239</v>
      </c>
      <c r="DZ55">
        <f t="shared" si="20"/>
        <v>0.25532000280566691</v>
      </c>
      <c r="EA55">
        <f t="shared" si="20"/>
        <v>0.12596976811858757</v>
      </c>
      <c r="EB55">
        <f t="shared" si="20"/>
        <v>8.3369750733828477E-2</v>
      </c>
      <c r="EC55">
        <f t="shared" si="20"/>
        <v>1.3287712379549449E-3</v>
      </c>
      <c r="ED55">
        <f t="shared" si="20"/>
        <v>0.3108191805402527</v>
      </c>
      <c r="EE55">
        <f t="shared" si="20"/>
        <v>0.19858571924904408</v>
      </c>
      <c r="EF55">
        <f t="shared" si="20"/>
        <v>0.12517111355791657</v>
      </c>
      <c r="EG55">
        <f t="shared" si="20"/>
        <v>9.106008640296424E-3</v>
      </c>
      <c r="EH55">
        <f t="shared" si="20"/>
        <v>0.27773702689730345</v>
      </c>
      <c r="EI55">
        <f t="shared" si="20"/>
        <v>0.48315577692936212</v>
      </c>
      <c r="EJ55">
        <f t="shared" si="20"/>
        <v>0.43897429725352433</v>
      </c>
      <c r="EK55">
        <f t="shared" si="20"/>
        <v>0.44164887436049499</v>
      </c>
      <c r="EL55">
        <f t="shared" si="20"/>
        <v>4.4877547756118033E-2</v>
      </c>
      <c r="EM55">
        <f t="shared" si="20"/>
        <v>0.41912679755608911</v>
      </c>
      <c r="EN55">
        <f t="shared" si="20"/>
        <v>0.41863393786266417</v>
      </c>
      <c r="EO55">
        <f t="shared" si="20"/>
        <v>0.47069683043269295</v>
      </c>
      <c r="EP55">
        <f t="shared" si="20"/>
        <v>0.47786045171437808</v>
      </c>
    </row>
    <row r="56" spans="1:146">
      <c r="A56" s="1" t="s">
        <v>317</v>
      </c>
      <c r="B56" s="1"/>
      <c r="C56" s="1"/>
      <c r="D56" s="1"/>
      <c r="E56" s="1"/>
      <c r="F56" s="50"/>
      <c r="G56" s="1"/>
      <c r="H56" s="1"/>
      <c r="I56" s="1"/>
      <c r="J56" s="1"/>
      <c r="L56">
        <f>SUM(L3:L55)</f>
        <v>100.00130000000001</v>
      </c>
      <c r="M56">
        <f>SUM(M3:M55)</f>
        <v>100</v>
      </c>
      <c r="N56">
        <f>SUM(N3:N55)</f>
        <v>100.00399999999999</v>
      </c>
      <c r="O56">
        <f>SUM(O3:O55)</f>
        <v>100.00049999999999</v>
      </c>
      <c r="P56">
        <f>SUM(P3:P55)</f>
        <v>100.004</v>
      </c>
      <c r="Q56">
        <f t="shared" ref="Q56:CB56" si="21">SUM(Q3:Q55)</f>
        <v>99.992400000000004</v>
      </c>
      <c r="R56">
        <f t="shared" si="21"/>
        <v>99.98</v>
      </c>
      <c r="S56">
        <f t="shared" si="21"/>
        <v>100.00000000000001</v>
      </c>
      <c r="T56">
        <f t="shared" si="21"/>
        <v>99.996000000000009</v>
      </c>
      <c r="U56">
        <f t="shared" si="21"/>
        <v>100.00200000000001</v>
      </c>
      <c r="V56">
        <f t="shared" si="21"/>
        <v>100.01640000000002</v>
      </c>
      <c r="W56">
        <f t="shared" si="21"/>
        <v>100</v>
      </c>
      <c r="X56">
        <f t="shared" si="21"/>
        <v>100</v>
      </c>
      <c r="Y56">
        <f t="shared" si="21"/>
        <v>100.008</v>
      </c>
      <c r="Z56">
        <f t="shared" si="21"/>
        <v>100.01300000000001</v>
      </c>
      <c r="AA56">
        <f t="shared" si="21"/>
        <v>100.00000000000001</v>
      </c>
      <c r="AB56">
        <f t="shared" si="21"/>
        <v>99.996999999999986</v>
      </c>
      <c r="AC56">
        <f t="shared" si="21"/>
        <v>99.999300000000005</v>
      </c>
      <c r="AD56">
        <f t="shared" si="21"/>
        <v>100</v>
      </c>
      <c r="AE56">
        <f t="shared" si="21"/>
        <v>99.999999999999986</v>
      </c>
      <c r="AF56">
        <f t="shared" si="21"/>
        <v>100</v>
      </c>
      <c r="AG56">
        <f t="shared" si="21"/>
        <v>100</v>
      </c>
      <c r="AH56">
        <f t="shared" si="21"/>
        <v>100</v>
      </c>
      <c r="AI56">
        <f t="shared" si="21"/>
        <v>100</v>
      </c>
      <c r="AJ56">
        <f t="shared" si="21"/>
        <v>100</v>
      </c>
      <c r="AK56">
        <f t="shared" si="21"/>
        <v>100.00000000000001</v>
      </c>
      <c r="AL56">
        <f t="shared" si="21"/>
        <v>100</v>
      </c>
      <c r="AM56">
        <f t="shared" si="21"/>
        <v>100</v>
      </c>
      <c r="AN56">
        <f t="shared" si="21"/>
        <v>100</v>
      </c>
      <c r="AO56">
        <f t="shared" si="21"/>
        <v>100</v>
      </c>
      <c r="AP56">
        <f t="shared" si="21"/>
        <v>99.999999999999986</v>
      </c>
      <c r="AQ56">
        <f t="shared" si="21"/>
        <v>100</v>
      </c>
      <c r="AR56">
        <f t="shared" si="21"/>
        <v>100</v>
      </c>
      <c r="AS56">
        <f t="shared" si="21"/>
        <v>100.00000000000003</v>
      </c>
      <c r="AT56">
        <f t="shared" si="21"/>
        <v>99.999999999999972</v>
      </c>
      <c r="AU56">
        <f t="shared" si="21"/>
        <v>100</v>
      </c>
      <c r="AV56">
        <f t="shared" si="21"/>
        <v>100.00000000000001</v>
      </c>
      <c r="AW56">
        <f t="shared" si="21"/>
        <v>100</v>
      </c>
      <c r="AX56">
        <f t="shared" si="21"/>
        <v>100</v>
      </c>
      <c r="AY56">
        <f t="shared" si="21"/>
        <v>100</v>
      </c>
      <c r="AZ56">
        <f t="shared" si="21"/>
        <v>100</v>
      </c>
      <c r="BA56">
        <f t="shared" si="21"/>
        <v>99.999999999999986</v>
      </c>
      <c r="BB56">
        <f t="shared" si="21"/>
        <v>99.999999999999986</v>
      </c>
      <c r="BC56">
        <f t="shared" si="21"/>
        <v>100.00000000000001</v>
      </c>
      <c r="BD56">
        <f t="shared" si="21"/>
        <v>100</v>
      </c>
      <c r="BE56">
        <f t="shared" si="21"/>
        <v>100</v>
      </c>
      <c r="BF56">
        <f t="shared" si="21"/>
        <v>100</v>
      </c>
      <c r="BG56">
        <f t="shared" si="21"/>
        <v>100</v>
      </c>
      <c r="BH56">
        <f t="shared" si="21"/>
        <v>100</v>
      </c>
      <c r="BI56">
        <f t="shared" si="21"/>
        <v>100.00000000000001</v>
      </c>
      <c r="BJ56">
        <f t="shared" si="21"/>
        <v>100.01</v>
      </c>
      <c r="BK56">
        <f t="shared" si="21"/>
        <v>100.01</v>
      </c>
      <c r="BL56">
        <f t="shared" si="21"/>
        <v>100</v>
      </c>
      <c r="BM56">
        <f t="shared" si="21"/>
        <v>100</v>
      </c>
      <c r="BN56">
        <f t="shared" si="21"/>
        <v>100</v>
      </c>
      <c r="BO56">
        <f t="shared" si="21"/>
        <v>99.999999999999972</v>
      </c>
      <c r="BP56">
        <f t="shared" si="21"/>
        <v>100</v>
      </c>
      <c r="BQ56">
        <f t="shared" si="21"/>
        <v>99.990000000000009</v>
      </c>
      <c r="BR56">
        <f t="shared" si="21"/>
        <v>99.989999999999981</v>
      </c>
      <c r="BS56">
        <f t="shared" si="21"/>
        <v>100</v>
      </c>
      <c r="BT56">
        <f t="shared" si="21"/>
        <v>99.999999999999986</v>
      </c>
      <c r="BU56">
        <f t="shared" si="21"/>
        <v>99.981999999999999</v>
      </c>
      <c r="BV56">
        <f t="shared" si="21"/>
        <v>100.01</v>
      </c>
      <c r="BW56">
        <f t="shared" si="21"/>
        <v>100.00999999999999</v>
      </c>
      <c r="BX56">
        <f t="shared" si="21"/>
        <v>99.998000000000005</v>
      </c>
      <c r="BY56">
        <f t="shared" si="21"/>
        <v>100.00000000000001</v>
      </c>
      <c r="BZ56">
        <f t="shared" si="21"/>
        <v>100.00999999999999</v>
      </c>
      <c r="CB56">
        <f t="shared" si="21"/>
        <v>2.0956343765010028</v>
      </c>
      <c r="CC56">
        <f t="shared" ref="CC56:EN56" si="22">SUM(CC3:CC55)</f>
        <v>2.0573218836436373</v>
      </c>
      <c r="CD56">
        <f t="shared" si="22"/>
        <v>2.2572262183735927</v>
      </c>
      <c r="CE56">
        <f t="shared" si="22"/>
        <v>2.3140626209471851</v>
      </c>
      <c r="CF56">
        <f t="shared" si="22"/>
        <v>2.7476880137673465</v>
      </c>
      <c r="CG56">
        <f t="shared" si="22"/>
        <v>2.4883884463757919</v>
      </c>
      <c r="CH56">
        <f t="shared" si="22"/>
        <v>2.2625544724019786</v>
      </c>
      <c r="CI56">
        <f t="shared" si="22"/>
        <v>2.2023864306676528</v>
      </c>
      <c r="CJ56">
        <f t="shared" si="22"/>
        <v>1.9418463073243413</v>
      </c>
      <c r="CK56">
        <f t="shared" si="22"/>
        <v>2.1286670297200723</v>
      </c>
      <c r="CL56">
        <f t="shared" si="22"/>
        <v>2.0599268363315488</v>
      </c>
      <c r="CM56">
        <f t="shared" si="22"/>
        <v>1.8135468074492469</v>
      </c>
      <c r="CN56">
        <f t="shared" si="22"/>
        <v>1.7715511867561549</v>
      </c>
      <c r="CO56">
        <f t="shared" si="22"/>
        <v>2.1182182413194099</v>
      </c>
      <c r="CP56">
        <f t="shared" si="22"/>
        <v>1.7053303718826802</v>
      </c>
      <c r="CQ56">
        <f t="shared" si="22"/>
        <v>2.0772451463248234</v>
      </c>
      <c r="CR56">
        <f t="shared" si="22"/>
        <v>2.0601574783402006</v>
      </c>
      <c r="CS56">
        <f t="shared" si="22"/>
        <v>2.2309492598692082</v>
      </c>
      <c r="CT56">
        <f t="shared" si="22"/>
        <v>2.8008672288417533</v>
      </c>
      <c r="CU56">
        <f t="shared" si="22"/>
        <v>2.1103585588030427</v>
      </c>
      <c r="CV56">
        <f t="shared" si="22"/>
        <v>2.4379930129447884</v>
      </c>
      <c r="CW56">
        <f t="shared" si="22"/>
        <v>2.4984773918767527</v>
      </c>
      <c r="CX56">
        <f t="shared" si="22"/>
        <v>2.5067084551697985</v>
      </c>
      <c r="CY56">
        <f t="shared" si="22"/>
        <v>2.3541216889272909</v>
      </c>
      <c r="CZ56">
        <f t="shared" si="22"/>
        <v>2.2343844485733277</v>
      </c>
      <c r="DA56">
        <f t="shared" si="22"/>
        <v>2.3530582449933704</v>
      </c>
      <c r="DB56">
        <f t="shared" si="22"/>
        <v>2.3491486401296306</v>
      </c>
      <c r="DC56">
        <f t="shared" si="22"/>
        <v>2.4459927358175984</v>
      </c>
      <c r="DD56">
        <f t="shared" si="22"/>
        <v>2.4135552819284358</v>
      </c>
      <c r="DE56">
        <f t="shared" si="22"/>
        <v>2.2765349561024801</v>
      </c>
      <c r="DF56">
        <f t="shared" si="22"/>
        <v>1.987280617995026</v>
      </c>
      <c r="DG56">
        <f t="shared" si="22"/>
        <v>1.9772429231100976</v>
      </c>
      <c r="DH56">
        <f t="shared" si="22"/>
        <v>1.1303426889238335</v>
      </c>
      <c r="DI56">
        <f t="shared" si="22"/>
        <v>2.8558072809993464</v>
      </c>
      <c r="DJ56">
        <f t="shared" si="22"/>
        <v>2.6902856841376974</v>
      </c>
      <c r="DK56">
        <f t="shared" si="22"/>
        <v>2.6103552512464172</v>
      </c>
      <c r="DL56">
        <f t="shared" si="22"/>
        <v>2.63268404807283</v>
      </c>
      <c r="DM56">
        <f t="shared" si="22"/>
        <v>2.2877347225481657</v>
      </c>
      <c r="DN56">
        <f t="shared" si="22"/>
        <v>2.4636288443665304</v>
      </c>
      <c r="DO56">
        <f t="shared" si="22"/>
        <v>2.7360116384127622</v>
      </c>
      <c r="DP56">
        <f t="shared" si="22"/>
        <v>2.4292522809246111</v>
      </c>
      <c r="DQ56">
        <f t="shared" si="22"/>
        <v>2.2349814064700162</v>
      </c>
      <c r="DR56">
        <f t="shared" si="22"/>
        <v>2.498496620088646</v>
      </c>
      <c r="DS56">
        <f t="shared" si="22"/>
        <v>2.3691133671485498</v>
      </c>
      <c r="DT56">
        <f t="shared" si="22"/>
        <v>2.6036734326267728</v>
      </c>
      <c r="DU56">
        <f t="shared" si="22"/>
        <v>1.9598540395596129</v>
      </c>
      <c r="DV56">
        <f t="shared" si="22"/>
        <v>2.0532095380960094</v>
      </c>
      <c r="DW56">
        <f t="shared" si="22"/>
        <v>1.9885763022059271</v>
      </c>
      <c r="DX56">
        <f t="shared" si="22"/>
        <v>2.03786645904797</v>
      </c>
      <c r="DY56">
        <f t="shared" si="22"/>
        <v>2.1424013666418706</v>
      </c>
      <c r="DZ56">
        <f t="shared" si="22"/>
        <v>2.1152683425778265</v>
      </c>
      <c r="EA56">
        <f t="shared" si="22"/>
        <v>2.035475437842694</v>
      </c>
      <c r="EB56">
        <f t="shared" si="22"/>
        <v>2.1092068669621256</v>
      </c>
      <c r="EC56">
        <f t="shared" si="22"/>
        <v>2.3991614833319743</v>
      </c>
      <c r="ED56">
        <f t="shared" si="22"/>
        <v>2.0438326325452651</v>
      </c>
      <c r="EE56">
        <f t="shared" si="22"/>
        <v>2.1870886315118661</v>
      </c>
      <c r="EF56">
        <f t="shared" si="22"/>
        <v>1.8055399712631239</v>
      </c>
      <c r="EG56">
        <f t="shared" si="22"/>
        <v>1.7622160034819043</v>
      </c>
      <c r="EH56">
        <f t="shared" si="22"/>
        <v>2.060151011212271</v>
      </c>
      <c r="EI56">
        <f t="shared" si="22"/>
        <v>1.6566508433271654</v>
      </c>
      <c r="EJ56">
        <f t="shared" si="22"/>
        <v>2.0472908040108071</v>
      </c>
      <c r="EK56">
        <f t="shared" si="22"/>
        <v>2.185770921528611</v>
      </c>
      <c r="EL56">
        <f t="shared" si="22"/>
        <v>1.9780121692128003</v>
      </c>
      <c r="EM56">
        <f t="shared" si="22"/>
        <v>2.1934869529693293</v>
      </c>
      <c r="EN56">
        <f t="shared" si="22"/>
        <v>2.2450495708197442</v>
      </c>
      <c r="EO56">
        <f t="shared" ref="EO56:EP56" si="23">SUM(EO3:EO55)</f>
        <v>2.0691415729492331</v>
      </c>
      <c r="EP56">
        <f t="shared" si="23"/>
        <v>2.0492759720981577</v>
      </c>
    </row>
    <row r="58" spans="1:146">
      <c r="CA58" s="38" t="s">
        <v>318</v>
      </c>
      <c r="CB58">
        <f>COUNT(CB3:CB55)</f>
        <v>12</v>
      </c>
      <c r="CC58">
        <f t="shared" ref="CC58:EM58" si="24">COUNT(CC3:CC55)</f>
        <v>9</v>
      </c>
      <c r="CD58">
        <f t="shared" si="24"/>
        <v>14</v>
      </c>
      <c r="CE58">
        <f t="shared" si="24"/>
        <v>8</v>
      </c>
      <c r="CF58">
        <f t="shared" si="24"/>
        <v>18</v>
      </c>
      <c r="CG58">
        <f t="shared" si="24"/>
        <v>24</v>
      </c>
      <c r="CH58">
        <f t="shared" si="24"/>
        <v>11</v>
      </c>
      <c r="CI58">
        <f t="shared" si="24"/>
        <v>10</v>
      </c>
      <c r="CJ58">
        <f t="shared" si="24"/>
        <v>10</v>
      </c>
      <c r="CK58">
        <f t="shared" si="24"/>
        <v>11</v>
      </c>
      <c r="CL58">
        <f t="shared" si="24"/>
        <v>22</v>
      </c>
      <c r="CM58">
        <f t="shared" si="24"/>
        <v>5</v>
      </c>
      <c r="CN58">
        <f t="shared" si="24"/>
        <v>15</v>
      </c>
      <c r="CO58">
        <f t="shared" si="24"/>
        <v>9</v>
      </c>
      <c r="CP58">
        <f t="shared" si="24"/>
        <v>17</v>
      </c>
      <c r="CQ58">
        <f t="shared" si="24"/>
        <v>13</v>
      </c>
      <c r="CR58">
        <f t="shared" si="24"/>
        <v>13</v>
      </c>
      <c r="CS58">
        <f t="shared" si="24"/>
        <v>23</v>
      </c>
      <c r="CT58">
        <f t="shared" si="24"/>
        <v>11</v>
      </c>
      <c r="CU58">
        <f t="shared" si="24"/>
        <v>14</v>
      </c>
      <c r="CV58">
        <f t="shared" si="24"/>
        <v>14</v>
      </c>
      <c r="CW58">
        <f t="shared" si="24"/>
        <v>11</v>
      </c>
      <c r="CX58">
        <f t="shared" si="24"/>
        <v>11</v>
      </c>
      <c r="CY58">
        <f t="shared" si="24"/>
        <v>9</v>
      </c>
      <c r="CZ58">
        <f t="shared" si="24"/>
        <v>7</v>
      </c>
      <c r="DA58">
        <f t="shared" si="24"/>
        <v>8</v>
      </c>
      <c r="DB58">
        <f t="shared" si="24"/>
        <v>11</v>
      </c>
      <c r="DC58">
        <f t="shared" si="24"/>
        <v>10</v>
      </c>
      <c r="DD58">
        <f t="shared" si="24"/>
        <v>11</v>
      </c>
      <c r="DE58">
        <f t="shared" si="24"/>
        <v>12</v>
      </c>
      <c r="DF58">
        <f t="shared" si="24"/>
        <v>11</v>
      </c>
      <c r="DG58">
        <f t="shared" si="24"/>
        <v>11</v>
      </c>
      <c r="DH58">
        <f t="shared" si="24"/>
        <v>11</v>
      </c>
      <c r="DI58">
        <f t="shared" si="24"/>
        <v>14</v>
      </c>
      <c r="DJ58">
        <f t="shared" si="24"/>
        <v>19</v>
      </c>
      <c r="DK58">
        <f t="shared" si="24"/>
        <v>10</v>
      </c>
      <c r="DL58">
        <f t="shared" si="24"/>
        <v>10</v>
      </c>
      <c r="DM58">
        <f t="shared" si="24"/>
        <v>8</v>
      </c>
      <c r="DN58">
        <f t="shared" si="24"/>
        <v>11</v>
      </c>
      <c r="DO58">
        <f t="shared" si="24"/>
        <v>9</v>
      </c>
      <c r="DP58">
        <f t="shared" si="24"/>
        <v>9</v>
      </c>
      <c r="DQ58">
        <f t="shared" si="24"/>
        <v>11</v>
      </c>
      <c r="DR58">
        <f t="shared" si="24"/>
        <v>8</v>
      </c>
      <c r="DS58">
        <f t="shared" si="24"/>
        <v>8</v>
      </c>
      <c r="DT58">
        <f t="shared" si="24"/>
        <v>8</v>
      </c>
      <c r="DU58">
        <f t="shared" si="24"/>
        <v>12</v>
      </c>
      <c r="DV58">
        <f t="shared" si="24"/>
        <v>9</v>
      </c>
      <c r="DW58">
        <f t="shared" si="24"/>
        <v>12</v>
      </c>
      <c r="DX58">
        <f t="shared" si="24"/>
        <v>6</v>
      </c>
      <c r="DY58">
        <f t="shared" si="24"/>
        <v>8</v>
      </c>
      <c r="DZ58">
        <f t="shared" si="24"/>
        <v>10</v>
      </c>
      <c r="EA58">
        <f t="shared" si="24"/>
        <v>8</v>
      </c>
      <c r="EB58">
        <f t="shared" si="24"/>
        <v>10</v>
      </c>
      <c r="EC58">
        <f t="shared" si="24"/>
        <v>11</v>
      </c>
      <c r="ED58">
        <f t="shared" si="24"/>
        <v>8</v>
      </c>
      <c r="EE58">
        <f t="shared" si="24"/>
        <v>10</v>
      </c>
      <c r="EF58">
        <f t="shared" si="24"/>
        <v>7</v>
      </c>
      <c r="EG58">
        <f t="shared" si="24"/>
        <v>12</v>
      </c>
      <c r="EH58">
        <f t="shared" si="24"/>
        <v>10</v>
      </c>
      <c r="EI58">
        <f t="shared" si="24"/>
        <v>10</v>
      </c>
      <c r="EJ58">
        <f t="shared" si="24"/>
        <v>11</v>
      </c>
      <c r="EK58">
        <f t="shared" si="24"/>
        <v>13</v>
      </c>
      <c r="EL58">
        <f t="shared" si="24"/>
        <v>11</v>
      </c>
      <c r="EM58">
        <f t="shared" si="24"/>
        <v>12</v>
      </c>
      <c r="EN58">
        <f>COUNT(EN3:EN55)</f>
        <v>12</v>
      </c>
      <c r="EO58">
        <f>COUNT(EO3:EO55)</f>
        <v>11</v>
      </c>
      <c r="EP58">
        <f>COUNT(EP3:EP55)</f>
        <v>11</v>
      </c>
    </row>
    <row r="59" spans="1:146">
      <c r="CA59" s="38" t="s">
        <v>319</v>
      </c>
      <c r="CB59">
        <f>COUNT(CB3:CB41)</f>
        <v>7</v>
      </c>
      <c r="CC59">
        <f t="shared" ref="CC59:EM59" si="25">COUNT(CC3:CC41)</f>
        <v>2</v>
      </c>
      <c r="CD59">
        <f t="shared" si="25"/>
        <v>8</v>
      </c>
      <c r="CE59">
        <f t="shared" si="25"/>
        <v>3</v>
      </c>
      <c r="CF59">
        <f t="shared" si="25"/>
        <v>12</v>
      </c>
      <c r="CG59">
        <f t="shared" si="25"/>
        <v>15</v>
      </c>
      <c r="CH59">
        <f t="shared" si="25"/>
        <v>4</v>
      </c>
      <c r="CI59">
        <f t="shared" si="25"/>
        <v>3</v>
      </c>
      <c r="CJ59">
        <f t="shared" si="25"/>
        <v>5</v>
      </c>
      <c r="CK59">
        <f t="shared" si="25"/>
        <v>6</v>
      </c>
      <c r="CL59">
        <f t="shared" si="25"/>
        <v>13</v>
      </c>
      <c r="CM59">
        <f t="shared" si="25"/>
        <v>2</v>
      </c>
      <c r="CN59">
        <f t="shared" si="25"/>
        <v>6</v>
      </c>
      <c r="CO59">
        <f t="shared" si="25"/>
        <v>2</v>
      </c>
      <c r="CP59">
        <f t="shared" si="25"/>
        <v>7</v>
      </c>
      <c r="CQ59">
        <f t="shared" si="25"/>
        <v>4</v>
      </c>
      <c r="CR59">
        <f t="shared" si="25"/>
        <v>4</v>
      </c>
      <c r="CS59">
        <f t="shared" si="25"/>
        <v>14</v>
      </c>
      <c r="CT59">
        <f t="shared" si="25"/>
        <v>5</v>
      </c>
      <c r="CU59">
        <f t="shared" si="25"/>
        <v>6</v>
      </c>
      <c r="CV59">
        <f t="shared" si="25"/>
        <v>6</v>
      </c>
      <c r="CW59">
        <f t="shared" si="25"/>
        <v>4</v>
      </c>
      <c r="CX59">
        <f t="shared" si="25"/>
        <v>4</v>
      </c>
      <c r="CY59">
        <f t="shared" si="25"/>
        <v>3</v>
      </c>
      <c r="CZ59">
        <f t="shared" si="25"/>
        <v>1</v>
      </c>
      <c r="DA59">
        <f t="shared" si="25"/>
        <v>2</v>
      </c>
      <c r="DB59">
        <f t="shared" si="25"/>
        <v>3</v>
      </c>
      <c r="DC59">
        <f t="shared" si="25"/>
        <v>3</v>
      </c>
      <c r="DD59">
        <f t="shared" si="25"/>
        <v>6</v>
      </c>
      <c r="DE59">
        <f t="shared" si="25"/>
        <v>5</v>
      </c>
      <c r="DF59">
        <f t="shared" si="25"/>
        <v>3</v>
      </c>
      <c r="DG59">
        <f t="shared" si="25"/>
        <v>6</v>
      </c>
      <c r="DH59">
        <f t="shared" si="25"/>
        <v>8</v>
      </c>
      <c r="DI59">
        <f t="shared" si="25"/>
        <v>6</v>
      </c>
      <c r="DJ59">
        <f t="shared" si="25"/>
        <v>9</v>
      </c>
      <c r="DK59">
        <f t="shared" si="25"/>
        <v>5</v>
      </c>
      <c r="DL59">
        <f t="shared" si="25"/>
        <v>5</v>
      </c>
      <c r="DM59">
        <f t="shared" si="25"/>
        <v>4</v>
      </c>
      <c r="DN59">
        <f t="shared" si="25"/>
        <v>5</v>
      </c>
      <c r="DO59">
        <f t="shared" si="25"/>
        <v>3</v>
      </c>
      <c r="DP59">
        <f t="shared" si="25"/>
        <v>3</v>
      </c>
      <c r="DQ59">
        <f t="shared" si="25"/>
        <v>3</v>
      </c>
      <c r="DR59">
        <f t="shared" si="25"/>
        <v>3</v>
      </c>
      <c r="DS59">
        <f t="shared" si="25"/>
        <v>3</v>
      </c>
      <c r="DT59">
        <f t="shared" si="25"/>
        <v>3</v>
      </c>
      <c r="DU59">
        <f t="shared" si="25"/>
        <v>4</v>
      </c>
      <c r="DV59">
        <f t="shared" si="25"/>
        <v>3</v>
      </c>
      <c r="DW59">
        <f t="shared" si="25"/>
        <v>3</v>
      </c>
      <c r="DX59">
        <f t="shared" si="25"/>
        <v>2</v>
      </c>
      <c r="DY59">
        <f t="shared" si="25"/>
        <v>3</v>
      </c>
      <c r="DZ59">
        <f t="shared" si="25"/>
        <v>3</v>
      </c>
      <c r="EA59">
        <f t="shared" si="25"/>
        <v>2</v>
      </c>
      <c r="EB59">
        <f t="shared" si="25"/>
        <v>3</v>
      </c>
      <c r="EC59">
        <f t="shared" si="25"/>
        <v>2</v>
      </c>
      <c r="ED59">
        <f t="shared" si="25"/>
        <v>2</v>
      </c>
      <c r="EE59">
        <f t="shared" si="25"/>
        <v>3</v>
      </c>
      <c r="EF59">
        <f t="shared" si="25"/>
        <v>2</v>
      </c>
      <c r="EG59">
        <f t="shared" si="25"/>
        <v>5</v>
      </c>
      <c r="EH59">
        <f t="shared" si="25"/>
        <v>2</v>
      </c>
      <c r="EI59">
        <f t="shared" si="25"/>
        <v>3</v>
      </c>
      <c r="EJ59">
        <f t="shared" si="25"/>
        <v>3</v>
      </c>
      <c r="EK59">
        <f t="shared" si="25"/>
        <v>3</v>
      </c>
      <c r="EL59">
        <f t="shared" si="25"/>
        <v>1</v>
      </c>
      <c r="EM59">
        <f t="shared" si="25"/>
        <v>3</v>
      </c>
      <c r="EN59">
        <f>COUNT(EN3:EN41)</f>
        <v>2</v>
      </c>
      <c r="EO59">
        <f>COUNT(EO3:EO41)</f>
        <v>2</v>
      </c>
      <c r="EP59">
        <f>COUNT(EP3:EP41)</f>
        <v>2</v>
      </c>
    </row>
    <row r="60" spans="1:146">
      <c r="CA60" s="38" t="s">
        <v>320</v>
      </c>
      <c r="CB60">
        <f>SUM(CB61:CB63)</f>
        <v>6</v>
      </c>
      <c r="CC60">
        <f t="shared" ref="CC60:EM60" si="26">SUM(CC61:CC63)</f>
        <v>1</v>
      </c>
      <c r="CD60">
        <f t="shared" si="26"/>
        <v>7</v>
      </c>
      <c r="CE60">
        <f t="shared" si="26"/>
        <v>3</v>
      </c>
      <c r="CF60">
        <f t="shared" si="26"/>
        <v>11</v>
      </c>
      <c r="CG60">
        <f t="shared" si="26"/>
        <v>13</v>
      </c>
      <c r="CH60">
        <f t="shared" si="26"/>
        <v>6</v>
      </c>
      <c r="CI60">
        <f t="shared" si="26"/>
        <v>2</v>
      </c>
      <c r="CJ60">
        <f t="shared" si="26"/>
        <v>6</v>
      </c>
      <c r="CK60">
        <f t="shared" si="26"/>
        <v>7</v>
      </c>
      <c r="CL60">
        <f t="shared" si="26"/>
        <v>10</v>
      </c>
      <c r="CM60">
        <f t="shared" si="26"/>
        <v>1</v>
      </c>
      <c r="CN60">
        <f t="shared" si="26"/>
        <v>4</v>
      </c>
      <c r="CO60">
        <f t="shared" si="26"/>
        <v>2</v>
      </c>
      <c r="CP60">
        <f t="shared" si="26"/>
        <v>7</v>
      </c>
      <c r="CQ60">
        <f t="shared" si="26"/>
        <v>3</v>
      </c>
      <c r="CR60">
        <f t="shared" si="26"/>
        <v>3</v>
      </c>
      <c r="CS60">
        <f t="shared" si="26"/>
        <v>12</v>
      </c>
      <c r="CT60">
        <f t="shared" si="26"/>
        <v>5</v>
      </c>
      <c r="CU60">
        <f t="shared" si="26"/>
        <v>4</v>
      </c>
      <c r="CV60">
        <f t="shared" si="26"/>
        <v>5</v>
      </c>
      <c r="CW60">
        <f t="shared" si="26"/>
        <v>4</v>
      </c>
      <c r="CX60">
        <f t="shared" si="26"/>
        <v>3</v>
      </c>
      <c r="CY60">
        <f t="shared" si="26"/>
        <v>1</v>
      </c>
      <c r="CZ60">
        <f t="shared" si="26"/>
        <v>0</v>
      </c>
      <c r="DA60">
        <f t="shared" si="26"/>
        <v>1</v>
      </c>
      <c r="DB60">
        <f t="shared" si="26"/>
        <v>1</v>
      </c>
      <c r="DC60">
        <f t="shared" si="26"/>
        <v>1</v>
      </c>
      <c r="DD60">
        <f t="shared" si="26"/>
        <v>6</v>
      </c>
      <c r="DE60">
        <f t="shared" si="26"/>
        <v>5</v>
      </c>
      <c r="DF60">
        <f t="shared" si="26"/>
        <v>2</v>
      </c>
      <c r="DG60">
        <f t="shared" si="26"/>
        <v>6</v>
      </c>
      <c r="DH60">
        <f t="shared" si="26"/>
        <v>8</v>
      </c>
      <c r="DI60">
        <f t="shared" si="26"/>
        <v>5</v>
      </c>
      <c r="DJ60">
        <f t="shared" si="26"/>
        <v>9</v>
      </c>
      <c r="DK60">
        <f t="shared" si="26"/>
        <v>5</v>
      </c>
      <c r="DL60">
        <f t="shared" si="26"/>
        <v>5</v>
      </c>
      <c r="DM60">
        <f t="shared" si="26"/>
        <v>3</v>
      </c>
      <c r="DN60">
        <f t="shared" si="26"/>
        <v>5</v>
      </c>
      <c r="DO60">
        <f t="shared" si="26"/>
        <v>3</v>
      </c>
      <c r="DP60">
        <f t="shared" si="26"/>
        <v>3</v>
      </c>
      <c r="DQ60">
        <f t="shared" si="26"/>
        <v>4</v>
      </c>
      <c r="DR60">
        <f t="shared" si="26"/>
        <v>2</v>
      </c>
      <c r="DS60">
        <f t="shared" si="26"/>
        <v>3</v>
      </c>
      <c r="DT60">
        <f t="shared" si="26"/>
        <v>3</v>
      </c>
      <c r="DU60">
        <f t="shared" si="26"/>
        <v>3</v>
      </c>
      <c r="DV60">
        <f t="shared" si="26"/>
        <v>1</v>
      </c>
      <c r="DW60">
        <f t="shared" si="26"/>
        <v>3</v>
      </c>
      <c r="DX60">
        <f t="shared" si="26"/>
        <v>2</v>
      </c>
      <c r="DY60">
        <f t="shared" si="26"/>
        <v>1</v>
      </c>
      <c r="DZ60">
        <f t="shared" si="26"/>
        <v>3</v>
      </c>
      <c r="EA60">
        <f t="shared" si="26"/>
        <v>2</v>
      </c>
      <c r="EB60">
        <f t="shared" si="26"/>
        <v>3</v>
      </c>
      <c r="EC60">
        <f t="shared" si="26"/>
        <v>1</v>
      </c>
      <c r="ED60">
        <f t="shared" si="26"/>
        <v>2</v>
      </c>
      <c r="EE60">
        <f t="shared" si="26"/>
        <v>3</v>
      </c>
      <c r="EF60">
        <f t="shared" si="26"/>
        <v>1</v>
      </c>
      <c r="EG60">
        <f t="shared" si="26"/>
        <v>3</v>
      </c>
      <c r="EH60">
        <f t="shared" si="26"/>
        <v>1</v>
      </c>
      <c r="EI60">
        <f t="shared" si="26"/>
        <v>2</v>
      </c>
      <c r="EJ60">
        <f t="shared" si="26"/>
        <v>1</v>
      </c>
      <c r="EK60">
        <f t="shared" si="26"/>
        <v>3</v>
      </c>
      <c r="EL60">
        <f t="shared" si="26"/>
        <v>2</v>
      </c>
      <c r="EM60">
        <f t="shared" si="26"/>
        <v>1</v>
      </c>
      <c r="EN60">
        <f>SUM(EN61:EN63)</f>
        <v>2</v>
      </c>
      <c r="EO60">
        <f>SUM(EO61:EO63)</f>
        <v>2</v>
      </c>
      <c r="EP60">
        <f>SUM(EP61:EP63)</f>
        <v>2</v>
      </c>
    </row>
    <row r="61" spans="1:146">
      <c r="CB61">
        <f>COUNT(CB3:CB16)</f>
        <v>4</v>
      </c>
      <c r="CC61">
        <f t="shared" ref="CC61:EM61" si="27">COUNT(CC3:CC16)</f>
        <v>0</v>
      </c>
      <c r="CD61">
        <f t="shared" si="27"/>
        <v>4</v>
      </c>
      <c r="CE61">
        <f t="shared" si="27"/>
        <v>0</v>
      </c>
      <c r="CF61">
        <f t="shared" si="27"/>
        <v>8</v>
      </c>
      <c r="CG61">
        <f t="shared" si="27"/>
        <v>10</v>
      </c>
      <c r="CH61">
        <f t="shared" si="27"/>
        <v>2</v>
      </c>
      <c r="CI61">
        <f t="shared" si="27"/>
        <v>0</v>
      </c>
      <c r="CJ61">
        <f t="shared" si="27"/>
        <v>4</v>
      </c>
      <c r="CK61">
        <f t="shared" si="27"/>
        <v>5</v>
      </c>
      <c r="CL61">
        <f t="shared" si="27"/>
        <v>6</v>
      </c>
      <c r="CM61">
        <f t="shared" si="27"/>
        <v>0</v>
      </c>
      <c r="CN61">
        <f t="shared" si="27"/>
        <v>2</v>
      </c>
      <c r="CO61">
        <f t="shared" si="27"/>
        <v>0</v>
      </c>
      <c r="CP61">
        <f t="shared" si="27"/>
        <v>4</v>
      </c>
      <c r="CQ61">
        <f t="shared" si="27"/>
        <v>1</v>
      </c>
      <c r="CR61">
        <f t="shared" si="27"/>
        <v>1</v>
      </c>
      <c r="CS61">
        <f t="shared" si="27"/>
        <v>7</v>
      </c>
      <c r="CT61">
        <f t="shared" si="27"/>
        <v>2</v>
      </c>
      <c r="CU61">
        <f t="shared" si="27"/>
        <v>3</v>
      </c>
      <c r="CV61">
        <f t="shared" si="27"/>
        <v>3</v>
      </c>
      <c r="CW61">
        <f t="shared" si="27"/>
        <v>2</v>
      </c>
      <c r="CX61">
        <f t="shared" si="27"/>
        <v>2</v>
      </c>
      <c r="CY61">
        <f t="shared" si="27"/>
        <v>0</v>
      </c>
      <c r="CZ61">
        <f t="shared" si="27"/>
        <v>0</v>
      </c>
      <c r="DA61">
        <f t="shared" si="27"/>
        <v>0</v>
      </c>
      <c r="DB61">
        <f t="shared" si="27"/>
        <v>0</v>
      </c>
      <c r="DC61">
        <f t="shared" si="27"/>
        <v>0</v>
      </c>
      <c r="DD61">
        <f t="shared" si="27"/>
        <v>4</v>
      </c>
      <c r="DE61">
        <f t="shared" si="27"/>
        <v>3</v>
      </c>
      <c r="DF61">
        <f t="shared" si="27"/>
        <v>1</v>
      </c>
      <c r="DG61">
        <f t="shared" si="27"/>
        <v>4</v>
      </c>
      <c r="DH61">
        <f t="shared" si="27"/>
        <v>7</v>
      </c>
      <c r="DI61">
        <f t="shared" si="27"/>
        <v>3</v>
      </c>
      <c r="DJ61">
        <f t="shared" si="27"/>
        <v>5</v>
      </c>
      <c r="DK61">
        <f t="shared" si="27"/>
        <v>3</v>
      </c>
      <c r="DL61">
        <f t="shared" si="27"/>
        <v>3</v>
      </c>
      <c r="DM61">
        <f t="shared" si="27"/>
        <v>2</v>
      </c>
      <c r="DN61">
        <f t="shared" si="27"/>
        <v>3</v>
      </c>
      <c r="DO61">
        <f t="shared" si="27"/>
        <v>0</v>
      </c>
      <c r="DP61">
        <f t="shared" si="27"/>
        <v>0</v>
      </c>
      <c r="DQ61">
        <f t="shared" si="27"/>
        <v>0</v>
      </c>
      <c r="DR61">
        <f t="shared" si="27"/>
        <v>0</v>
      </c>
      <c r="DS61">
        <f t="shared" si="27"/>
        <v>0</v>
      </c>
      <c r="DT61">
        <f t="shared" si="27"/>
        <v>0</v>
      </c>
      <c r="DU61">
        <f t="shared" si="27"/>
        <v>1</v>
      </c>
      <c r="DV61">
        <f t="shared" si="27"/>
        <v>0</v>
      </c>
      <c r="DW61">
        <f t="shared" si="27"/>
        <v>0</v>
      </c>
      <c r="DX61">
        <f t="shared" si="27"/>
        <v>0</v>
      </c>
      <c r="DY61">
        <f t="shared" si="27"/>
        <v>0</v>
      </c>
      <c r="DZ61">
        <f t="shared" si="27"/>
        <v>0</v>
      </c>
      <c r="EA61">
        <f t="shared" si="27"/>
        <v>0</v>
      </c>
      <c r="EB61">
        <f t="shared" si="27"/>
        <v>0</v>
      </c>
      <c r="EC61">
        <f t="shared" si="27"/>
        <v>0</v>
      </c>
      <c r="ED61">
        <f t="shared" si="27"/>
        <v>0</v>
      </c>
      <c r="EE61">
        <f t="shared" si="27"/>
        <v>0</v>
      </c>
      <c r="EF61">
        <f t="shared" si="27"/>
        <v>0</v>
      </c>
      <c r="EG61">
        <f t="shared" si="27"/>
        <v>0</v>
      </c>
      <c r="EH61">
        <f t="shared" si="27"/>
        <v>0</v>
      </c>
      <c r="EI61">
        <f t="shared" si="27"/>
        <v>0</v>
      </c>
      <c r="EJ61">
        <f t="shared" si="27"/>
        <v>0</v>
      </c>
      <c r="EK61">
        <f t="shared" si="27"/>
        <v>1</v>
      </c>
      <c r="EL61">
        <f t="shared" si="27"/>
        <v>0</v>
      </c>
      <c r="EM61">
        <f t="shared" si="27"/>
        <v>0</v>
      </c>
      <c r="EN61">
        <f>COUNT(EN3:EN16)</f>
        <v>0</v>
      </c>
      <c r="EO61">
        <f>COUNT(EO3:EO16)</f>
        <v>0</v>
      </c>
      <c r="EP61">
        <f>COUNT(EP3:EP16)</f>
        <v>0</v>
      </c>
    </row>
    <row r="62" spans="1:146">
      <c r="CB62">
        <f>COUNT(CB52:CB54)</f>
        <v>1</v>
      </c>
      <c r="CC62">
        <f t="shared" ref="CC62:EM62" si="28">COUNT(CC52:CC54)</f>
        <v>0</v>
      </c>
      <c r="CD62">
        <f t="shared" si="28"/>
        <v>1</v>
      </c>
      <c r="CE62">
        <f t="shared" si="28"/>
        <v>1</v>
      </c>
      <c r="CF62">
        <f t="shared" si="28"/>
        <v>1</v>
      </c>
      <c r="CG62">
        <f>COUNT(CG52:CG54)</f>
        <v>1</v>
      </c>
      <c r="CH62">
        <f t="shared" si="28"/>
        <v>3</v>
      </c>
      <c r="CI62">
        <f t="shared" si="28"/>
        <v>1</v>
      </c>
      <c r="CJ62">
        <f t="shared" si="28"/>
        <v>1</v>
      </c>
      <c r="CK62">
        <f t="shared" si="28"/>
        <v>1</v>
      </c>
      <c r="CL62">
        <f t="shared" si="28"/>
        <v>1</v>
      </c>
      <c r="CM62">
        <f t="shared" si="28"/>
        <v>0</v>
      </c>
      <c r="CN62">
        <f t="shared" si="28"/>
        <v>1</v>
      </c>
      <c r="CO62">
        <f t="shared" si="28"/>
        <v>1</v>
      </c>
      <c r="CP62">
        <f t="shared" si="28"/>
        <v>2</v>
      </c>
      <c r="CQ62">
        <f t="shared" si="28"/>
        <v>1</v>
      </c>
      <c r="CR62">
        <f t="shared" si="28"/>
        <v>1</v>
      </c>
      <c r="CS62">
        <f t="shared" si="28"/>
        <v>1</v>
      </c>
      <c r="CT62">
        <f t="shared" si="28"/>
        <v>1</v>
      </c>
      <c r="CU62">
        <f t="shared" si="28"/>
        <v>1</v>
      </c>
      <c r="CV62">
        <f t="shared" si="28"/>
        <v>1</v>
      </c>
      <c r="CW62">
        <f t="shared" si="28"/>
        <v>1</v>
      </c>
      <c r="CX62">
        <f t="shared" si="28"/>
        <v>1</v>
      </c>
      <c r="CY62">
        <f t="shared" si="28"/>
        <v>0</v>
      </c>
      <c r="CZ62">
        <f t="shared" si="28"/>
        <v>0</v>
      </c>
      <c r="DA62">
        <f t="shared" si="28"/>
        <v>0</v>
      </c>
      <c r="DB62">
        <f t="shared" si="28"/>
        <v>0</v>
      </c>
      <c r="DC62">
        <f t="shared" si="28"/>
        <v>0</v>
      </c>
      <c r="DD62">
        <f t="shared" si="28"/>
        <v>1</v>
      </c>
      <c r="DE62">
        <f t="shared" si="28"/>
        <v>1</v>
      </c>
      <c r="DF62">
        <f t="shared" si="28"/>
        <v>0</v>
      </c>
      <c r="DG62">
        <f t="shared" si="28"/>
        <v>1</v>
      </c>
      <c r="DH62">
        <f t="shared" si="28"/>
        <v>0</v>
      </c>
      <c r="DI62">
        <f t="shared" si="28"/>
        <v>1</v>
      </c>
      <c r="DJ62">
        <f t="shared" si="28"/>
        <v>2</v>
      </c>
      <c r="DK62">
        <f t="shared" si="28"/>
        <v>1</v>
      </c>
      <c r="DL62">
        <f t="shared" si="28"/>
        <v>1</v>
      </c>
      <c r="DM62">
        <f t="shared" si="28"/>
        <v>0</v>
      </c>
      <c r="DN62">
        <f t="shared" si="28"/>
        <v>1</v>
      </c>
      <c r="DO62">
        <f t="shared" si="28"/>
        <v>0</v>
      </c>
      <c r="DP62">
        <f t="shared" si="28"/>
        <v>1</v>
      </c>
      <c r="DQ62">
        <f t="shared" si="28"/>
        <v>1</v>
      </c>
      <c r="DR62">
        <f t="shared" si="28"/>
        <v>0</v>
      </c>
      <c r="DS62">
        <f t="shared" si="28"/>
        <v>0</v>
      </c>
      <c r="DT62">
        <f t="shared" si="28"/>
        <v>0</v>
      </c>
      <c r="DU62">
        <f t="shared" si="28"/>
        <v>0</v>
      </c>
      <c r="DV62">
        <f t="shared" si="28"/>
        <v>0</v>
      </c>
      <c r="DW62">
        <f t="shared" si="28"/>
        <v>1</v>
      </c>
      <c r="DX62">
        <f t="shared" si="28"/>
        <v>1</v>
      </c>
      <c r="DY62">
        <f t="shared" si="28"/>
        <v>0</v>
      </c>
      <c r="DZ62">
        <f t="shared" si="28"/>
        <v>1</v>
      </c>
      <c r="EA62">
        <f t="shared" si="28"/>
        <v>1</v>
      </c>
      <c r="EB62">
        <f t="shared" si="28"/>
        <v>1</v>
      </c>
      <c r="EC62">
        <f t="shared" si="28"/>
        <v>1</v>
      </c>
      <c r="ED62">
        <f t="shared" si="28"/>
        <v>1</v>
      </c>
      <c r="EE62">
        <f t="shared" si="28"/>
        <v>1</v>
      </c>
      <c r="EF62">
        <f t="shared" si="28"/>
        <v>1</v>
      </c>
      <c r="EG62">
        <f t="shared" si="28"/>
        <v>1</v>
      </c>
      <c r="EH62">
        <f t="shared" si="28"/>
        <v>1</v>
      </c>
      <c r="EI62">
        <f t="shared" si="28"/>
        <v>1</v>
      </c>
      <c r="EJ62">
        <f t="shared" si="28"/>
        <v>1</v>
      </c>
      <c r="EK62">
        <f t="shared" si="28"/>
        <v>2</v>
      </c>
      <c r="EL62">
        <f t="shared" si="28"/>
        <v>2</v>
      </c>
      <c r="EM62">
        <f t="shared" si="28"/>
        <v>1</v>
      </c>
      <c r="EN62">
        <f>COUNT(EN52:EN54)</f>
        <v>2</v>
      </c>
      <c r="EO62">
        <f>COUNT(EO52:EO54)</f>
        <v>2</v>
      </c>
      <c r="EP62">
        <f>COUNT(EP52:EP54)</f>
        <v>2</v>
      </c>
    </row>
    <row r="63" spans="1:146">
      <c r="CB63">
        <v>1</v>
      </c>
      <c r="CC63">
        <v>1</v>
      </c>
      <c r="CD63">
        <v>2</v>
      </c>
      <c r="CE63">
        <v>2</v>
      </c>
      <c r="CF63">
        <v>2</v>
      </c>
      <c r="CG63">
        <v>2</v>
      </c>
      <c r="CH63">
        <v>1</v>
      </c>
      <c r="CI63">
        <v>1</v>
      </c>
      <c r="CJ63">
        <v>1</v>
      </c>
      <c r="CK63">
        <v>1</v>
      </c>
      <c r="CL63">
        <v>3</v>
      </c>
      <c r="CM63">
        <v>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v>4</v>
      </c>
      <c r="CT63">
        <v>2</v>
      </c>
      <c r="CU63">
        <v>0</v>
      </c>
      <c r="CV63">
        <v>1</v>
      </c>
      <c r="CW63">
        <v>1</v>
      </c>
      <c r="CX63">
        <v>0</v>
      </c>
      <c r="CY63">
        <v>1</v>
      </c>
      <c r="CZ63">
        <v>0</v>
      </c>
      <c r="DA63">
        <v>1</v>
      </c>
      <c r="DB63">
        <v>1</v>
      </c>
      <c r="DC63">
        <v>1</v>
      </c>
      <c r="DD63">
        <v>1</v>
      </c>
      <c r="DE63">
        <v>1</v>
      </c>
      <c r="DF63">
        <v>1</v>
      </c>
      <c r="DG63">
        <v>1</v>
      </c>
      <c r="DH63">
        <v>1</v>
      </c>
      <c r="DI63">
        <v>1</v>
      </c>
      <c r="DJ63">
        <v>2</v>
      </c>
      <c r="DK63">
        <v>1</v>
      </c>
      <c r="DL63">
        <v>1</v>
      </c>
      <c r="DM63">
        <v>1</v>
      </c>
      <c r="DN63">
        <v>1</v>
      </c>
      <c r="DO63">
        <v>3</v>
      </c>
      <c r="DP63">
        <v>2</v>
      </c>
      <c r="DQ63">
        <v>3</v>
      </c>
      <c r="DR63">
        <v>2</v>
      </c>
      <c r="DS63">
        <v>3</v>
      </c>
      <c r="DT63">
        <v>3</v>
      </c>
      <c r="DU63">
        <v>2</v>
      </c>
      <c r="DV63">
        <v>1</v>
      </c>
      <c r="DW63">
        <v>2</v>
      </c>
      <c r="DX63">
        <v>1</v>
      </c>
      <c r="DY63">
        <v>1</v>
      </c>
      <c r="DZ63">
        <v>2</v>
      </c>
      <c r="EA63">
        <v>1</v>
      </c>
      <c r="EB63">
        <v>2</v>
      </c>
      <c r="EC63">
        <v>0</v>
      </c>
      <c r="ED63">
        <v>1</v>
      </c>
      <c r="EE63">
        <v>2</v>
      </c>
      <c r="EF63">
        <v>0</v>
      </c>
      <c r="EG63">
        <v>2</v>
      </c>
      <c r="EH63">
        <v>0</v>
      </c>
      <c r="EI63">
        <v>1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</row>
    <row r="64" spans="1:146">
      <c r="CG64" s="39"/>
      <c r="CJ64" s="39"/>
      <c r="CK64" s="39"/>
      <c r="CL64" s="39"/>
      <c r="CV64" s="39"/>
      <c r="DI64" s="39"/>
      <c r="DJ64" s="39"/>
      <c r="DK64" s="39"/>
      <c r="DL64" s="39"/>
      <c r="DM64" s="39"/>
      <c r="DN64" s="39"/>
      <c r="EK64" s="39"/>
    </row>
  </sheetData>
  <mergeCells count="34">
    <mergeCell ref="DU2:DY2"/>
    <mergeCell ref="DZ2:EE2"/>
    <mergeCell ref="EF2:EJ2"/>
    <mergeCell ref="EK2:EP2"/>
    <mergeCell ref="CM2:CR2"/>
    <mergeCell ref="CS2:CX2"/>
    <mergeCell ref="CY2:DC2"/>
    <mergeCell ref="DD2:DH2"/>
    <mergeCell ref="DI2:DN2"/>
    <mergeCell ref="DO2:DT2"/>
    <mergeCell ref="CG2:CL2"/>
    <mergeCell ref="W2:AB2"/>
    <mergeCell ref="AC2:AH2"/>
    <mergeCell ref="AI2:AM2"/>
    <mergeCell ref="AN2:AR2"/>
    <mergeCell ref="AS2:AX2"/>
    <mergeCell ref="AY2:BD2"/>
    <mergeCell ref="BE2:BI2"/>
    <mergeCell ref="BJ2:BO2"/>
    <mergeCell ref="BP2:BT2"/>
    <mergeCell ref="BU2:BZ2"/>
    <mergeCell ref="CB2:CF2"/>
    <mergeCell ref="Q2:V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L2:P2"/>
  </mergeCells>
  <phoneticPr fontId="2" type="noConversion"/>
  <conditionalFormatting sqref="AH3:AH55">
    <cfRule type="duplicateValues" dxfId="12" priority="1"/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7484-E7D4-457A-ABE6-353A1F6E4F7F}">
  <dimension ref="A1:S55"/>
  <sheetViews>
    <sheetView topLeftCell="C1" workbookViewId="0">
      <selection activeCell="V10" sqref="V10"/>
    </sheetView>
  </sheetViews>
  <sheetFormatPr defaultRowHeight="13.9"/>
  <cols>
    <col min="1" max="1" width="7.73046875" bestFit="1" customWidth="1"/>
    <col min="2" max="2" width="19.265625" bestFit="1" customWidth="1"/>
    <col min="3" max="3" width="11.1328125" bestFit="1" customWidth="1"/>
    <col min="4" max="4" width="12.86328125" bestFit="1" customWidth="1"/>
    <col min="5" max="5" width="14" bestFit="1" customWidth="1"/>
    <col min="6" max="6" width="23.265625" style="31" bestFit="1" customWidth="1"/>
    <col min="7" max="7" width="31.1328125" bestFit="1" customWidth="1"/>
    <col min="8" max="8" width="7.265625" customWidth="1"/>
  </cols>
  <sheetData>
    <row r="1" spans="1:19">
      <c r="A1" s="88" t="s">
        <v>252</v>
      </c>
      <c r="B1" s="88" t="s">
        <v>253</v>
      </c>
      <c r="C1" s="88" t="s">
        <v>254</v>
      </c>
      <c r="D1" s="88" t="s">
        <v>255</v>
      </c>
      <c r="E1" s="88" t="s">
        <v>256</v>
      </c>
      <c r="F1" s="101" t="s">
        <v>257</v>
      </c>
      <c r="G1" s="88" t="s">
        <v>258</v>
      </c>
      <c r="H1" s="102" t="s">
        <v>259</v>
      </c>
      <c r="I1" s="102" t="s">
        <v>260</v>
      </c>
      <c r="J1" s="102" t="s">
        <v>261</v>
      </c>
      <c r="K1" s="6"/>
      <c r="L1" s="6"/>
      <c r="M1" s="6"/>
      <c r="N1" s="6"/>
      <c r="O1" s="6"/>
      <c r="P1" s="6"/>
      <c r="Q1" s="6"/>
      <c r="R1" s="6"/>
      <c r="S1" s="6"/>
    </row>
    <row r="2" spans="1:19">
      <c r="A2" s="88"/>
      <c r="B2" s="88"/>
      <c r="C2" s="88"/>
      <c r="D2" s="88"/>
      <c r="E2" s="88"/>
      <c r="F2" s="101"/>
      <c r="G2" s="88"/>
      <c r="H2" s="102"/>
      <c r="I2" s="102"/>
      <c r="J2" s="102"/>
      <c r="K2" s="43" t="s">
        <v>318</v>
      </c>
      <c r="L2" s="43" t="s">
        <v>263</v>
      </c>
      <c r="M2" s="43" t="s">
        <v>319</v>
      </c>
      <c r="N2" s="43" t="s">
        <v>320</v>
      </c>
      <c r="O2" s="43" t="s">
        <v>321</v>
      </c>
      <c r="P2" s="43" t="s">
        <v>322</v>
      </c>
      <c r="Q2" s="43" t="s">
        <v>7</v>
      </c>
      <c r="R2" s="43" t="s">
        <v>323</v>
      </c>
      <c r="S2" s="6" t="s">
        <v>12</v>
      </c>
    </row>
    <row r="3" spans="1:19">
      <c r="A3" s="48" t="s">
        <v>92</v>
      </c>
      <c r="B3" s="1">
        <v>1.4E-3</v>
      </c>
      <c r="C3" s="1">
        <v>2413.5</v>
      </c>
      <c r="D3" s="1">
        <v>73</v>
      </c>
      <c r="E3" s="1">
        <v>1</v>
      </c>
      <c r="F3" s="49" t="s">
        <v>266</v>
      </c>
      <c r="G3" s="1" t="s">
        <v>267</v>
      </c>
      <c r="H3" s="1">
        <v>3</v>
      </c>
      <c r="I3" s="1">
        <v>3</v>
      </c>
      <c r="J3" s="1">
        <v>2</v>
      </c>
      <c r="K3" s="1">
        <v>52</v>
      </c>
      <c r="L3" s="1">
        <f t="shared" ref="L3:L34" si="0">-B3%*LOG(B3%,2)</f>
        <v>2.2573899106173196E-4</v>
      </c>
      <c r="M3" s="1">
        <v>39</v>
      </c>
      <c r="N3" s="1">
        <v>17</v>
      </c>
      <c r="O3" s="1">
        <f>1-(I3-1)/H3</f>
        <v>0.33333333333333337</v>
      </c>
      <c r="P3" s="1">
        <f>1-(J3-1)/H3</f>
        <v>0.66666666666666674</v>
      </c>
      <c r="Q3" s="1">
        <f>100*O55/(K3*L55)</f>
        <v>15.452180007290037</v>
      </c>
      <c r="R3" s="1">
        <f>100*P55/(K3*L55)</f>
        <v>7.417620300621123</v>
      </c>
      <c r="S3" s="1">
        <f>Q3/(100-R3)</f>
        <v>0.16690195323844872</v>
      </c>
    </row>
    <row r="4" spans="1:19">
      <c r="A4" s="48" t="s">
        <v>231</v>
      </c>
      <c r="B4" s="1">
        <v>8.4999999999999999E-6</v>
      </c>
      <c r="C4" s="1">
        <v>50000</v>
      </c>
      <c r="D4" s="1">
        <v>5</v>
      </c>
      <c r="E4" s="1">
        <v>1</v>
      </c>
      <c r="F4" s="50" t="s">
        <v>268</v>
      </c>
      <c r="G4" s="50" t="s">
        <v>268</v>
      </c>
      <c r="H4" s="1">
        <v>3</v>
      </c>
      <c r="I4" s="1">
        <v>3</v>
      </c>
      <c r="J4" s="1">
        <v>3</v>
      </c>
      <c r="K4" s="1"/>
      <c r="L4" s="1">
        <f t="shared" si="0"/>
        <v>1.9964767630171278E-6</v>
      </c>
      <c r="M4" s="1"/>
      <c r="N4" s="1"/>
      <c r="O4" s="1">
        <f t="shared" ref="O4:O41" si="1">1-(I4-1)/H4</f>
        <v>0.33333333333333337</v>
      </c>
      <c r="P4" s="1">
        <f t="shared" ref="P4:P54" si="2">1-(J4-1)/H4</f>
        <v>0.33333333333333337</v>
      </c>
      <c r="Q4" s="1"/>
      <c r="R4" s="1"/>
      <c r="S4" s="1"/>
    </row>
    <row r="5" spans="1:19">
      <c r="A5" s="48" t="s">
        <v>105</v>
      </c>
      <c r="B5" s="1">
        <v>1.4999999999999999E-5</v>
      </c>
      <c r="C5" s="1">
        <v>2490</v>
      </c>
      <c r="D5" s="1">
        <v>15</v>
      </c>
      <c r="E5" s="1">
        <v>1</v>
      </c>
      <c r="F5" s="50" t="s">
        <v>268</v>
      </c>
      <c r="G5" s="50" t="s">
        <v>268</v>
      </c>
      <c r="H5" s="1">
        <v>3</v>
      </c>
      <c r="I5" s="1">
        <v>3</v>
      </c>
      <c r="J5" s="1">
        <v>3</v>
      </c>
      <c r="K5" s="1"/>
      <c r="L5" s="1">
        <f t="shared" si="0"/>
        <v>3.4002801245235572E-6</v>
      </c>
      <c r="M5" s="1"/>
      <c r="N5" s="1"/>
      <c r="O5" s="1">
        <f t="shared" si="1"/>
        <v>0.33333333333333337</v>
      </c>
      <c r="P5" s="1">
        <f t="shared" si="2"/>
        <v>0.33333333333333337</v>
      </c>
      <c r="Q5" s="1"/>
      <c r="R5" s="1"/>
      <c r="S5" s="1"/>
    </row>
    <row r="6" spans="1:19">
      <c r="A6" s="48" t="s">
        <v>106</v>
      </c>
      <c r="B6" s="1">
        <v>1.0200000000000001E-2</v>
      </c>
      <c r="C6" s="1">
        <v>7500</v>
      </c>
      <c r="D6" s="1">
        <v>28</v>
      </c>
      <c r="E6" s="1">
        <v>1</v>
      </c>
      <c r="F6" s="50" t="s">
        <v>269</v>
      </c>
      <c r="G6" s="1" t="s">
        <v>270</v>
      </c>
      <c r="H6" s="1">
        <v>3</v>
      </c>
      <c r="I6" s="1">
        <v>3</v>
      </c>
      <c r="J6" s="1">
        <v>2</v>
      </c>
      <c r="K6" s="1"/>
      <c r="L6" s="1">
        <f t="shared" si="0"/>
        <v>1.3524326091899732E-3</v>
      </c>
      <c r="M6" s="1"/>
      <c r="N6" s="1"/>
      <c r="O6" s="1">
        <f t="shared" si="1"/>
        <v>0.33333333333333337</v>
      </c>
      <c r="P6" s="1">
        <f t="shared" si="2"/>
        <v>0.66666666666666674</v>
      </c>
      <c r="Q6" s="1"/>
      <c r="R6" s="1"/>
      <c r="S6" s="1"/>
    </row>
    <row r="7" spans="1:19">
      <c r="A7" s="48" t="s">
        <v>93</v>
      </c>
      <c r="B7" s="1">
        <v>1.8000000000000001E-4</v>
      </c>
      <c r="C7" s="1">
        <v>1280</v>
      </c>
      <c r="D7" s="1">
        <v>0</v>
      </c>
      <c r="E7" s="1">
        <v>1</v>
      </c>
      <c r="F7" s="50" t="s">
        <v>271</v>
      </c>
      <c r="G7" s="1" t="s">
        <v>272</v>
      </c>
      <c r="H7" s="1">
        <v>3</v>
      </c>
      <c r="I7" s="1">
        <v>3</v>
      </c>
      <c r="J7" s="1">
        <v>2</v>
      </c>
      <c r="K7" s="1"/>
      <c r="L7" s="1">
        <f t="shared" si="0"/>
        <v>3.4350428992984604E-5</v>
      </c>
      <c r="M7" s="1"/>
      <c r="N7" s="1"/>
      <c r="O7" s="1">
        <f t="shared" si="1"/>
        <v>0.33333333333333337</v>
      </c>
      <c r="P7" s="1">
        <f t="shared" si="2"/>
        <v>0.66666666666666674</v>
      </c>
      <c r="Q7" s="1"/>
      <c r="R7" s="1"/>
      <c r="S7" s="1"/>
    </row>
    <row r="8" spans="1:19">
      <c r="A8" s="48" t="s">
        <v>94</v>
      </c>
      <c r="B8" s="1">
        <v>8.3999999999999995E-3</v>
      </c>
      <c r="C8" s="1">
        <v>33467</v>
      </c>
      <c r="D8" s="1">
        <v>47</v>
      </c>
      <c r="E8" s="1">
        <v>0.67</v>
      </c>
      <c r="F8" s="50" t="s">
        <v>273</v>
      </c>
      <c r="G8" s="1" t="s">
        <v>274</v>
      </c>
      <c r="H8" s="1">
        <v>3</v>
      </c>
      <c r="I8" s="1">
        <v>3</v>
      </c>
      <c r="J8" s="1">
        <v>2</v>
      </c>
      <c r="K8" s="1"/>
      <c r="L8" s="1">
        <f t="shared" si="0"/>
        <v>1.1372970963098147E-3</v>
      </c>
      <c r="M8" s="1"/>
      <c r="N8" s="1"/>
      <c r="O8" s="1">
        <f t="shared" si="1"/>
        <v>0.33333333333333337</v>
      </c>
      <c r="P8" s="1">
        <f t="shared" si="2"/>
        <v>0.66666666666666674</v>
      </c>
      <c r="Q8" s="1"/>
      <c r="R8" s="1"/>
      <c r="S8" s="1"/>
    </row>
    <row r="9" spans="1:19">
      <c r="A9" s="48" t="s">
        <v>95</v>
      </c>
      <c r="B9" s="1">
        <v>6.0000000000000001E-3</v>
      </c>
      <c r="C9" s="1">
        <v>10305</v>
      </c>
      <c r="D9" s="1">
        <v>35</v>
      </c>
      <c r="E9" s="1">
        <v>0.67</v>
      </c>
      <c r="F9" s="1" t="s">
        <v>275</v>
      </c>
      <c r="G9" s="1" t="s">
        <v>275</v>
      </c>
      <c r="H9" s="1">
        <v>3</v>
      </c>
      <c r="I9" s="1">
        <v>3</v>
      </c>
      <c r="J9" s="1">
        <v>3</v>
      </c>
      <c r="K9" s="1"/>
      <c r="L9" s="1">
        <f t="shared" si="0"/>
        <v>8.4148067842293938E-4</v>
      </c>
      <c r="M9" s="1"/>
      <c r="N9" s="1"/>
      <c r="O9" s="1">
        <f t="shared" si="1"/>
        <v>0.33333333333333337</v>
      </c>
      <c r="P9" s="1">
        <f t="shared" si="2"/>
        <v>0.33333333333333337</v>
      </c>
      <c r="Q9" s="1"/>
      <c r="R9" s="1"/>
      <c r="S9" s="1"/>
    </row>
    <row r="10" spans="1:19">
      <c r="A10" s="48" t="s">
        <v>96</v>
      </c>
      <c r="B10" s="1">
        <v>7.0000000000000001E-3</v>
      </c>
      <c r="C10" s="1">
        <v>4274</v>
      </c>
      <c r="D10" s="1">
        <v>25</v>
      </c>
      <c r="E10" s="1">
        <v>0.67</v>
      </c>
      <c r="F10" s="1" t="s">
        <v>276</v>
      </c>
      <c r="G10" s="1" t="s">
        <v>276</v>
      </c>
      <c r="H10" s="1">
        <v>2</v>
      </c>
      <c r="I10" s="1">
        <v>2</v>
      </c>
      <c r="J10" s="1">
        <v>2</v>
      </c>
      <c r="K10" s="1"/>
      <c r="L10" s="1">
        <f t="shared" si="0"/>
        <v>9.6615998866654465E-4</v>
      </c>
      <c r="M10" s="1"/>
      <c r="N10" s="1"/>
      <c r="O10" s="1">
        <f t="shared" si="1"/>
        <v>0.5</v>
      </c>
      <c r="P10" s="1">
        <f t="shared" si="2"/>
        <v>0.5</v>
      </c>
      <c r="Q10" s="1"/>
      <c r="R10" s="1"/>
      <c r="S10" s="1"/>
    </row>
    <row r="11" spans="1:19">
      <c r="A11" s="48" t="s">
        <v>97</v>
      </c>
      <c r="B11" s="1">
        <v>7.4999999999999993E-6</v>
      </c>
      <c r="C11" s="1">
        <v>803767.5</v>
      </c>
      <c r="D11" s="1">
        <v>17</v>
      </c>
      <c r="E11" s="1">
        <v>0.67</v>
      </c>
      <c r="F11" s="49" t="s">
        <v>277</v>
      </c>
      <c r="G11" s="49" t="s">
        <v>277</v>
      </c>
      <c r="H11" s="49">
        <v>2</v>
      </c>
      <c r="I11" s="1">
        <v>2</v>
      </c>
      <c r="J11" s="1">
        <v>2</v>
      </c>
      <c r="K11" s="1"/>
      <c r="L11" s="1">
        <f t="shared" si="0"/>
        <v>1.7751400622617785E-6</v>
      </c>
      <c r="M11" s="1"/>
      <c r="N11" s="1"/>
      <c r="O11" s="1">
        <f t="shared" si="1"/>
        <v>0.5</v>
      </c>
      <c r="P11" s="1">
        <f t="shared" si="2"/>
        <v>0.5</v>
      </c>
      <c r="Q11" s="1"/>
      <c r="R11" s="1"/>
      <c r="S11" s="1"/>
    </row>
    <row r="12" spans="1:19">
      <c r="A12" s="48" t="s">
        <v>107</v>
      </c>
      <c r="B12" s="1">
        <v>1.2E-2</v>
      </c>
      <c r="C12" s="1">
        <v>393000</v>
      </c>
      <c r="D12" s="1">
        <v>0</v>
      </c>
      <c r="E12" s="1">
        <v>0.67</v>
      </c>
      <c r="F12" s="1" t="s">
        <v>278</v>
      </c>
      <c r="G12" s="1" t="s">
        <v>278</v>
      </c>
      <c r="H12" s="1">
        <v>5</v>
      </c>
      <c r="I12" s="1">
        <v>5</v>
      </c>
      <c r="J12" s="1">
        <v>5</v>
      </c>
      <c r="K12" s="1"/>
      <c r="L12" s="1">
        <f t="shared" si="0"/>
        <v>1.5629613568458789E-3</v>
      </c>
      <c r="M12" s="1"/>
      <c r="N12" s="1"/>
      <c r="O12" s="1">
        <f t="shared" si="1"/>
        <v>0.19999999999999996</v>
      </c>
      <c r="P12" s="1">
        <f t="shared" si="2"/>
        <v>0.19999999999999996</v>
      </c>
      <c r="Q12" s="1"/>
      <c r="R12" s="1"/>
      <c r="S12" s="1"/>
    </row>
    <row r="13" spans="1:19">
      <c r="A13" s="48" t="s">
        <v>98</v>
      </c>
      <c r="B13" s="1">
        <v>9.5000000000000001E-2</v>
      </c>
      <c r="C13" s="1">
        <v>2672</v>
      </c>
      <c r="D13" s="1">
        <v>53</v>
      </c>
      <c r="E13" s="1">
        <v>0.67</v>
      </c>
      <c r="F13" s="1" t="s">
        <v>279</v>
      </c>
      <c r="G13" s="1" t="s">
        <v>279</v>
      </c>
      <c r="H13" s="1">
        <v>3</v>
      </c>
      <c r="I13" s="1">
        <v>3</v>
      </c>
      <c r="J13" s="1">
        <v>3</v>
      </c>
      <c r="K13" s="1"/>
      <c r="L13" s="1">
        <f t="shared" si="0"/>
        <v>9.5377956228005715E-3</v>
      </c>
      <c r="M13" s="1"/>
      <c r="N13" s="1"/>
      <c r="O13" s="1">
        <f t="shared" si="1"/>
        <v>0.33333333333333337</v>
      </c>
      <c r="P13" s="1">
        <f t="shared" si="2"/>
        <v>0.33333333333333337</v>
      </c>
      <c r="Q13" s="1"/>
      <c r="R13" s="1"/>
      <c r="S13" s="1"/>
    </row>
    <row r="14" spans="1:19">
      <c r="A14" s="48" t="s">
        <v>99</v>
      </c>
      <c r="B14" s="1">
        <v>2.5000000000000001E-3</v>
      </c>
      <c r="C14" s="1">
        <v>82000</v>
      </c>
      <c r="D14" s="1">
        <v>29</v>
      </c>
      <c r="E14" s="1">
        <v>0.67</v>
      </c>
      <c r="F14" s="1" t="s">
        <v>280</v>
      </c>
      <c r="G14" s="1" t="s">
        <v>274</v>
      </c>
      <c r="H14" s="1">
        <v>3</v>
      </c>
      <c r="I14" s="1">
        <v>3</v>
      </c>
      <c r="J14" s="1">
        <v>2</v>
      </c>
      <c r="K14" s="1"/>
      <c r="L14" s="1">
        <f t="shared" si="0"/>
        <v>3.8219280948873624E-4</v>
      </c>
      <c r="M14" s="1"/>
      <c r="N14" s="1"/>
      <c r="O14" s="1">
        <f t="shared" si="1"/>
        <v>0.33333333333333337</v>
      </c>
      <c r="P14" s="1">
        <f t="shared" si="2"/>
        <v>0.66666666666666674</v>
      </c>
      <c r="Q14" s="1"/>
      <c r="R14" s="1"/>
      <c r="S14" s="1"/>
    </row>
    <row r="15" spans="1:19">
      <c r="A15" s="48" t="s">
        <v>232</v>
      </c>
      <c r="B15" s="1">
        <v>8.4999999999999993E-5</v>
      </c>
      <c r="C15" s="1">
        <v>3210000</v>
      </c>
      <c r="D15" s="1">
        <v>0</v>
      </c>
      <c r="E15" s="1">
        <v>0.67</v>
      </c>
      <c r="F15" s="50" t="s">
        <v>281</v>
      </c>
      <c r="G15" s="1" t="s">
        <v>282</v>
      </c>
      <c r="H15" s="1">
        <v>3</v>
      </c>
      <c r="I15" s="1">
        <v>3</v>
      </c>
      <c r="J15" s="1">
        <v>2</v>
      </c>
      <c r="K15" s="1"/>
      <c r="L15" s="1">
        <f t="shared" si="0"/>
        <v>1.7141128749517016E-5</v>
      </c>
      <c r="M15" s="1"/>
      <c r="N15" s="1"/>
      <c r="O15" s="1">
        <f t="shared" si="1"/>
        <v>0.33333333333333337</v>
      </c>
      <c r="P15" s="1">
        <f t="shared" si="2"/>
        <v>0.66666666666666674</v>
      </c>
      <c r="Q15" s="1"/>
      <c r="R15" s="1"/>
      <c r="S15" s="1"/>
    </row>
    <row r="16" spans="1:19">
      <c r="A16" s="48" t="s">
        <v>100</v>
      </c>
      <c r="B16" s="1">
        <v>2.0000000000000002E-5</v>
      </c>
      <c r="C16" s="1">
        <v>11466</v>
      </c>
      <c r="D16" s="1">
        <v>0</v>
      </c>
      <c r="E16" s="1">
        <v>0.67</v>
      </c>
      <c r="F16" s="1" t="s">
        <v>283</v>
      </c>
      <c r="G16" s="1" t="s">
        <v>283</v>
      </c>
      <c r="H16" s="1">
        <v>3</v>
      </c>
      <c r="I16" s="1">
        <v>3</v>
      </c>
      <c r="J16" s="1">
        <v>3</v>
      </c>
      <c r="K16" s="1"/>
      <c r="L16" s="1">
        <f t="shared" si="0"/>
        <v>4.4506993328423083E-6</v>
      </c>
      <c r="M16" s="1"/>
      <c r="N16" s="1"/>
      <c r="O16" s="1">
        <f t="shared" si="1"/>
        <v>0.33333333333333337</v>
      </c>
      <c r="P16" s="1">
        <f t="shared" si="2"/>
        <v>0.33333333333333337</v>
      </c>
      <c r="Q16" s="1"/>
      <c r="R16" s="1"/>
      <c r="S16" s="1"/>
    </row>
    <row r="17" spans="1:19">
      <c r="A17" s="51" t="s">
        <v>233</v>
      </c>
      <c r="B17" s="1">
        <v>2E-3</v>
      </c>
      <c r="C17" s="1">
        <v>495018</v>
      </c>
      <c r="D17" s="1">
        <v>14</v>
      </c>
      <c r="E17" s="1">
        <v>0.1</v>
      </c>
      <c r="F17" s="1" t="s">
        <v>284</v>
      </c>
      <c r="G17" s="1" t="s">
        <v>284</v>
      </c>
      <c r="H17" s="1">
        <v>2</v>
      </c>
      <c r="I17" s="1">
        <v>2</v>
      </c>
      <c r="J17" s="1">
        <v>2</v>
      </c>
      <c r="K17" s="1"/>
      <c r="L17" s="1">
        <f t="shared" si="0"/>
        <v>3.1219280948873628E-4</v>
      </c>
      <c r="M17" s="1"/>
      <c r="N17" s="1"/>
      <c r="O17" s="1">
        <f t="shared" si="1"/>
        <v>0.5</v>
      </c>
      <c r="P17" s="1"/>
      <c r="Q17" s="1"/>
      <c r="R17" s="1"/>
      <c r="S17" s="1"/>
    </row>
    <row r="18" spans="1:19">
      <c r="A18" s="51" t="s">
        <v>234</v>
      </c>
      <c r="B18" s="1">
        <v>2.7999999999999998E-4</v>
      </c>
      <c r="C18" s="1">
        <v>935483</v>
      </c>
      <c r="D18" s="1">
        <v>23</v>
      </c>
      <c r="E18" s="1">
        <v>1</v>
      </c>
      <c r="F18" s="50" t="s">
        <v>285</v>
      </c>
      <c r="G18" s="1" t="s">
        <v>276</v>
      </c>
      <c r="H18" s="1">
        <v>2</v>
      </c>
      <c r="I18" s="1">
        <v>2</v>
      </c>
      <c r="J18" s="1">
        <v>2</v>
      </c>
      <c r="K18" s="1"/>
      <c r="L18" s="1">
        <f t="shared" si="0"/>
        <v>5.1649196878031015E-5</v>
      </c>
      <c r="M18" s="1"/>
      <c r="N18" s="1"/>
      <c r="O18" s="1">
        <f t="shared" si="1"/>
        <v>0.5</v>
      </c>
      <c r="P18" s="1"/>
      <c r="Q18" s="1"/>
      <c r="R18" s="1"/>
      <c r="S18" s="1"/>
    </row>
    <row r="19" spans="1:19">
      <c r="A19" s="51" t="s">
        <v>235</v>
      </c>
      <c r="B19" s="1">
        <v>1E-3</v>
      </c>
      <c r="C19" s="1">
        <v>0</v>
      </c>
      <c r="D19" s="1">
        <v>0</v>
      </c>
      <c r="E19" s="1">
        <v>0</v>
      </c>
      <c r="F19" s="50" t="s">
        <v>286</v>
      </c>
      <c r="G19" s="1" t="s">
        <v>287</v>
      </c>
      <c r="H19" s="1">
        <v>2</v>
      </c>
      <c r="I19" s="1">
        <v>0</v>
      </c>
      <c r="J19" s="1">
        <v>0</v>
      </c>
      <c r="K19" s="1"/>
      <c r="L19" s="1">
        <f t="shared" si="0"/>
        <v>1.6609640474436814E-4</v>
      </c>
      <c r="M19" s="1"/>
      <c r="N19" s="1"/>
      <c r="O19" s="1">
        <f t="shared" si="1"/>
        <v>1.5</v>
      </c>
      <c r="P19" s="1"/>
      <c r="Q19" s="1"/>
      <c r="R19" s="1"/>
      <c r="S19" s="1"/>
    </row>
    <row r="20" spans="1:19">
      <c r="A20" s="51" t="s">
        <v>101</v>
      </c>
      <c r="B20" s="1">
        <v>8.23</v>
      </c>
      <c r="C20" s="1">
        <v>3441</v>
      </c>
      <c r="D20" s="1">
        <v>43</v>
      </c>
      <c r="E20" s="1">
        <v>0.67</v>
      </c>
      <c r="F20" s="1" t="s">
        <v>287</v>
      </c>
      <c r="G20" s="1" t="s">
        <v>287</v>
      </c>
      <c r="H20" s="1">
        <v>2</v>
      </c>
      <c r="I20" s="1">
        <v>2</v>
      </c>
      <c r="J20" s="1">
        <v>2</v>
      </c>
      <c r="K20" s="1"/>
      <c r="L20" s="1">
        <f t="shared" si="0"/>
        <v>0.29652391737621991</v>
      </c>
      <c r="M20" s="1"/>
      <c r="N20" s="1"/>
      <c r="O20" s="1">
        <f t="shared" si="1"/>
        <v>0.5</v>
      </c>
      <c r="P20" s="1"/>
      <c r="Q20" s="1"/>
      <c r="R20" s="1"/>
      <c r="S20" s="1"/>
    </row>
    <row r="21" spans="1:19">
      <c r="A21" s="51" t="s">
        <v>102</v>
      </c>
      <c r="B21" s="1">
        <v>0.55999999999999994</v>
      </c>
      <c r="C21" s="1">
        <v>11700</v>
      </c>
      <c r="D21" s="1">
        <v>91</v>
      </c>
      <c r="E21" s="1">
        <v>0.67</v>
      </c>
      <c r="F21" s="50" t="s">
        <v>288</v>
      </c>
      <c r="G21" s="1" t="s">
        <v>289</v>
      </c>
      <c r="H21" s="1">
        <v>4</v>
      </c>
      <c r="I21" s="1">
        <v>2</v>
      </c>
      <c r="J21" s="1">
        <v>2</v>
      </c>
      <c r="K21" s="1"/>
      <c r="L21" s="1">
        <f t="shared" si="0"/>
        <v>4.1890001761954329E-2</v>
      </c>
      <c r="M21" s="1"/>
      <c r="N21" s="1"/>
      <c r="O21" s="1">
        <f t="shared" si="1"/>
        <v>0.75</v>
      </c>
      <c r="P21" s="1"/>
      <c r="Q21" s="1"/>
      <c r="R21" s="1"/>
      <c r="S21" s="1"/>
    </row>
    <row r="22" spans="1:19">
      <c r="A22" s="51" t="s">
        <v>103</v>
      </c>
      <c r="B22" s="1">
        <v>5.63</v>
      </c>
      <c r="C22" s="1">
        <v>665</v>
      </c>
      <c r="D22" s="1">
        <v>90</v>
      </c>
      <c r="E22" s="1">
        <v>0.67</v>
      </c>
      <c r="F22" s="50" t="s">
        <v>280</v>
      </c>
      <c r="G22" s="1" t="s">
        <v>280</v>
      </c>
      <c r="H22" s="1">
        <v>3</v>
      </c>
      <c r="I22" s="1">
        <v>3</v>
      </c>
      <c r="J22" s="1">
        <v>3</v>
      </c>
      <c r="K22" s="1"/>
      <c r="L22" s="1">
        <f t="shared" si="0"/>
        <v>0.23368560735851707</v>
      </c>
      <c r="M22" s="1"/>
      <c r="N22" s="1"/>
      <c r="O22" s="1">
        <f t="shared" si="1"/>
        <v>0.33333333333333337</v>
      </c>
      <c r="P22" s="1"/>
      <c r="Q22" s="1"/>
      <c r="R22" s="1"/>
      <c r="S22" s="1"/>
    </row>
    <row r="23" spans="1:19">
      <c r="A23" s="51" t="s">
        <v>236</v>
      </c>
      <c r="B23" s="1">
        <v>1.9E-3</v>
      </c>
      <c r="C23" s="1">
        <v>570000</v>
      </c>
      <c r="D23" s="1">
        <v>0</v>
      </c>
      <c r="E23" s="1">
        <v>0.67</v>
      </c>
      <c r="F23" s="1" t="s">
        <v>287</v>
      </c>
      <c r="G23" s="1" t="s">
        <v>287</v>
      </c>
      <c r="H23" s="1">
        <v>2</v>
      </c>
      <c r="I23" s="1">
        <v>2</v>
      </c>
      <c r="J23" s="1">
        <v>2</v>
      </c>
      <c r="K23" s="1"/>
      <c r="L23" s="1">
        <f t="shared" si="0"/>
        <v>2.9798918006173123E-4</v>
      </c>
      <c r="M23" s="1"/>
      <c r="N23" s="1"/>
      <c r="O23" s="1">
        <f t="shared" si="1"/>
        <v>0.5</v>
      </c>
      <c r="P23" s="1"/>
      <c r="Q23" s="1"/>
      <c r="R23" s="1"/>
      <c r="S23" s="1"/>
    </row>
    <row r="24" spans="1:19">
      <c r="A24" s="51" t="s">
        <v>237</v>
      </c>
      <c r="B24" s="1">
        <v>1.4999999999999999E-4</v>
      </c>
      <c r="C24" s="1">
        <v>1200000</v>
      </c>
      <c r="D24" s="1">
        <v>30</v>
      </c>
      <c r="E24" s="1">
        <v>0.67</v>
      </c>
      <c r="F24" s="1" t="s">
        <v>279</v>
      </c>
      <c r="G24" s="1" t="s">
        <v>279</v>
      </c>
      <c r="H24" s="1">
        <v>3</v>
      </c>
      <c r="I24" s="1">
        <v>3</v>
      </c>
      <c r="J24" s="1">
        <v>3</v>
      </c>
      <c r="K24" s="1"/>
      <c r="L24" s="1">
        <f t="shared" si="0"/>
        <v>2.9019909102904526E-5</v>
      </c>
      <c r="M24" s="1"/>
      <c r="N24" s="1"/>
      <c r="O24" s="1">
        <f t="shared" si="1"/>
        <v>0.33333333333333337</v>
      </c>
      <c r="P24" s="1"/>
      <c r="Q24" s="1"/>
      <c r="R24" s="1"/>
      <c r="S24" s="1"/>
    </row>
    <row r="25" spans="1:19">
      <c r="A25" s="51" t="s">
        <v>108</v>
      </c>
      <c r="B25" s="1">
        <v>5.0000000000000004E-6</v>
      </c>
      <c r="C25" s="1">
        <v>17640</v>
      </c>
      <c r="D25" s="1">
        <v>0</v>
      </c>
      <c r="E25" s="1">
        <v>0.1</v>
      </c>
      <c r="F25" s="1" t="s">
        <v>290</v>
      </c>
      <c r="G25" s="1" t="s">
        <v>291</v>
      </c>
      <c r="H25" s="1">
        <v>4</v>
      </c>
      <c r="I25" s="1">
        <v>4</v>
      </c>
      <c r="J25" s="1">
        <v>3</v>
      </c>
      <c r="K25" s="1"/>
      <c r="L25" s="1">
        <f t="shared" si="0"/>
        <v>1.212674833210577E-6</v>
      </c>
      <c r="M25" s="1"/>
      <c r="N25" s="1"/>
      <c r="O25" s="1">
        <f t="shared" si="1"/>
        <v>0.25</v>
      </c>
      <c r="P25" s="1"/>
      <c r="Q25" s="1"/>
      <c r="R25" s="1"/>
      <c r="S25" s="1"/>
    </row>
    <row r="26" spans="1:19">
      <c r="A26" s="51" t="s">
        <v>109</v>
      </c>
      <c r="B26" s="1">
        <v>3.6999999999999998E-2</v>
      </c>
      <c r="C26" s="1">
        <v>5340</v>
      </c>
      <c r="D26" s="1">
        <v>0</v>
      </c>
      <c r="E26" s="1">
        <v>0.1</v>
      </c>
      <c r="F26" s="1" t="s">
        <v>276</v>
      </c>
      <c r="G26" s="1" t="s">
        <v>276</v>
      </c>
      <c r="H26" s="1">
        <v>2</v>
      </c>
      <c r="I26" s="1">
        <v>2</v>
      </c>
      <c r="J26" s="1">
        <v>2</v>
      </c>
      <c r="K26" s="1"/>
      <c r="L26" s="1">
        <f t="shared" si="0"/>
        <v>4.2180692302589088E-3</v>
      </c>
      <c r="M26" s="1"/>
      <c r="N26" s="1"/>
      <c r="O26" s="1">
        <f t="shared" si="1"/>
        <v>0.5</v>
      </c>
      <c r="P26" s="1"/>
      <c r="Q26" s="1"/>
      <c r="R26" s="1"/>
      <c r="S26" s="1"/>
    </row>
    <row r="27" spans="1:19">
      <c r="A27" s="51" t="s">
        <v>110</v>
      </c>
      <c r="B27" s="1">
        <v>1.6500000000000001E-2</v>
      </c>
      <c r="C27" s="1">
        <v>1780</v>
      </c>
      <c r="D27" s="1">
        <v>0</v>
      </c>
      <c r="E27" s="1">
        <v>0.1</v>
      </c>
      <c r="F27" s="1" t="s">
        <v>292</v>
      </c>
      <c r="G27" s="1" t="s">
        <v>292</v>
      </c>
      <c r="H27" s="1">
        <v>2</v>
      </c>
      <c r="I27" s="1">
        <v>2</v>
      </c>
      <c r="J27" s="1">
        <v>2</v>
      </c>
      <c r="K27" s="1"/>
      <c r="L27" s="1">
        <f t="shared" si="0"/>
        <v>2.0732656485879294E-3</v>
      </c>
      <c r="M27" s="1"/>
      <c r="N27" s="1"/>
      <c r="O27" s="1">
        <f t="shared" si="1"/>
        <v>0.5</v>
      </c>
      <c r="P27" s="1"/>
      <c r="Q27" s="1"/>
      <c r="R27" s="1"/>
      <c r="S27" s="1"/>
    </row>
    <row r="28" spans="1:19">
      <c r="A28" s="51" t="s">
        <v>238</v>
      </c>
      <c r="B28" s="1">
        <v>2E-3</v>
      </c>
      <c r="C28" s="1">
        <v>101344</v>
      </c>
      <c r="D28" s="1">
        <v>20</v>
      </c>
      <c r="E28" s="1">
        <v>0.34</v>
      </c>
      <c r="F28" s="50" t="s">
        <v>271</v>
      </c>
      <c r="G28" s="1" t="s">
        <v>283</v>
      </c>
      <c r="H28" s="1">
        <v>3</v>
      </c>
      <c r="I28" s="1">
        <v>3</v>
      </c>
      <c r="J28" s="1">
        <v>3</v>
      </c>
      <c r="K28" s="1"/>
      <c r="L28" s="1">
        <f t="shared" si="0"/>
        <v>3.1219280948873628E-4</v>
      </c>
      <c r="M28" s="1"/>
      <c r="N28" s="1"/>
      <c r="O28" s="1">
        <f t="shared" si="1"/>
        <v>0.33333333333333337</v>
      </c>
      <c r="P28" s="1"/>
      <c r="Q28" s="1"/>
      <c r="R28" s="1"/>
      <c r="S28" s="1"/>
    </row>
    <row r="29" spans="1:19">
      <c r="A29" s="51" t="s">
        <v>112</v>
      </c>
      <c r="B29" s="1">
        <v>1.1999999999999999E-4</v>
      </c>
      <c r="C29" s="1">
        <v>42534.45</v>
      </c>
      <c r="D29" s="1">
        <v>30</v>
      </c>
      <c r="E29" s="1">
        <v>0.34</v>
      </c>
      <c r="F29" s="50" t="s">
        <v>293</v>
      </c>
      <c r="G29" s="1" t="s">
        <v>294</v>
      </c>
      <c r="H29" s="1">
        <v>2</v>
      </c>
      <c r="I29" s="1">
        <v>2</v>
      </c>
      <c r="J29" s="1">
        <v>2</v>
      </c>
      <c r="K29" s="1"/>
      <c r="L29" s="1">
        <f t="shared" si="0"/>
        <v>2.3602240996188458E-5</v>
      </c>
      <c r="M29" s="1"/>
      <c r="N29" s="1"/>
      <c r="O29" s="1">
        <f t="shared" si="1"/>
        <v>0.5</v>
      </c>
      <c r="P29" s="1"/>
      <c r="Q29" s="1"/>
      <c r="R29" s="1"/>
      <c r="S29" s="1"/>
    </row>
    <row r="30" spans="1:19">
      <c r="A30" s="51" t="s">
        <v>239</v>
      </c>
      <c r="B30" s="1">
        <v>2.5000000000000001E-5</v>
      </c>
      <c r="C30" s="1">
        <v>220000</v>
      </c>
      <c r="D30" s="1">
        <v>0</v>
      </c>
      <c r="E30" s="1">
        <v>1</v>
      </c>
      <c r="F30" s="1" t="s">
        <v>295</v>
      </c>
      <c r="G30" s="1" t="s">
        <v>295</v>
      </c>
      <c r="H30" s="1">
        <v>3</v>
      </c>
      <c r="I30" s="1">
        <v>3</v>
      </c>
      <c r="J30" s="1">
        <v>3</v>
      </c>
      <c r="K30" s="1"/>
      <c r="L30" s="1">
        <f t="shared" si="0"/>
        <v>5.4828921423310435E-6</v>
      </c>
      <c r="M30" s="1"/>
      <c r="N30" s="1"/>
      <c r="O30" s="1">
        <f t="shared" si="1"/>
        <v>0.33333333333333337</v>
      </c>
      <c r="P30" s="1"/>
      <c r="Q30" s="1"/>
      <c r="R30" s="1"/>
      <c r="S30" s="1"/>
    </row>
    <row r="31" spans="1:19">
      <c r="A31" s="51" t="s">
        <v>240</v>
      </c>
      <c r="B31" s="1">
        <v>2.2999999999999998E-4</v>
      </c>
      <c r="C31" s="1">
        <v>43850</v>
      </c>
      <c r="D31" s="1">
        <v>24</v>
      </c>
      <c r="E31" s="1">
        <v>1</v>
      </c>
      <c r="F31" s="1" t="s">
        <v>279</v>
      </c>
      <c r="G31" s="1" t="s">
        <v>279</v>
      </c>
      <c r="H31" s="1">
        <v>3</v>
      </c>
      <c r="I31" s="1">
        <v>3</v>
      </c>
      <c r="J31" s="1">
        <v>3</v>
      </c>
      <c r="K31" s="1"/>
      <c r="L31" s="1">
        <f t="shared" si="0"/>
        <v>4.3078849828755405E-5</v>
      </c>
      <c r="M31" s="1"/>
      <c r="N31" s="1"/>
      <c r="O31" s="1">
        <f t="shared" si="1"/>
        <v>0.33333333333333337</v>
      </c>
      <c r="P31" s="1"/>
      <c r="Q31" s="1"/>
      <c r="R31" s="1"/>
      <c r="S31" s="1"/>
    </row>
    <row r="32" spans="1:19">
      <c r="A32" s="51" t="s">
        <v>241</v>
      </c>
      <c r="B32" s="1">
        <v>9.9999999999999995E-8</v>
      </c>
      <c r="C32" s="1">
        <v>68000</v>
      </c>
      <c r="D32" s="1">
        <v>0</v>
      </c>
      <c r="E32" s="1">
        <v>0.67</v>
      </c>
      <c r="F32" s="1" t="s">
        <v>296</v>
      </c>
      <c r="G32" s="1" t="s">
        <v>296</v>
      </c>
      <c r="H32" s="1">
        <v>3</v>
      </c>
      <c r="I32" s="1">
        <v>3</v>
      </c>
      <c r="J32" s="1">
        <v>3</v>
      </c>
      <c r="K32" s="1"/>
      <c r="L32" s="1">
        <f t="shared" si="0"/>
        <v>2.989735285398626E-8</v>
      </c>
      <c r="M32" s="1"/>
      <c r="N32" s="1"/>
      <c r="O32" s="1">
        <f t="shared" si="1"/>
        <v>0.33333333333333337</v>
      </c>
      <c r="P32" s="1"/>
      <c r="Q32" s="1"/>
      <c r="R32" s="1"/>
      <c r="S32" s="1"/>
    </row>
    <row r="33" spans="1:19">
      <c r="A33" s="51" t="s">
        <v>113</v>
      </c>
      <c r="B33" s="1">
        <v>4.2500000000000003E-2</v>
      </c>
      <c r="C33" s="1">
        <v>300</v>
      </c>
      <c r="D33" s="1">
        <v>0</v>
      </c>
      <c r="E33" s="1">
        <v>0.67</v>
      </c>
      <c r="F33" s="50" t="s">
        <v>276</v>
      </c>
      <c r="G33" s="1" t="s">
        <v>276</v>
      </c>
      <c r="H33" s="1">
        <v>2</v>
      </c>
      <c r="I33" s="1">
        <v>2</v>
      </c>
      <c r="J33" s="1">
        <v>2</v>
      </c>
      <c r="K33" s="1"/>
      <c r="L33" s="1">
        <f t="shared" si="0"/>
        <v>4.7601060537771217E-3</v>
      </c>
      <c r="M33" s="1"/>
      <c r="N33" s="1"/>
      <c r="O33" s="1">
        <f t="shared" si="1"/>
        <v>0.5</v>
      </c>
      <c r="P33" s="1"/>
      <c r="Q33" s="1"/>
      <c r="R33" s="1"/>
      <c r="S33" s="1"/>
    </row>
    <row r="34" spans="1:19">
      <c r="A34" s="51" t="s">
        <v>242</v>
      </c>
      <c r="B34" s="1">
        <v>2.9999999999999997E-4</v>
      </c>
      <c r="C34" s="1">
        <v>1721100</v>
      </c>
      <c r="D34" s="1">
        <v>0</v>
      </c>
      <c r="E34" s="1">
        <v>0.1</v>
      </c>
      <c r="F34" s="50" t="s">
        <v>297</v>
      </c>
      <c r="G34" s="1" t="s">
        <v>292</v>
      </c>
      <c r="H34" s="1">
        <v>2</v>
      </c>
      <c r="I34" s="1">
        <v>2</v>
      </c>
      <c r="J34" s="1">
        <v>2</v>
      </c>
      <c r="K34" s="1"/>
      <c r="L34" s="1">
        <f t="shared" si="0"/>
        <v>5.5039818205809054E-5</v>
      </c>
      <c r="M34" s="1"/>
      <c r="N34" s="1"/>
      <c r="O34" s="1">
        <f t="shared" si="1"/>
        <v>0.5</v>
      </c>
      <c r="P34" s="1"/>
      <c r="Q34" s="1"/>
      <c r="R34" s="1"/>
      <c r="S34" s="1"/>
    </row>
    <row r="35" spans="1:19">
      <c r="A35" s="51" t="s">
        <v>243</v>
      </c>
      <c r="B35" s="1">
        <v>2.0000000000000001E-4</v>
      </c>
      <c r="C35" s="1">
        <v>315725</v>
      </c>
      <c r="D35" s="1">
        <v>30</v>
      </c>
      <c r="E35" s="1">
        <v>0.34</v>
      </c>
      <c r="F35" s="50" t="s">
        <v>298</v>
      </c>
      <c r="G35" s="1" t="s">
        <v>299</v>
      </c>
      <c r="H35" s="1">
        <v>2</v>
      </c>
      <c r="I35" s="1">
        <v>2</v>
      </c>
      <c r="J35" s="1">
        <v>2</v>
      </c>
      <c r="K35" s="1"/>
      <c r="L35" s="1">
        <f t="shared" ref="L35:L54" si="3">-B35%*LOG(B35%,2)</f>
        <v>3.7863137138648344E-5</v>
      </c>
      <c r="M35" s="1"/>
      <c r="N35" s="1"/>
      <c r="O35" s="1">
        <f t="shared" si="1"/>
        <v>0.5</v>
      </c>
      <c r="P35" s="1"/>
      <c r="Q35" s="1"/>
      <c r="R35" s="1"/>
      <c r="S35" s="1"/>
    </row>
    <row r="36" spans="1:19" ht="15.4">
      <c r="A36" s="51" t="s">
        <v>492</v>
      </c>
      <c r="B36" s="1">
        <v>1.25E-4</v>
      </c>
      <c r="C36" s="1">
        <v>50672</v>
      </c>
      <c r="D36" s="1">
        <v>25</v>
      </c>
      <c r="E36" s="1">
        <v>0.67</v>
      </c>
      <c r="F36" s="50" t="s">
        <v>293</v>
      </c>
      <c r="G36" s="1" t="s">
        <v>294</v>
      </c>
      <c r="H36" s="1">
        <v>2</v>
      </c>
      <c r="I36" s="1">
        <v>2</v>
      </c>
      <c r="J36" s="1">
        <v>2</v>
      </c>
      <c r="K36" s="1"/>
      <c r="L36" s="1">
        <f t="shared" si="3"/>
        <v>2.4512050593046017E-5</v>
      </c>
      <c r="M36" s="1"/>
      <c r="N36" s="1"/>
      <c r="O36" s="1">
        <f t="shared" si="1"/>
        <v>0.5</v>
      </c>
      <c r="P36" s="1"/>
      <c r="Q36" s="1"/>
      <c r="R36" s="1"/>
      <c r="S36" s="1"/>
    </row>
    <row r="37" spans="1:19">
      <c r="A37" s="51" t="s">
        <v>245</v>
      </c>
      <c r="B37" s="1">
        <v>7.0000000000000005E-8</v>
      </c>
      <c r="C37" s="1">
        <v>3508061</v>
      </c>
      <c r="D37" s="1">
        <v>50</v>
      </c>
      <c r="E37" s="1">
        <v>0.34</v>
      </c>
      <c r="F37" s="50" t="s">
        <v>300</v>
      </c>
      <c r="G37" s="1" t="s">
        <v>301</v>
      </c>
      <c r="H37" s="1">
        <v>4</v>
      </c>
      <c r="I37" s="1">
        <v>4</v>
      </c>
      <c r="J37" s="1">
        <v>4</v>
      </c>
      <c r="K37" s="1"/>
      <c r="L37" s="1">
        <f t="shared" si="3"/>
        <v>2.1288348218771217E-8</v>
      </c>
      <c r="M37" s="1"/>
      <c r="N37" s="1"/>
      <c r="O37" s="1">
        <f t="shared" si="1"/>
        <v>0.25</v>
      </c>
      <c r="P37" s="1"/>
      <c r="Q37" s="1"/>
      <c r="R37" s="1"/>
      <c r="S37" s="1"/>
    </row>
    <row r="38" spans="1:19">
      <c r="A38" s="51" t="s">
        <v>104</v>
      </c>
      <c r="B38" s="1">
        <v>3.9999999999999998E-7</v>
      </c>
      <c r="C38" s="1">
        <v>62000000</v>
      </c>
      <c r="D38" s="1">
        <v>87</v>
      </c>
      <c r="E38" s="1">
        <v>0.67</v>
      </c>
      <c r="F38" s="49" t="s">
        <v>284</v>
      </c>
      <c r="G38" s="1" t="s">
        <v>284</v>
      </c>
      <c r="H38" s="1">
        <v>2</v>
      </c>
      <c r="I38" s="1">
        <v>1</v>
      </c>
      <c r="J38" s="1">
        <v>1</v>
      </c>
      <c r="K38" s="1"/>
      <c r="L38" s="1">
        <f t="shared" si="3"/>
        <v>1.1158941141594502E-7</v>
      </c>
      <c r="M38" s="1"/>
      <c r="N38" s="1"/>
      <c r="O38" s="1">
        <f t="shared" si="1"/>
        <v>1</v>
      </c>
      <c r="P38" s="1"/>
      <c r="Q38" s="1"/>
      <c r="R38" s="1"/>
      <c r="S38" s="1"/>
    </row>
    <row r="39" spans="1:19">
      <c r="A39" s="51" t="s">
        <v>246</v>
      </c>
      <c r="B39" s="1">
        <v>8.5000000000000001E-7</v>
      </c>
      <c r="C39" s="1">
        <v>6704</v>
      </c>
      <c r="D39" s="1">
        <v>5</v>
      </c>
      <c r="E39" s="1">
        <v>0.67</v>
      </c>
      <c r="F39" s="50" t="s">
        <v>271</v>
      </c>
      <c r="G39" s="1" t="s">
        <v>283</v>
      </c>
      <c r="H39" s="1">
        <v>3</v>
      </c>
      <c r="I39" s="1">
        <v>3</v>
      </c>
      <c r="J39" s="1">
        <v>3</v>
      </c>
      <c r="K39" s="1"/>
      <c r="L39" s="1">
        <f t="shared" si="3"/>
        <v>2.2788406510825531E-7</v>
      </c>
      <c r="M39" s="1"/>
      <c r="N39" s="1"/>
      <c r="O39" s="1">
        <f t="shared" si="1"/>
        <v>0.33333333333333337</v>
      </c>
      <c r="P39" s="1"/>
      <c r="Q39" s="1"/>
      <c r="R39" s="1"/>
      <c r="S39" s="1"/>
    </row>
    <row r="40" spans="1:19">
      <c r="A40" s="51" t="s">
        <v>247</v>
      </c>
      <c r="B40" s="1">
        <v>4.0833333333333332E-7</v>
      </c>
      <c r="C40" s="1">
        <v>88959568.502900854</v>
      </c>
      <c r="D40" s="1">
        <v>0</v>
      </c>
      <c r="E40" s="1">
        <v>0.1</v>
      </c>
      <c r="F40" s="50" t="s">
        <v>266</v>
      </c>
      <c r="G40" s="1" t="s">
        <v>266</v>
      </c>
      <c r="H40" s="1">
        <v>3</v>
      </c>
      <c r="I40" s="1">
        <v>1</v>
      </c>
      <c r="J40" s="1">
        <v>1</v>
      </c>
      <c r="K40" s="1"/>
      <c r="L40" s="1">
        <f t="shared" si="3"/>
        <v>1.1379272250158486E-7</v>
      </c>
      <c r="M40" s="1"/>
      <c r="N40" s="1"/>
      <c r="O40" s="1">
        <f t="shared" si="1"/>
        <v>1</v>
      </c>
      <c r="P40" s="1"/>
      <c r="Q40" s="1"/>
      <c r="R40" s="1"/>
      <c r="S40" s="1"/>
    </row>
    <row r="41" spans="1:19">
      <c r="A41" s="51" t="s">
        <v>111</v>
      </c>
      <c r="B41" s="1">
        <v>6.2621333333333345E-3</v>
      </c>
      <c r="C41" s="1">
        <v>807625717</v>
      </c>
      <c r="D41" s="1">
        <v>60</v>
      </c>
      <c r="E41" s="1">
        <v>0.34</v>
      </c>
      <c r="F41" s="50" t="s">
        <v>286</v>
      </c>
      <c r="G41" s="1" t="s">
        <v>286</v>
      </c>
      <c r="H41" s="1">
        <v>2</v>
      </c>
      <c r="I41" s="1">
        <v>2</v>
      </c>
      <c r="J41" s="1">
        <v>2</v>
      </c>
      <c r="K41" s="1"/>
      <c r="L41" s="1">
        <f t="shared" si="3"/>
        <v>8.7438081615051773E-4</v>
      </c>
      <c r="M41" s="1"/>
      <c r="N41" s="1"/>
      <c r="O41" s="1">
        <f t="shared" si="1"/>
        <v>0.5</v>
      </c>
      <c r="P41" s="1"/>
      <c r="Q41" s="1"/>
      <c r="R41" s="1"/>
      <c r="S41" s="1"/>
    </row>
    <row r="42" spans="1:19">
      <c r="A42" s="52" t="s">
        <v>302</v>
      </c>
      <c r="B42" s="1">
        <v>2.09</v>
      </c>
      <c r="C42" s="1">
        <v>0</v>
      </c>
      <c r="D42" s="1">
        <v>0</v>
      </c>
      <c r="E42" s="1">
        <v>0</v>
      </c>
      <c r="F42" s="50"/>
      <c r="G42" s="1"/>
      <c r="H42" s="1"/>
      <c r="I42" s="1"/>
      <c r="J42" s="1"/>
      <c r="K42" s="1"/>
      <c r="L42" s="1">
        <f t="shared" si="3"/>
        <v>0.11662938287209304</v>
      </c>
      <c r="M42" s="1"/>
      <c r="N42" s="1"/>
      <c r="O42" s="1"/>
      <c r="P42" s="1"/>
      <c r="Q42" s="1"/>
      <c r="R42" s="1"/>
      <c r="S42" s="1"/>
    </row>
    <row r="43" spans="1:19">
      <c r="A43" s="52" t="s">
        <v>303</v>
      </c>
      <c r="B43" s="1">
        <v>2.36</v>
      </c>
      <c r="C43" s="1">
        <v>0</v>
      </c>
      <c r="D43" s="1">
        <v>0</v>
      </c>
      <c r="E43" s="1">
        <v>0</v>
      </c>
      <c r="F43" s="50"/>
      <c r="G43" s="1"/>
      <c r="H43" s="1"/>
      <c r="I43" s="1"/>
      <c r="J43" s="1"/>
      <c r="K43" s="1"/>
      <c r="L43" s="1">
        <f t="shared" si="3"/>
        <v>0.12755963619242755</v>
      </c>
      <c r="M43" s="1"/>
      <c r="N43" s="1"/>
      <c r="O43" s="1"/>
      <c r="P43" s="1"/>
      <c r="Q43" s="1"/>
      <c r="R43" s="1"/>
      <c r="S43" s="1"/>
    </row>
    <row r="44" spans="1:19">
      <c r="A44" s="52" t="s">
        <v>304</v>
      </c>
      <c r="B44" s="1">
        <v>4.1500000000000004</v>
      </c>
      <c r="C44" s="1">
        <v>0</v>
      </c>
      <c r="D44" s="1">
        <v>0</v>
      </c>
      <c r="E44" s="1">
        <v>0</v>
      </c>
      <c r="F44" s="50"/>
      <c r="G44" s="1"/>
      <c r="H44" s="1"/>
      <c r="I44" s="1"/>
      <c r="J44" s="1"/>
      <c r="K44" s="1"/>
      <c r="L44" s="1">
        <f t="shared" si="3"/>
        <v>0.19051591141257926</v>
      </c>
      <c r="M44" s="1"/>
      <c r="N44" s="1"/>
      <c r="O44" s="1"/>
      <c r="P44" s="1"/>
      <c r="Q44" s="1"/>
      <c r="R44" s="1"/>
      <c r="S44" s="1"/>
    </row>
    <row r="45" spans="1:19">
      <c r="A45" s="52" t="s">
        <v>305</v>
      </c>
      <c r="B45" s="1">
        <v>2.33</v>
      </c>
      <c r="C45" s="1">
        <v>0</v>
      </c>
      <c r="D45" s="1">
        <v>33</v>
      </c>
      <c r="E45" s="1">
        <v>0</v>
      </c>
      <c r="F45" s="50"/>
      <c r="G45" s="1"/>
      <c r="H45" s="1"/>
      <c r="I45" s="1"/>
      <c r="J45" s="1"/>
      <c r="K45" s="1"/>
      <c r="L45" s="1">
        <f t="shared" si="3"/>
        <v>0.12636816127305744</v>
      </c>
      <c r="M45" s="1"/>
      <c r="N45" s="1"/>
      <c r="O45" s="1"/>
      <c r="P45" s="1"/>
      <c r="Q45" s="1"/>
      <c r="R45" s="1"/>
      <c r="S45" s="1"/>
    </row>
    <row r="46" spans="1:19">
      <c r="A46" s="41" t="s">
        <v>306</v>
      </c>
      <c r="B46" s="1">
        <v>4.8000000000000001E-2</v>
      </c>
      <c r="C46" s="1">
        <v>0</v>
      </c>
      <c r="D46" s="1">
        <v>0</v>
      </c>
      <c r="E46" s="1">
        <v>0</v>
      </c>
      <c r="F46" s="50"/>
      <c r="G46" s="1"/>
      <c r="H46" s="1"/>
      <c r="I46" s="1"/>
      <c r="J46" s="1"/>
      <c r="K46" s="1"/>
      <c r="L46" s="1">
        <f t="shared" si="3"/>
        <v>5.2918454273835139E-3</v>
      </c>
      <c r="M46" s="1"/>
      <c r="N46" s="1"/>
      <c r="O46" s="1"/>
      <c r="P46" s="1"/>
      <c r="Q46" s="1"/>
      <c r="R46" s="1"/>
      <c r="S46" s="1"/>
    </row>
    <row r="47" spans="1:19">
      <c r="A47" s="41" t="s">
        <v>70</v>
      </c>
      <c r="B47" s="1">
        <v>0.13999999999999999</v>
      </c>
      <c r="C47" s="1">
        <v>0</v>
      </c>
      <c r="D47" s="1">
        <v>0</v>
      </c>
      <c r="E47" s="1">
        <v>0</v>
      </c>
      <c r="F47" s="50"/>
      <c r="G47" s="1"/>
      <c r="H47" s="1"/>
      <c r="I47" s="1"/>
      <c r="J47" s="1"/>
      <c r="K47" s="1"/>
      <c r="L47" s="1">
        <f t="shared" si="3"/>
        <v>1.3272500440488581E-2</v>
      </c>
      <c r="M47" s="1"/>
      <c r="N47" s="1"/>
      <c r="O47" s="1"/>
      <c r="P47" s="1"/>
      <c r="Q47" s="1"/>
      <c r="R47" s="1"/>
      <c r="S47" s="1"/>
    </row>
    <row r="48" spans="1:19">
      <c r="A48" s="41" t="s">
        <v>307</v>
      </c>
      <c r="B48" s="1">
        <v>46.1</v>
      </c>
      <c r="C48" s="1">
        <v>0</v>
      </c>
      <c r="D48" s="1">
        <v>0</v>
      </c>
      <c r="E48" s="1">
        <v>0</v>
      </c>
      <c r="F48" s="50"/>
      <c r="G48" s="1"/>
      <c r="H48" s="1"/>
      <c r="I48" s="1"/>
      <c r="J48" s="1"/>
      <c r="K48" s="1"/>
      <c r="L48" s="1">
        <f t="shared" si="3"/>
        <v>0.51501137969129729</v>
      </c>
      <c r="M48" s="1"/>
      <c r="N48" s="1"/>
      <c r="O48" s="1"/>
      <c r="P48" s="1"/>
      <c r="Q48" s="1"/>
      <c r="R48" s="1"/>
      <c r="S48" s="1"/>
    </row>
    <row r="49" spans="1:19">
      <c r="A49" s="41" t="s">
        <v>259</v>
      </c>
      <c r="B49" s="1">
        <v>1.9E-3</v>
      </c>
      <c r="C49" s="1">
        <v>0</v>
      </c>
      <c r="D49" s="1">
        <v>0</v>
      </c>
      <c r="E49" s="1">
        <v>0</v>
      </c>
      <c r="F49" s="50"/>
      <c r="G49" s="1"/>
      <c r="H49" s="1"/>
      <c r="I49" s="1"/>
      <c r="J49" s="1"/>
      <c r="K49" s="1"/>
      <c r="L49" s="1">
        <f t="shared" si="3"/>
        <v>2.9798918006173123E-4</v>
      </c>
      <c r="M49" s="1"/>
      <c r="N49" s="1"/>
      <c r="O49" s="1"/>
      <c r="P49" s="1"/>
      <c r="Q49" s="1"/>
      <c r="R49" s="1"/>
      <c r="S49" s="1"/>
    </row>
    <row r="50" spans="1:19">
      <c r="A50" s="41" t="s">
        <v>308</v>
      </c>
      <c r="B50" s="1">
        <v>28.199999999999996</v>
      </c>
      <c r="C50" s="1">
        <v>0</v>
      </c>
      <c r="D50" s="1">
        <v>0</v>
      </c>
      <c r="E50" s="1">
        <v>0</v>
      </c>
      <c r="F50" s="50"/>
      <c r="G50" s="1"/>
      <c r="H50" s="1"/>
      <c r="I50" s="1"/>
      <c r="J50" s="1"/>
      <c r="K50" s="1"/>
      <c r="L50" s="1">
        <f t="shared" si="3"/>
        <v>0.51499768689824876</v>
      </c>
      <c r="M50" s="1"/>
      <c r="N50" s="1"/>
      <c r="O50" s="1"/>
      <c r="P50" s="1"/>
      <c r="Q50" s="1"/>
      <c r="R50" s="1"/>
      <c r="S50" s="1"/>
    </row>
    <row r="51" spans="1:19">
      <c r="A51" s="41" t="s">
        <v>309</v>
      </c>
      <c r="B51" s="1">
        <v>0.105</v>
      </c>
      <c r="C51" s="1">
        <v>0</v>
      </c>
      <c r="D51" s="1">
        <v>0</v>
      </c>
      <c r="E51" s="1">
        <v>0</v>
      </c>
      <c r="F51" s="50"/>
      <c r="G51" s="1"/>
      <c r="H51" s="1"/>
      <c r="I51" s="1"/>
      <c r="J51" s="1"/>
      <c r="K51" s="1"/>
      <c r="L51" s="1">
        <f t="shared" si="3"/>
        <v>1.0390164704609224E-2</v>
      </c>
      <c r="M51" s="1"/>
      <c r="N51" s="1"/>
      <c r="O51" s="1"/>
      <c r="P51" s="1"/>
      <c r="Q51" s="1"/>
      <c r="R51" s="1"/>
      <c r="S51" s="1"/>
    </row>
    <row r="52" spans="1:19">
      <c r="A52" s="48" t="s">
        <v>310</v>
      </c>
      <c r="B52" s="1">
        <v>3.5000000000000003E-2</v>
      </c>
      <c r="C52" s="1">
        <v>90</v>
      </c>
      <c r="D52" s="1">
        <v>0</v>
      </c>
      <c r="E52" s="1">
        <v>0</v>
      </c>
      <c r="F52" s="53" t="s">
        <v>290</v>
      </c>
      <c r="G52" s="54" t="s">
        <v>311</v>
      </c>
      <c r="H52" s="1">
        <v>4</v>
      </c>
      <c r="I52" s="1">
        <v>1</v>
      </c>
      <c r="J52" s="1">
        <v>2</v>
      </c>
      <c r="K52" s="1"/>
      <c r="L52" s="1">
        <f t="shared" si="3"/>
        <v>4.0181251101221466E-3</v>
      </c>
      <c r="M52" s="1"/>
      <c r="N52" s="1"/>
      <c r="O52" s="1"/>
      <c r="P52" s="1">
        <f t="shared" si="2"/>
        <v>0.75</v>
      </c>
      <c r="Q52" s="1"/>
      <c r="R52" s="1"/>
      <c r="S52" s="1"/>
    </row>
    <row r="53" spans="1:19">
      <c r="A53" s="48" t="s">
        <v>495</v>
      </c>
      <c r="B53" s="1">
        <v>5.8500000000000003E-2</v>
      </c>
      <c r="C53" s="1">
        <v>0</v>
      </c>
      <c r="D53" s="1">
        <v>0</v>
      </c>
      <c r="E53" s="1">
        <v>0</v>
      </c>
      <c r="F53" s="55" t="s">
        <v>313</v>
      </c>
      <c r="G53" s="54" t="s">
        <v>314</v>
      </c>
      <c r="H53" s="1">
        <v>2</v>
      </c>
      <c r="I53" s="1">
        <v>1</v>
      </c>
      <c r="J53" s="1">
        <v>2</v>
      </c>
      <c r="K53" s="1"/>
      <c r="L53" s="1">
        <f t="shared" si="3"/>
        <v>6.2824763165892439E-3</v>
      </c>
      <c r="M53" s="1"/>
      <c r="N53" s="1"/>
      <c r="O53" s="1"/>
      <c r="P53" s="1">
        <f t="shared" si="2"/>
        <v>0.5</v>
      </c>
      <c r="Q53" s="1"/>
      <c r="R53" s="1"/>
      <c r="S53" s="1"/>
    </row>
    <row r="54" spans="1:19">
      <c r="A54" s="48" t="s">
        <v>315</v>
      </c>
      <c r="B54" s="1">
        <v>1.4500000000000001E-2</v>
      </c>
      <c r="C54" s="1">
        <v>0</v>
      </c>
      <c r="D54" s="1">
        <v>0</v>
      </c>
      <c r="E54" s="1">
        <v>0</v>
      </c>
      <c r="F54" s="55" t="s">
        <v>313</v>
      </c>
      <c r="G54" s="54" t="s">
        <v>314</v>
      </c>
      <c r="H54" s="1">
        <v>2</v>
      </c>
      <c r="I54" s="1">
        <v>1</v>
      </c>
      <c r="J54" s="1">
        <v>2</v>
      </c>
      <c r="K54" s="1"/>
      <c r="L54" s="1">
        <f t="shared" si="3"/>
        <v>1.8489906244998397E-3</v>
      </c>
      <c r="M54" s="1"/>
      <c r="N54" s="1"/>
      <c r="O54" s="1"/>
      <c r="P54" s="1">
        <f t="shared" si="2"/>
        <v>0.5</v>
      </c>
      <c r="Q54" s="1"/>
      <c r="R54" s="1"/>
      <c r="S54" s="1"/>
    </row>
    <row r="55" spans="1:19">
      <c r="A55" s="1" t="s">
        <v>317</v>
      </c>
      <c r="B55" s="1"/>
      <c r="C55" s="1"/>
      <c r="D55" s="1"/>
      <c r="E55" s="1"/>
      <c r="F55" s="50"/>
      <c r="G55" s="1"/>
      <c r="H55" s="1"/>
      <c r="I55" s="1"/>
      <c r="J55" s="1"/>
      <c r="K55" s="1"/>
      <c r="L55" s="1">
        <f>SUM(L3:L54)</f>
        <v>2.2339392081211371</v>
      </c>
      <c r="M55" s="1"/>
      <c r="N55" s="1"/>
      <c r="O55" s="1">
        <f t="shared" ref="O55:P55" si="4">SUM(O3:O54)</f>
        <v>17.950000000000003</v>
      </c>
      <c r="P55" s="1">
        <f t="shared" si="4"/>
        <v>8.6166666666666671</v>
      </c>
      <c r="Q55" s="1"/>
      <c r="R55" s="1"/>
      <c r="S55" s="1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DDAE-0379-4F42-85BA-8E82E7964D2F}">
  <dimension ref="A1:FA55"/>
  <sheetViews>
    <sheetView zoomScale="70" zoomScaleNormal="70" workbookViewId="0">
      <pane xSplit="1" topLeftCell="B1" activePane="topRight" state="frozen"/>
      <selection activeCell="AU25" sqref="AU25"/>
      <selection pane="topRight" activeCell="CM3" sqref="CM3"/>
    </sheetView>
  </sheetViews>
  <sheetFormatPr defaultRowHeight="13.9"/>
  <cols>
    <col min="1" max="1" width="10.73046875" bestFit="1" customWidth="1"/>
    <col min="2" max="2" width="20.73046875" bestFit="1" customWidth="1"/>
    <col min="3" max="3" width="17.53125" customWidth="1"/>
    <col min="4" max="7" width="19.265625" customWidth="1"/>
    <col min="8" max="10" width="16.19921875" bestFit="1" customWidth="1"/>
    <col min="11" max="12" width="15.6640625" customWidth="1"/>
    <col min="13" max="13" width="19.265625" customWidth="1"/>
    <col min="14" max="16" width="16.19921875" bestFit="1" customWidth="1"/>
    <col min="17" max="17" width="16.19921875" customWidth="1"/>
    <col min="18" max="21" width="16.19921875" bestFit="1" customWidth="1"/>
    <col min="23" max="23" width="10.3984375" bestFit="1" customWidth="1"/>
    <col min="24" max="24" width="6.1328125" bestFit="1" customWidth="1"/>
    <col min="25" max="27" width="8.1328125" bestFit="1" customWidth="1"/>
    <col min="28" max="28" width="9.1328125"/>
    <col min="29" max="29" width="8.1328125" bestFit="1" customWidth="1"/>
    <col min="30" max="31" width="6.1328125" bestFit="1" customWidth="1"/>
    <col min="32" max="32" width="7.1328125" bestFit="1" customWidth="1"/>
    <col min="33" max="33" width="9.1328125"/>
    <col min="34" max="35" width="6.1328125" bestFit="1" customWidth="1"/>
    <col min="36" max="37" width="7.1328125" bestFit="1" customWidth="1"/>
    <col min="38" max="38" width="6.1328125" bestFit="1" customWidth="1"/>
    <col min="39" max="39" width="7.1328125" bestFit="1" customWidth="1"/>
    <col min="40" max="40" width="9.1328125"/>
    <col min="41" max="41" width="8.1328125" bestFit="1" customWidth="1"/>
    <col min="42" max="42" width="8.1328125" customWidth="1"/>
    <col min="43" max="54" width="8.1328125" bestFit="1" customWidth="1"/>
    <col min="55" max="55" width="9.1328125" bestFit="1" customWidth="1"/>
    <col min="56" max="58" width="8.1328125" bestFit="1" customWidth="1"/>
    <col min="59" max="72" width="9.1328125"/>
    <col min="73" max="73" width="9.1328125" bestFit="1" customWidth="1"/>
    <col min="74" max="74" width="9.1328125" customWidth="1"/>
    <col min="75" max="83" width="8.1328125" bestFit="1" customWidth="1"/>
    <col min="84" max="87" width="9.1328125" bestFit="1" customWidth="1"/>
    <col min="88" max="88" width="8.1328125" bestFit="1" customWidth="1"/>
    <col min="89" max="89" width="9.1328125" customWidth="1"/>
  </cols>
  <sheetData>
    <row r="1" spans="1:157">
      <c r="A1" s="117" t="s">
        <v>252</v>
      </c>
      <c r="B1" s="117" t="s">
        <v>253</v>
      </c>
      <c r="C1" s="56" t="s">
        <v>491</v>
      </c>
      <c r="D1" s="56" t="s">
        <v>491</v>
      </c>
      <c r="E1" s="56" t="s">
        <v>491</v>
      </c>
      <c r="F1" s="56" t="s">
        <v>491</v>
      </c>
      <c r="G1" s="56" t="s">
        <v>491</v>
      </c>
      <c r="H1" s="56" t="s">
        <v>491</v>
      </c>
      <c r="I1" s="56" t="s">
        <v>491</v>
      </c>
      <c r="J1" s="56" t="s">
        <v>491</v>
      </c>
      <c r="K1" s="56" t="s">
        <v>491</v>
      </c>
      <c r="L1" s="56" t="s">
        <v>491</v>
      </c>
      <c r="M1" s="56" t="s">
        <v>491</v>
      </c>
      <c r="N1" s="56" t="s">
        <v>491</v>
      </c>
      <c r="O1" s="56" t="s">
        <v>491</v>
      </c>
      <c r="P1" s="56" t="s">
        <v>491</v>
      </c>
      <c r="Q1" s="56" t="s">
        <v>491</v>
      </c>
      <c r="R1" s="56" t="s">
        <v>491</v>
      </c>
      <c r="S1" s="56" t="s">
        <v>491</v>
      </c>
      <c r="T1" s="56" t="s">
        <v>491</v>
      </c>
      <c r="U1" s="115" t="s">
        <v>491</v>
      </c>
      <c r="W1" t="s">
        <v>262</v>
      </c>
    </row>
    <row r="2" spans="1:157" ht="15.4">
      <c r="A2" s="118"/>
      <c r="B2" s="118"/>
      <c r="C2" s="58" t="s">
        <v>493</v>
      </c>
      <c r="D2" s="58" t="s">
        <v>494</v>
      </c>
      <c r="E2" s="58" t="s">
        <v>496</v>
      </c>
      <c r="F2" s="58" t="s">
        <v>497</v>
      </c>
      <c r="G2" s="58" t="s">
        <v>498</v>
      </c>
      <c r="H2" s="57" t="s">
        <v>501</v>
      </c>
      <c r="I2" s="58" t="s">
        <v>506</v>
      </c>
      <c r="J2" s="57" t="s">
        <v>509</v>
      </c>
      <c r="K2" s="57" t="s">
        <v>507</v>
      </c>
      <c r="L2" s="57" t="s">
        <v>510</v>
      </c>
      <c r="M2" s="58" t="s">
        <v>500</v>
      </c>
      <c r="N2" s="57" t="s">
        <v>404</v>
      </c>
      <c r="O2" s="57" t="s">
        <v>512</v>
      </c>
      <c r="P2" s="57" t="s">
        <v>515</v>
      </c>
      <c r="Q2" s="57" t="s">
        <v>516</v>
      </c>
      <c r="R2" s="57" t="s">
        <v>499</v>
      </c>
      <c r="S2" s="57" t="s">
        <v>519</v>
      </c>
      <c r="T2" s="57" t="s">
        <v>520</v>
      </c>
      <c r="U2" s="116"/>
      <c r="W2" s="103" t="s">
        <v>78</v>
      </c>
      <c r="X2" s="104"/>
      <c r="Y2" s="104"/>
      <c r="Z2" s="104"/>
      <c r="AA2" s="104"/>
      <c r="AB2" s="100" t="s">
        <v>79</v>
      </c>
      <c r="AC2" s="100"/>
      <c r="AD2" s="100"/>
      <c r="AE2" s="100"/>
      <c r="AF2" s="100"/>
      <c r="AG2" s="100"/>
      <c r="AH2" s="105" t="s">
        <v>80</v>
      </c>
      <c r="AI2" s="105"/>
      <c r="AJ2" s="105"/>
      <c r="AK2" s="105"/>
      <c r="AL2" s="105"/>
      <c r="AM2" s="105"/>
      <c r="AN2" s="106" t="s">
        <v>81</v>
      </c>
      <c r="AO2" s="106"/>
      <c r="AP2" s="106"/>
      <c r="AQ2" s="106"/>
      <c r="AR2" s="106"/>
      <c r="AS2" s="106"/>
      <c r="AT2" s="107" t="s">
        <v>82</v>
      </c>
      <c r="AU2" s="107"/>
      <c r="AV2" s="107"/>
      <c r="AW2" s="107"/>
      <c r="AX2" s="107"/>
      <c r="AY2" s="108" t="s">
        <v>264</v>
      </c>
      <c r="AZ2" s="108"/>
      <c r="BA2" s="108"/>
      <c r="BB2" s="108"/>
      <c r="BC2" s="108"/>
      <c r="BD2" s="109" t="s">
        <v>265</v>
      </c>
      <c r="BE2" s="109"/>
      <c r="BF2" s="109"/>
      <c r="BG2" s="109"/>
      <c r="BH2" s="109"/>
      <c r="BI2" s="109"/>
      <c r="BJ2" s="110" t="s">
        <v>20</v>
      </c>
      <c r="BK2" s="110"/>
      <c r="BL2" s="110"/>
      <c r="BM2" s="110"/>
      <c r="BN2" s="110"/>
      <c r="BO2" s="110"/>
      <c r="BP2" s="111" t="s">
        <v>23</v>
      </c>
      <c r="BQ2" s="111"/>
      <c r="BR2" s="111"/>
      <c r="BS2" s="111"/>
      <c r="BT2" s="111"/>
      <c r="BU2" s="112" t="s">
        <v>86</v>
      </c>
      <c r="BV2" s="112"/>
      <c r="BW2" s="112"/>
      <c r="BX2" s="112"/>
      <c r="BY2" s="112"/>
      <c r="BZ2" s="112"/>
      <c r="CA2" s="113" t="s">
        <v>87</v>
      </c>
      <c r="CB2" s="113"/>
      <c r="CC2" s="113"/>
      <c r="CD2" s="113"/>
      <c r="CE2" s="113"/>
      <c r="CF2" s="114" t="s">
        <v>88</v>
      </c>
      <c r="CG2" s="114"/>
      <c r="CH2" s="114"/>
      <c r="CI2" s="114"/>
      <c r="CJ2" s="114"/>
      <c r="CK2" s="114"/>
      <c r="CM2" s="103" t="s">
        <v>78</v>
      </c>
      <c r="CN2" s="104"/>
      <c r="CO2" s="104"/>
      <c r="CP2" s="104"/>
      <c r="CQ2" s="104"/>
      <c r="CR2" s="100" t="s">
        <v>79</v>
      </c>
      <c r="CS2" s="100"/>
      <c r="CT2" s="100"/>
      <c r="CU2" s="100"/>
      <c r="CV2" s="100"/>
      <c r="CW2" s="100"/>
      <c r="CX2" s="105" t="s">
        <v>80</v>
      </c>
      <c r="CY2" s="105"/>
      <c r="CZ2" s="105"/>
      <c r="DA2" s="105"/>
      <c r="DB2" s="105"/>
      <c r="DC2" s="105"/>
      <c r="DD2" s="106" t="s">
        <v>81</v>
      </c>
      <c r="DE2" s="106"/>
      <c r="DF2" s="106"/>
      <c r="DG2" s="106"/>
      <c r="DH2" s="106"/>
      <c r="DI2" s="106"/>
      <c r="DJ2" s="107" t="s">
        <v>82</v>
      </c>
      <c r="DK2" s="107"/>
      <c r="DL2" s="107"/>
      <c r="DM2" s="107"/>
      <c r="DN2" s="107"/>
      <c r="DO2" s="108" t="s">
        <v>264</v>
      </c>
      <c r="DP2" s="108"/>
      <c r="DQ2" s="108"/>
      <c r="DR2" s="108"/>
      <c r="DS2" s="108"/>
      <c r="DT2" s="109" t="s">
        <v>265</v>
      </c>
      <c r="DU2" s="109"/>
      <c r="DV2" s="109"/>
      <c r="DW2" s="109"/>
      <c r="DX2" s="109"/>
      <c r="DY2" s="109"/>
      <c r="DZ2" s="110" t="s">
        <v>20</v>
      </c>
      <c r="EA2" s="110"/>
      <c r="EB2" s="110"/>
      <c r="EC2" s="110"/>
      <c r="ED2" s="110"/>
      <c r="EE2" s="110"/>
      <c r="EF2" s="111" t="s">
        <v>23</v>
      </c>
      <c r="EG2" s="111"/>
      <c r="EH2" s="111"/>
      <c r="EI2" s="111"/>
      <c r="EJ2" s="111"/>
      <c r="EK2" s="112" t="s">
        <v>86</v>
      </c>
      <c r="EL2" s="112"/>
      <c r="EM2" s="112"/>
      <c r="EN2" s="112"/>
      <c r="EO2" s="112"/>
      <c r="EP2" s="112"/>
      <c r="EQ2" s="113" t="s">
        <v>87</v>
      </c>
      <c r="ER2" s="113"/>
      <c r="ES2" s="113"/>
      <c r="ET2" s="113"/>
      <c r="EU2" s="113"/>
      <c r="EV2" s="114" t="s">
        <v>88</v>
      </c>
      <c r="EW2" s="114"/>
      <c r="EX2" s="114"/>
      <c r="EY2" s="114"/>
      <c r="EZ2" s="114"/>
      <c r="FA2" s="114"/>
    </row>
    <row r="3" spans="1:157">
      <c r="A3" s="48" t="s">
        <v>92</v>
      </c>
      <c r="B3" s="64">
        <v>1.4E-3</v>
      </c>
      <c r="C3" s="64">
        <v>0.2</v>
      </c>
      <c r="D3" s="64">
        <v>0.5</v>
      </c>
      <c r="E3" s="64"/>
      <c r="F3" s="64">
        <v>0.2</v>
      </c>
      <c r="G3" s="64">
        <v>0.2</v>
      </c>
      <c r="H3" s="64">
        <v>0.2</v>
      </c>
      <c r="I3" s="64">
        <v>0.5</v>
      </c>
      <c r="J3" s="1"/>
      <c r="K3" s="1"/>
      <c r="L3" s="1">
        <v>0.2</v>
      </c>
      <c r="M3" s="64">
        <v>0.2</v>
      </c>
      <c r="N3" s="1"/>
      <c r="O3" s="1"/>
      <c r="P3" s="1"/>
      <c r="Q3" s="1"/>
      <c r="R3" s="1">
        <v>0.2</v>
      </c>
      <c r="S3" s="1">
        <v>0.4</v>
      </c>
      <c r="T3" s="1"/>
      <c r="U3" s="1">
        <f>MIN(C3:T3)</f>
        <v>0.2</v>
      </c>
      <c r="W3">
        <v>0.45</v>
      </c>
      <c r="AA3">
        <v>5.38</v>
      </c>
      <c r="AB3">
        <v>0.01</v>
      </c>
      <c r="AF3">
        <v>4.0000000000000001E-3</v>
      </c>
      <c r="AG3">
        <v>0.01</v>
      </c>
      <c r="AN3">
        <v>0.05</v>
      </c>
      <c r="AO3">
        <v>0.76</v>
      </c>
      <c r="AP3">
        <v>0.17</v>
      </c>
      <c r="AR3">
        <v>2.74</v>
      </c>
      <c r="AS3" s="31">
        <v>0.41</v>
      </c>
      <c r="AT3" s="31"/>
      <c r="AY3">
        <v>1.78</v>
      </c>
      <c r="AZ3">
        <v>1.49</v>
      </c>
      <c r="BB3">
        <v>0.41</v>
      </c>
      <c r="BD3">
        <v>0.92</v>
      </c>
      <c r="BF3">
        <v>0.69</v>
      </c>
      <c r="BG3">
        <v>3.5</v>
      </c>
      <c r="BH3">
        <v>0.03</v>
      </c>
      <c r="BI3">
        <v>0.34</v>
      </c>
      <c r="CM3">
        <f>W3-$U3</f>
        <v>0.25</v>
      </c>
      <c r="CN3">
        <f t="shared" ref="CN3:EY3" si="0">X3-$U3</f>
        <v>-0.2</v>
      </c>
      <c r="CO3">
        <f t="shared" si="0"/>
        <v>-0.2</v>
      </c>
      <c r="CP3">
        <f t="shared" si="0"/>
        <v>-0.2</v>
      </c>
      <c r="CQ3">
        <f t="shared" si="0"/>
        <v>5.18</v>
      </c>
      <c r="CR3">
        <f t="shared" si="0"/>
        <v>-0.19</v>
      </c>
      <c r="CS3">
        <f t="shared" si="0"/>
        <v>-0.2</v>
      </c>
      <c r="CT3">
        <f t="shared" si="0"/>
        <v>-0.2</v>
      </c>
      <c r="CU3">
        <f t="shared" si="0"/>
        <v>-0.2</v>
      </c>
      <c r="CV3">
        <f t="shared" si="0"/>
        <v>-0.19600000000000001</v>
      </c>
      <c r="CW3">
        <f t="shared" si="0"/>
        <v>-0.19</v>
      </c>
      <c r="CX3">
        <f t="shared" si="0"/>
        <v>-0.2</v>
      </c>
      <c r="CY3">
        <f t="shared" si="0"/>
        <v>-0.2</v>
      </c>
      <c r="CZ3">
        <f t="shared" si="0"/>
        <v>-0.2</v>
      </c>
      <c r="DA3">
        <f t="shared" si="0"/>
        <v>-0.2</v>
      </c>
      <c r="DB3">
        <f t="shared" si="0"/>
        <v>-0.2</v>
      </c>
      <c r="DC3">
        <f t="shared" si="0"/>
        <v>-0.2</v>
      </c>
      <c r="DD3">
        <f t="shared" si="0"/>
        <v>-0.15000000000000002</v>
      </c>
      <c r="DE3">
        <f t="shared" si="0"/>
        <v>0.56000000000000005</v>
      </c>
      <c r="DF3">
        <f t="shared" si="0"/>
        <v>-0.03</v>
      </c>
      <c r="DG3">
        <f t="shared" si="0"/>
        <v>-0.2</v>
      </c>
      <c r="DH3">
        <f t="shared" si="0"/>
        <v>2.54</v>
      </c>
      <c r="DI3">
        <f t="shared" si="0"/>
        <v>0.20999999999999996</v>
      </c>
      <c r="DJ3">
        <f t="shared" si="0"/>
        <v>-0.2</v>
      </c>
      <c r="DK3">
        <f t="shared" si="0"/>
        <v>-0.2</v>
      </c>
      <c r="DL3">
        <f t="shared" si="0"/>
        <v>-0.2</v>
      </c>
      <c r="DM3">
        <f t="shared" si="0"/>
        <v>-0.2</v>
      </c>
      <c r="DN3">
        <f t="shared" si="0"/>
        <v>-0.2</v>
      </c>
      <c r="DO3">
        <f t="shared" si="0"/>
        <v>1.58</v>
      </c>
      <c r="DP3">
        <f t="shared" si="0"/>
        <v>1.29</v>
      </c>
      <c r="DQ3">
        <f t="shared" si="0"/>
        <v>-0.2</v>
      </c>
      <c r="DR3">
        <f t="shared" si="0"/>
        <v>0.20999999999999996</v>
      </c>
      <c r="DS3">
        <f t="shared" si="0"/>
        <v>-0.2</v>
      </c>
      <c r="DT3">
        <f t="shared" si="0"/>
        <v>0.72</v>
      </c>
      <c r="DU3">
        <f t="shared" si="0"/>
        <v>-0.2</v>
      </c>
      <c r="DV3">
        <f t="shared" si="0"/>
        <v>0.48999999999999994</v>
      </c>
      <c r="DW3">
        <f t="shared" si="0"/>
        <v>3.3</v>
      </c>
      <c r="DX3">
        <f t="shared" si="0"/>
        <v>-0.17</v>
      </c>
      <c r="DY3">
        <f t="shared" si="0"/>
        <v>0.14000000000000001</v>
      </c>
      <c r="DZ3">
        <f t="shared" si="0"/>
        <v>-0.2</v>
      </c>
      <c r="EA3">
        <f t="shared" si="0"/>
        <v>-0.2</v>
      </c>
      <c r="EB3">
        <f t="shared" si="0"/>
        <v>-0.2</v>
      </c>
      <c r="EC3">
        <f t="shared" si="0"/>
        <v>-0.2</v>
      </c>
      <c r="ED3">
        <f t="shared" si="0"/>
        <v>-0.2</v>
      </c>
      <c r="EE3">
        <f t="shared" si="0"/>
        <v>-0.2</v>
      </c>
      <c r="EF3">
        <f t="shared" si="0"/>
        <v>-0.2</v>
      </c>
      <c r="EG3">
        <f t="shared" si="0"/>
        <v>-0.2</v>
      </c>
      <c r="EH3">
        <f t="shared" si="0"/>
        <v>-0.2</v>
      </c>
      <c r="EI3">
        <f t="shared" si="0"/>
        <v>-0.2</v>
      </c>
      <c r="EJ3">
        <f t="shared" si="0"/>
        <v>-0.2</v>
      </c>
      <c r="EK3">
        <f t="shared" si="0"/>
        <v>-0.2</v>
      </c>
      <c r="EL3">
        <f t="shared" si="0"/>
        <v>-0.2</v>
      </c>
      <c r="EM3">
        <f t="shared" si="0"/>
        <v>-0.2</v>
      </c>
      <c r="EN3">
        <f t="shared" si="0"/>
        <v>-0.2</v>
      </c>
      <c r="EO3">
        <f t="shared" si="0"/>
        <v>-0.2</v>
      </c>
      <c r="EP3">
        <f t="shared" si="0"/>
        <v>-0.2</v>
      </c>
      <c r="EQ3">
        <f t="shared" si="0"/>
        <v>-0.2</v>
      </c>
      <c r="ER3">
        <f t="shared" si="0"/>
        <v>-0.2</v>
      </c>
      <c r="ES3">
        <f t="shared" si="0"/>
        <v>-0.2</v>
      </c>
      <c r="ET3">
        <f t="shared" si="0"/>
        <v>-0.2</v>
      </c>
      <c r="EU3">
        <f t="shared" si="0"/>
        <v>-0.2</v>
      </c>
      <c r="EV3">
        <f t="shared" si="0"/>
        <v>-0.2</v>
      </c>
      <c r="EW3">
        <f t="shared" si="0"/>
        <v>-0.2</v>
      </c>
      <c r="EX3">
        <f t="shared" si="0"/>
        <v>-0.2</v>
      </c>
      <c r="EY3">
        <f t="shared" si="0"/>
        <v>-0.2</v>
      </c>
      <c r="EZ3">
        <f t="shared" ref="EZ3:FA3" si="1">CJ3-$U3</f>
        <v>-0.2</v>
      </c>
      <c r="FA3">
        <f t="shared" si="1"/>
        <v>-0.2</v>
      </c>
    </row>
    <row r="4" spans="1:157">
      <c r="A4" s="48" t="s">
        <v>231</v>
      </c>
      <c r="B4" s="64">
        <v>8.4999999999999999E-6</v>
      </c>
      <c r="C4" s="64"/>
      <c r="D4" s="64">
        <v>5.0000000000000001E-3</v>
      </c>
      <c r="E4" s="64"/>
      <c r="F4" s="64"/>
      <c r="G4" s="64"/>
      <c r="H4" s="64"/>
      <c r="I4" s="1"/>
      <c r="J4" s="1">
        <v>5.0000000000000001E-3</v>
      </c>
      <c r="K4" s="1">
        <v>0.04</v>
      </c>
      <c r="L4" s="1"/>
      <c r="M4" s="64"/>
      <c r="N4" s="1"/>
      <c r="O4" s="1"/>
      <c r="P4" s="1"/>
      <c r="Q4" s="1"/>
      <c r="R4" s="1"/>
      <c r="S4" s="1"/>
      <c r="T4" s="1"/>
      <c r="U4" s="1">
        <f t="shared" ref="U4:U53" si="2">MIN(C4:T4)</f>
        <v>5.0000000000000001E-3</v>
      </c>
      <c r="AS4" s="31"/>
      <c r="AT4" s="31"/>
      <c r="CM4">
        <f t="shared" ref="CM4:CM54" si="3">W4-$U4</f>
        <v>-5.0000000000000001E-3</v>
      </c>
      <c r="CN4">
        <f t="shared" ref="CN4:CN54" si="4">X4-$U4</f>
        <v>-5.0000000000000001E-3</v>
      </c>
      <c r="CO4">
        <f t="shared" ref="CO4:CO54" si="5">Y4-$U4</f>
        <v>-5.0000000000000001E-3</v>
      </c>
      <c r="CP4">
        <f t="shared" ref="CP4:CP54" si="6">Z4-$U4</f>
        <v>-5.0000000000000001E-3</v>
      </c>
      <c r="CQ4">
        <f t="shared" ref="CQ4:CQ54" si="7">AA4-$U4</f>
        <v>-5.0000000000000001E-3</v>
      </c>
      <c r="CR4">
        <f t="shared" ref="CR4:CR54" si="8">AB4-$U4</f>
        <v>-5.0000000000000001E-3</v>
      </c>
      <c r="CS4">
        <f t="shared" ref="CS4:CS54" si="9">AC4-$U4</f>
        <v>-5.0000000000000001E-3</v>
      </c>
      <c r="CT4">
        <f t="shared" ref="CT4:CT54" si="10">AD4-$U4</f>
        <v>-5.0000000000000001E-3</v>
      </c>
      <c r="CU4">
        <f t="shared" ref="CU4:CU54" si="11">AE4-$U4</f>
        <v>-5.0000000000000001E-3</v>
      </c>
      <c r="CV4">
        <f t="shared" ref="CV4:CV54" si="12">AF4-$U4</f>
        <v>-5.0000000000000001E-3</v>
      </c>
      <c r="CW4">
        <f t="shared" ref="CW4:CW54" si="13">AG4-$U4</f>
        <v>-5.0000000000000001E-3</v>
      </c>
      <c r="CX4">
        <f t="shared" ref="CX4:CX54" si="14">AH4-$U4</f>
        <v>-5.0000000000000001E-3</v>
      </c>
      <c r="CY4">
        <f t="shared" ref="CY4:CY54" si="15">AI4-$U4</f>
        <v>-5.0000000000000001E-3</v>
      </c>
      <c r="CZ4">
        <f t="shared" ref="CZ4:CZ54" si="16">AJ4-$U4</f>
        <v>-5.0000000000000001E-3</v>
      </c>
      <c r="DA4">
        <f t="shared" ref="DA4:DA54" si="17">AK4-$U4</f>
        <v>-5.0000000000000001E-3</v>
      </c>
      <c r="DB4">
        <f t="shared" ref="DB4:DB54" si="18">AL4-$U4</f>
        <v>-5.0000000000000001E-3</v>
      </c>
      <c r="DC4">
        <f t="shared" ref="DC4:DC54" si="19">AM4-$U4</f>
        <v>-5.0000000000000001E-3</v>
      </c>
      <c r="DD4">
        <f t="shared" ref="DD4:DD54" si="20">AN4-$U4</f>
        <v>-5.0000000000000001E-3</v>
      </c>
      <c r="DE4">
        <f t="shared" ref="DE4:DE54" si="21">AO4-$U4</f>
        <v>-5.0000000000000001E-3</v>
      </c>
      <c r="DF4">
        <f t="shared" ref="DF4:DF54" si="22">AP4-$U4</f>
        <v>-5.0000000000000001E-3</v>
      </c>
      <c r="DG4">
        <f t="shared" ref="DG4:DG54" si="23">AQ4-$U4</f>
        <v>-5.0000000000000001E-3</v>
      </c>
      <c r="DH4">
        <f t="shared" ref="DH4:DH54" si="24">AR4-$U4</f>
        <v>-5.0000000000000001E-3</v>
      </c>
      <c r="DI4">
        <f t="shared" ref="DI4:DI54" si="25">AS4-$U4</f>
        <v>-5.0000000000000001E-3</v>
      </c>
      <c r="DJ4">
        <f t="shared" ref="DJ4:DJ54" si="26">AT4-$U4</f>
        <v>-5.0000000000000001E-3</v>
      </c>
      <c r="DK4">
        <f t="shared" ref="DK4:DK54" si="27">AU4-$U4</f>
        <v>-5.0000000000000001E-3</v>
      </c>
      <c r="DL4">
        <f t="shared" ref="DL4:DL54" si="28">AV4-$U4</f>
        <v>-5.0000000000000001E-3</v>
      </c>
      <c r="DM4">
        <f t="shared" ref="DM4:DM54" si="29">AW4-$U4</f>
        <v>-5.0000000000000001E-3</v>
      </c>
      <c r="DN4">
        <f t="shared" ref="DN4:DN54" si="30">AX4-$U4</f>
        <v>-5.0000000000000001E-3</v>
      </c>
      <c r="DO4">
        <f t="shared" ref="DO4:DO54" si="31">AY4-$U4</f>
        <v>-5.0000000000000001E-3</v>
      </c>
      <c r="DP4">
        <f t="shared" ref="DP4:DP54" si="32">AZ4-$U4</f>
        <v>-5.0000000000000001E-3</v>
      </c>
      <c r="DQ4">
        <f t="shared" ref="DQ4:DQ54" si="33">BA4-$U4</f>
        <v>-5.0000000000000001E-3</v>
      </c>
      <c r="DR4">
        <f t="shared" ref="DR4:DR54" si="34">BB4-$U4</f>
        <v>-5.0000000000000001E-3</v>
      </c>
      <c r="DS4">
        <f t="shared" ref="DS4:DS54" si="35">BC4-$U4</f>
        <v>-5.0000000000000001E-3</v>
      </c>
      <c r="DT4">
        <f t="shared" ref="DT4:DT54" si="36">BD4-$U4</f>
        <v>-5.0000000000000001E-3</v>
      </c>
      <c r="DU4">
        <f t="shared" ref="DU4:DU54" si="37">BE4-$U4</f>
        <v>-5.0000000000000001E-3</v>
      </c>
      <c r="DV4">
        <f t="shared" ref="DV4:DV54" si="38">BF4-$U4</f>
        <v>-5.0000000000000001E-3</v>
      </c>
      <c r="DW4">
        <f t="shared" ref="DW4:DW54" si="39">BG4-$U4</f>
        <v>-5.0000000000000001E-3</v>
      </c>
      <c r="DX4">
        <f t="shared" ref="DX4:DX54" si="40">BH4-$U4</f>
        <v>-5.0000000000000001E-3</v>
      </c>
      <c r="DY4">
        <f t="shared" ref="DY4:DY54" si="41">BI4-$U4</f>
        <v>-5.0000000000000001E-3</v>
      </c>
      <c r="DZ4">
        <f t="shared" ref="DZ4:DZ54" si="42">BJ4-$U4</f>
        <v>-5.0000000000000001E-3</v>
      </c>
      <c r="EA4">
        <f t="shared" ref="EA4:EA54" si="43">BK4-$U4</f>
        <v>-5.0000000000000001E-3</v>
      </c>
      <c r="EB4">
        <f t="shared" ref="EB4:EB54" si="44">BL4-$U4</f>
        <v>-5.0000000000000001E-3</v>
      </c>
      <c r="EC4">
        <f t="shared" ref="EC4:EC54" si="45">BM4-$U4</f>
        <v>-5.0000000000000001E-3</v>
      </c>
      <c r="ED4">
        <f t="shared" ref="ED4:ED54" si="46">BN4-$U4</f>
        <v>-5.0000000000000001E-3</v>
      </c>
      <c r="EE4">
        <f t="shared" ref="EE4:EE54" si="47">BO4-$U4</f>
        <v>-5.0000000000000001E-3</v>
      </c>
      <c r="EF4">
        <f t="shared" ref="EF4:EF54" si="48">BP4-$U4</f>
        <v>-5.0000000000000001E-3</v>
      </c>
      <c r="EG4">
        <f t="shared" ref="EG4:EG54" si="49">BQ4-$U4</f>
        <v>-5.0000000000000001E-3</v>
      </c>
      <c r="EH4">
        <f t="shared" ref="EH4:EH54" si="50">BR4-$U4</f>
        <v>-5.0000000000000001E-3</v>
      </c>
      <c r="EI4">
        <f t="shared" ref="EI4:EI54" si="51">BS4-$U4</f>
        <v>-5.0000000000000001E-3</v>
      </c>
      <c r="EJ4">
        <f t="shared" ref="EJ4:EJ54" si="52">BT4-$U4</f>
        <v>-5.0000000000000001E-3</v>
      </c>
      <c r="EK4">
        <f t="shared" ref="EK4:EK54" si="53">BU4-$U4</f>
        <v>-5.0000000000000001E-3</v>
      </c>
      <c r="EL4">
        <f t="shared" ref="EL4:EL54" si="54">BV4-$U4</f>
        <v>-5.0000000000000001E-3</v>
      </c>
      <c r="EM4">
        <f t="shared" ref="EM4:EM54" si="55">BW4-$U4</f>
        <v>-5.0000000000000001E-3</v>
      </c>
      <c r="EN4">
        <f t="shared" ref="EN4:EN54" si="56">BX4-$U4</f>
        <v>-5.0000000000000001E-3</v>
      </c>
      <c r="EO4">
        <f t="shared" ref="EO4:EO54" si="57">BY4-$U4</f>
        <v>-5.0000000000000001E-3</v>
      </c>
      <c r="EP4">
        <f t="shared" ref="EP4:EP54" si="58">BZ4-$U4</f>
        <v>-5.0000000000000001E-3</v>
      </c>
      <c r="EQ4">
        <f t="shared" ref="EQ4:EQ54" si="59">CA4-$U4</f>
        <v>-5.0000000000000001E-3</v>
      </c>
      <c r="ER4">
        <f t="shared" ref="ER4:ER54" si="60">CB4-$U4</f>
        <v>-5.0000000000000001E-3</v>
      </c>
      <c r="ES4">
        <f t="shared" ref="ES4:ES54" si="61">CC4-$U4</f>
        <v>-5.0000000000000001E-3</v>
      </c>
      <c r="ET4">
        <f t="shared" ref="ET4:ET54" si="62">CD4-$U4</f>
        <v>-5.0000000000000001E-3</v>
      </c>
      <c r="EU4">
        <f t="shared" ref="EU4:EU54" si="63">CE4-$U4</f>
        <v>-5.0000000000000001E-3</v>
      </c>
      <c r="EV4">
        <f t="shared" ref="EV4:EV54" si="64">CF4-$U4</f>
        <v>-5.0000000000000001E-3</v>
      </c>
      <c r="EW4">
        <f t="shared" ref="EW4:EW54" si="65">CG4-$U4</f>
        <v>-5.0000000000000001E-3</v>
      </c>
      <c r="EX4">
        <f t="shared" ref="EX4:EX54" si="66">CH4-$U4</f>
        <v>-5.0000000000000001E-3</v>
      </c>
      <c r="EY4">
        <f t="shared" ref="EY4:EY54" si="67">CI4-$U4</f>
        <v>-5.0000000000000001E-3</v>
      </c>
      <c r="EZ4">
        <f t="shared" ref="EZ4:EZ54" si="68">CJ4-$U4</f>
        <v>-5.0000000000000001E-3</v>
      </c>
      <c r="FA4">
        <f t="shared" ref="FA4:FA54" si="69">CK4-$U4</f>
        <v>-5.0000000000000001E-3</v>
      </c>
    </row>
    <row r="5" spans="1:157">
      <c r="A5" s="48" t="s">
        <v>105</v>
      </c>
      <c r="B5" s="64">
        <v>1.4999999999999999E-5</v>
      </c>
      <c r="C5" s="64">
        <v>1E-3</v>
      </c>
      <c r="D5" s="64">
        <v>0.01</v>
      </c>
      <c r="E5" s="64"/>
      <c r="F5" s="64"/>
      <c r="G5" s="64">
        <v>5.0000000000000001E-3</v>
      </c>
      <c r="H5" s="64">
        <v>2E-3</v>
      </c>
      <c r="I5" s="1"/>
      <c r="J5" s="1"/>
      <c r="K5" s="1"/>
      <c r="L5" s="1"/>
      <c r="M5" s="64">
        <v>0.01</v>
      </c>
      <c r="N5" s="1"/>
      <c r="O5" s="1"/>
      <c r="P5" s="1"/>
      <c r="Q5" s="1"/>
      <c r="R5" s="1"/>
      <c r="S5" s="1"/>
      <c r="T5" s="1"/>
      <c r="U5" s="1">
        <f t="shared" si="2"/>
        <v>1E-3</v>
      </c>
      <c r="AB5">
        <v>2.0000000000000001E-4</v>
      </c>
      <c r="AN5">
        <v>2.9999999999999997E-4</v>
      </c>
      <c r="AS5" s="31"/>
      <c r="AT5" s="31"/>
      <c r="BC5">
        <v>0.01</v>
      </c>
      <c r="CM5">
        <f t="shared" si="3"/>
        <v>-1E-3</v>
      </c>
      <c r="CN5">
        <f t="shared" si="4"/>
        <v>-1E-3</v>
      </c>
      <c r="CO5">
        <f t="shared" si="5"/>
        <v>-1E-3</v>
      </c>
      <c r="CP5">
        <f t="shared" si="6"/>
        <v>-1E-3</v>
      </c>
      <c r="CQ5">
        <f t="shared" si="7"/>
        <v>-1E-3</v>
      </c>
      <c r="CR5">
        <f t="shared" si="8"/>
        <v>-8.0000000000000004E-4</v>
      </c>
      <c r="CS5">
        <f t="shared" si="9"/>
        <v>-1E-3</v>
      </c>
      <c r="CT5">
        <f t="shared" si="10"/>
        <v>-1E-3</v>
      </c>
      <c r="CU5">
        <f t="shared" si="11"/>
        <v>-1E-3</v>
      </c>
      <c r="CV5">
        <f t="shared" si="12"/>
        <v>-1E-3</v>
      </c>
      <c r="CW5">
        <f t="shared" si="13"/>
        <v>-1E-3</v>
      </c>
      <c r="CX5">
        <f t="shared" si="14"/>
        <v>-1E-3</v>
      </c>
      <c r="CY5">
        <f t="shared" si="15"/>
        <v>-1E-3</v>
      </c>
      <c r="CZ5">
        <f t="shared" si="16"/>
        <v>-1E-3</v>
      </c>
      <c r="DA5">
        <f t="shared" si="17"/>
        <v>-1E-3</v>
      </c>
      <c r="DB5">
        <f t="shared" si="18"/>
        <v>-1E-3</v>
      </c>
      <c r="DC5">
        <f t="shared" si="19"/>
        <v>-1E-3</v>
      </c>
      <c r="DD5">
        <f t="shared" si="20"/>
        <v>-7.000000000000001E-4</v>
      </c>
      <c r="DE5">
        <f t="shared" si="21"/>
        <v>-1E-3</v>
      </c>
      <c r="DF5">
        <f t="shared" si="22"/>
        <v>-1E-3</v>
      </c>
      <c r="DG5">
        <f t="shared" si="23"/>
        <v>-1E-3</v>
      </c>
      <c r="DH5">
        <f t="shared" si="24"/>
        <v>-1E-3</v>
      </c>
      <c r="DI5">
        <f t="shared" si="25"/>
        <v>-1E-3</v>
      </c>
      <c r="DJ5">
        <f t="shared" si="26"/>
        <v>-1E-3</v>
      </c>
      <c r="DK5">
        <f t="shared" si="27"/>
        <v>-1E-3</v>
      </c>
      <c r="DL5">
        <f t="shared" si="28"/>
        <v>-1E-3</v>
      </c>
      <c r="DM5">
        <f t="shared" si="29"/>
        <v>-1E-3</v>
      </c>
      <c r="DN5">
        <f t="shared" si="30"/>
        <v>-1E-3</v>
      </c>
      <c r="DO5">
        <f t="shared" si="31"/>
        <v>-1E-3</v>
      </c>
      <c r="DP5">
        <f t="shared" si="32"/>
        <v>-1E-3</v>
      </c>
      <c r="DQ5">
        <f t="shared" si="33"/>
        <v>-1E-3</v>
      </c>
      <c r="DR5">
        <f t="shared" si="34"/>
        <v>-1E-3</v>
      </c>
      <c r="DS5">
        <f t="shared" si="35"/>
        <v>9.0000000000000011E-3</v>
      </c>
      <c r="DT5">
        <f t="shared" si="36"/>
        <v>-1E-3</v>
      </c>
      <c r="DU5">
        <f t="shared" si="37"/>
        <v>-1E-3</v>
      </c>
      <c r="DV5">
        <f t="shared" si="38"/>
        <v>-1E-3</v>
      </c>
      <c r="DW5">
        <f t="shared" si="39"/>
        <v>-1E-3</v>
      </c>
      <c r="DX5">
        <f t="shared" si="40"/>
        <v>-1E-3</v>
      </c>
      <c r="DY5">
        <f t="shared" si="41"/>
        <v>-1E-3</v>
      </c>
      <c r="DZ5">
        <f t="shared" si="42"/>
        <v>-1E-3</v>
      </c>
      <c r="EA5">
        <f t="shared" si="43"/>
        <v>-1E-3</v>
      </c>
      <c r="EB5">
        <f t="shared" si="44"/>
        <v>-1E-3</v>
      </c>
      <c r="EC5">
        <f t="shared" si="45"/>
        <v>-1E-3</v>
      </c>
      <c r="ED5">
        <f t="shared" si="46"/>
        <v>-1E-3</v>
      </c>
      <c r="EE5">
        <f t="shared" si="47"/>
        <v>-1E-3</v>
      </c>
      <c r="EF5">
        <f t="shared" si="48"/>
        <v>-1E-3</v>
      </c>
      <c r="EG5">
        <f t="shared" si="49"/>
        <v>-1E-3</v>
      </c>
      <c r="EH5">
        <f t="shared" si="50"/>
        <v>-1E-3</v>
      </c>
      <c r="EI5">
        <f t="shared" si="51"/>
        <v>-1E-3</v>
      </c>
      <c r="EJ5">
        <f t="shared" si="52"/>
        <v>-1E-3</v>
      </c>
      <c r="EK5">
        <f t="shared" si="53"/>
        <v>-1E-3</v>
      </c>
      <c r="EL5">
        <f t="shared" si="54"/>
        <v>-1E-3</v>
      </c>
      <c r="EM5">
        <f t="shared" si="55"/>
        <v>-1E-3</v>
      </c>
      <c r="EN5">
        <f t="shared" si="56"/>
        <v>-1E-3</v>
      </c>
      <c r="EO5">
        <f t="shared" si="57"/>
        <v>-1E-3</v>
      </c>
      <c r="EP5">
        <f t="shared" si="58"/>
        <v>-1E-3</v>
      </c>
      <c r="EQ5">
        <f t="shared" si="59"/>
        <v>-1E-3</v>
      </c>
      <c r="ER5">
        <f t="shared" si="60"/>
        <v>-1E-3</v>
      </c>
      <c r="ES5">
        <f t="shared" si="61"/>
        <v>-1E-3</v>
      </c>
      <c r="ET5">
        <f t="shared" si="62"/>
        <v>-1E-3</v>
      </c>
      <c r="EU5">
        <f t="shared" si="63"/>
        <v>-1E-3</v>
      </c>
      <c r="EV5">
        <f t="shared" si="64"/>
        <v>-1E-3</v>
      </c>
      <c r="EW5">
        <f t="shared" si="65"/>
        <v>-1E-3</v>
      </c>
      <c r="EX5">
        <f t="shared" si="66"/>
        <v>-1E-3</v>
      </c>
      <c r="EY5">
        <f t="shared" si="67"/>
        <v>-1E-3</v>
      </c>
      <c r="EZ5">
        <f t="shared" si="68"/>
        <v>-1E-3</v>
      </c>
      <c r="FA5">
        <f t="shared" si="69"/>
        <v>-1E-3</v>
      </c>
    </row>
    <row r="6" spans="1:157">
      <c r="A6" s="48" t="s">
        <v>106</v>
      </c>
      <c r="B6" s="64">
        <v>1.0200000000000001E-2</v>
      </c>
      <c r="C6" s="64"/>
      <c r="D6" s="64"/>
      <c r="E6" s="64"/>
      <c r="F6" s="64"/>
      <c r="G6" s="64"/>
      <c r="H6" s="64"/>
      <c r="I6" s="1"/>
      <c r="J6" s="1"/>
      <c r="K6" s="1"/>
      <c r="L6" s="1"/>
      <c r="M6" s="64"/>
      <c r="N6" s="1"/>
      <c r="O6" s="1"/>
      <c r="P6" s="1"/>
      <c r="Q6" s="1"/>
      <c r="R6" s="1"/>
      <c r="S6" s="1">
        <v>5</v>
      </c>
      <c r="T6" s="1"/>
      <c r="U6" s="1">
        <f t="shared" si="2"/>
        <v>5</v>
      </c>
      <c r="AB6">
        <v>2E-3</v>
      </c>
      <c r="AG6">
        <v>0.01</v>
      </c>
      <c r="AK6">
        <v>0.02</v>
      </c>
      <c r="AN6">
        <v>0.01</v>
      </c>
      <c r="AS6" s="31"/>
      <c r="AT6" s="31"/>
      <c r="BC6">
        <v>0.01</v>
      </c>
      <c r="BE6">
        <v>0.08</v>
      </c>
      <c r="CM6">
        <f t="shared" si="3"/>
        <v>-5</v>
      </c>
      <c r="CN6">
        <f t="shared" si="4"/>
        <v>-5</v>
      </c>
      <c r="CO6">
        <f t="shared" si="5"/>
        <v>-5</v>
      </c>
      <c r="CP6">
        <f t="shared" si="6"/>
        <v>-5</v>
      </c>
      <c r="CQ6">
        <f t="shared" si="7"/>
        <v>-5</v>
      </c>
      <c r="CR6">
        <f t="shared" si="8"/>
        <v>-4.9980000000000002</v>
      </c>
      <c r="CS6">
        <f t="shared" si="9"/>
        <v>-5</v>
      </c>
      <c r="CT6">
        <f t="shared" si="10"/>
        <v>-5</v>
      </c>
      <c r="CU6">
        <f t="shared" si="11"/>
        <v>-5</v>
      </c>
      <c r="CV6">
        <f t="shared" si="12"/>
        <v>-5</v>
      </c>
      <c r="CW6">
        <f t="shared" si="13"/>
        <v>-4.99</v>
      </c>
      <c r="CX6">
        <f t="shared" si="14"/>
        <v>-5</v>
      </c>
      <c r="CY6">
        <f t="shared" si="15"/>
        <v>-5</v>
      </c>
      <c r="CZ6">
        <f t="shared" si="16"/>
        <v>-5</v>
      </c>
      <c r="DA6">
        <f t="shared" si="17"/>
        <v>-4.9800000000000004</v>
      </c>
      <c r="DB6">
        <f t="shared" si="18"/>
        <v>-5</v>
      </c>
      <c r="DC6">
        <f t="shared" si="19"/>
        <v>-5</v>
      </c>
      <c r="DD6">
        <f t="shared" si="20"/>
        <v>-4.99</v>
      </c>
      <c r="DE6">
        <f t="shared" si="21"/>
        <v>-5</v>
      </c>
      <c r="DF6">
        <f t="shared" si="22"/>
        <v>-5</v>
      </c>
      <c r="DG6">
        <f t="shared" si="23"/>
        <v>-5</v>
      </c>
      <c r="DH6">
        <f t="shared" si="24"/>
        <v>-5</v>
      </c>
      <c r="DI6">
        <f t="shared" si="25"/>
        <v>-5</v>
      </c>
      <c r="DJ6">
        <f t="shared" si="26"/>
        <v>-5</v>
      </c>
      <c r="DK6">
        <f t="shared" si="27"/>
        <v>-5</v>
      </c>
      <c r="DL6">
        <f t="shared" si="28"/>
        <v>-5</v>
      </c>
      <c r="DM6">
        <f t="shared" si="29"/>
        <v>-5</v>
      </c>
      <c r="DN6">
        <f t="shared" si="30"/>
        <v>-5</v>
      </c>
      <c r="DO6">
        <f t="shared" si="31"/>
        <v>-5</v>
      </c>
      <c r="DP6">
        <f t="shared" si="32"/>
        <v>-5</v>
      </c>
      <c r="DQ6">
        <f t="shared" si="33"/>
        <v>-5</v>
      </c>
      <c r="DR6">
        <f t="shared" si="34"/>
        <v>-5</v>
      </c>
      <c r="DS6">
        <f t="shared" si="35"/>
        <v>-4.99</v>
      </c>
      <c r="DT6">
        <f t="shared" si="36"/>
        <v>-5</v>
      </c>
      <c r="DU6">
        <f t="shared" si="37"/>
        <v>-4.92</v>
      </c>
      <c r="DV6">
        <f t="shared" si="38"/>
        <v>-5</v>
      </c>
      <c r="DW6">
        <f t="shared" si="39"/>
        <v>-5</v>
      </c>
      <c r="DX6">
        <f t="shared" si="40"/>
        <v>-5</v>
      </c>
      <c r="DY6">
        <f t="shared" si="41"/>
        <v>-5</v>
      </c>
      <c r="DZ6">
        <f t="shared" si="42"/>
        <v>-5</v>
      </c>
      <c r="EA6">
        <f t="shared" si="43"/>
        <v>-5</v>
      </c>
      <c r="EB6">
        <f t="shared" si="44"/>
        <v>-5</v>
      </c>
      <c r="EC6">
        <f t="shared" si="45"/>
        <v>-5</v>
      </c>
      <c r="ED6">
        <f t="shared" si="46"/>
        <v>-5</v>
      </c>
      <c r="EE6">
        <f t="shared" si="47"/>
        <v>-5</v>
      </c>
      <c r="EF6">
        <f t="shared" si="48"/>
        <v>-5</v>
      </c>
      <c r="EG6">
        <f t="shared" si="49"/>
        <v>-5</v>
      </c>
      <c r="EH6">
        <f t="shared" si="50"/>
        <v>-5</v>
      </c>
      <c r="EI6">
        <f t="shared" si="51"/>
        <v>-5</v>
      </c>
      <c r="EJ6">
        <f t="shared" si="52"/>
        <v>-5</v>
      </c>
      <c r="EK6">
        <f t="shared" si="53"/>
        <v>-5</v>
      </c>
      <c r="EL6">
        <f t="shared" si="54"/>
        <v>-5</v>
      </c>
      <c r="EM6">
        <f t="shared" si="55"/>
        <v>-5</v>
      </c>
      <c r="EN6">
        <f t="shared" si="56"/>
        <v>-5</v>
      </c>
      <c r="EO6">
        <f t="shared" si="57"/>
        <v>-5</v>
      </c>
      <c r="EP6">
        <f t="shared" si="58"/>
        <v>-5</v>
      </c>
      <c r="EQ6">
        <f t="shared" si="59"/>
        <v>-5</v>
      </c>
      <c r="ER6">
        <f t="shared" si="60"/>
        <v>-5</v>
      </c>
      <c r="ES6">
        <f t="shared" si="61"/>
        <v>-5</v>
      </c>
      <c r="ET6">
        <f t="shared" si="62"/>
        <v>-5</v>
      </c>
      <c r="EU6">
        <f t="shared" si="63"/>
        <v>-5</v>
      </c>
      <c r="EV6">
        <f t="shared" si="64"/>
        <v>-5</v>
      </c>
      <c r="EW6">
        <f t="shared" si="65"/>
        <v>-5</v>
      </c>
      <c r="EX6">
        <f t="shared" si="66"/>
        <v>-5</v>
      </c>
      <c r="EY6">
        <f t="shared" si="67"/>
        <v>-5</v>
      </c>
      <c r="EZ6">
        <f t="shared" si="68"/>
        <v>-5</v>
      </c>
      <c r="FA6">
        <f t="shared" si="69"/>
        <v>-5</v>
      </c>
    </row>
    <row r="7" spans="1:157">
      <c r="A7" s="48" t="s">
        <v>93</v>
      </c>
      <c r="B7" s="64">
        <v>1.8000000000000001E-4</v>
      </c>
      <c r="C7" s="64"/>
      <c r="D7" s="64">
        <v>0.02</v>
      </c>
      <c r="E7" s="64"/>
      <c r="F7" s="64"/>
      <c r="G7" s="64"/>
      <c r="H7" s="64"/>
      <c r="I7" s="1"/>
      <c r="J7" s="1">
        <v>0.2</v>
      </c>
      <c r="K7" s="1"/>
      <c r="L7" s="1">
        <v>0.2</v>
      </c>
      <c r="M7" s="64"/>
      <c r="N7" s="1"/>
      <c r="O7" s="1"/>
      <c r="P7" s="1"/>
      <c r="Q7" s="1"/>
      <c r="R7" s="1"/>
      <c r="S7" s="1"/>
      <c r="T7" s="1"/>
      <c r="U7" s="1">
        <f t="shared" si="2"/>
        <v>0.02</v>
      </c>
      <c r="Y7">
        <v>1.4</v>
      </c>
      <c r="AB7">
        <v>0.01</v>
      </c>
      <c r="AE7">
        <v>6.0000000000000001E-3</v>
      </c>
      <c r="AF7">
        <v>0.01</v>
      </c>
      <c r="AS7" s="31"/>
      <c r="AT7" s="31"/>
      <c r="BB7">
        <v>0.26</v>
      </c>
      <c r="BC7">
        <v>0.04</v>
      </c>
      <c r="BF7">
        <v>0.15</v>
      </c>
      <c r="BG7">
        <v>0.1</v>
      </c>
      <c r="CM7">
        <f t="shared" si="3"/>
        <v>-0.02</v>
      </c>
      <c r="CN7">
        <f t="shared" si="4"/>
        <v>-0.02</v>
      </c>
      <c r="CO7">
        <f t="shared" si="5"/>
        <v>1.38</v>
      </c>
      <c r="CP7">
        <f t="shared" si="6"/>
        <v>-0.02</v>
      </c>
      <c r="CQ7">
        <f t="shared" si="7"/>
        <v>-0.02</v>
      </c>
      <c r="CR7">
        <f t="shared" si="8"/>
        <v>-0.01</v>
      </c>
      <c r="CS7">
        <f t="shared" si="9"/>
        <v>-0.02</v>
      </c>
      <c r="CT7">
        <f t="shared" si="10"/>
        <v>-0.02</v>
      </c>
      <c r="CU7">
        <f t="shared" si="11"/>
        <v>-1.4E-2</v>
      </c>
      <c r="CV7">
        <f t="shared" si="12"/>
        <v>-0.01</v>
      </c>
      <c r="CW7">
        <f t="shared" si="13"/>
        <v>-0.02</v>
      </c>
      <c r="CX7">
        <f t="shared" si="14"/>
        <v>-0.02</v>
      </c>
      <c r="CY7">
        <f t="shared" si="15"/>
        <v>-0.02</v>
      </c>
      <c r="CZ7">
        <f t="shared" si="16"/>
        <v>-0.02</v>
      </c>
      <c r="DA7">
        <f t="shared" si="17"/>
        <v>-0.02</v>
      </c>
      <c r="DB7">
        <f t="shared" si="18"/>
        <v>-0.02</v>
      </c>
      <c r="DC7">
        <f t="shared" si="19"/>
        <v>-0.02</v>
      </c>
      <c r="DD7">
        <f t="shared" si="20"/>
        <v>-0.02</v>
      </c>
      <c r="DE7">
        <f t="shared" si="21"/>
        <v>-0.02</v>
      </c>
      <c r="DF7">
        <f t="shared" si="22"/>
        <v>-0.02</v>
      </c>
      <c r="DG7">
        <f t="shared" si="23"/>
        <v>-0.02</v>
      </c>
      <c r="DH7">
        <f t="shared" si="24"/>
        <v>-0.02</v>
      </c>
      <c r="DI7">
        <f t="shared" si="25"/>
        <v>-0.02</v>
      </c>
      <c r="DJ7">
        <f t="shared" si="26"/>
        <v>-0.02</v>
      </c>
      <c r="DK7">
        <f t="shared" si="27"/>
        <v>-0.02</v>
      </c>
      <c r="DL7">
        <f t="shared" si="28"/>
        <v>-0.02</v>
      </c>
      <c r="DM7">
        <f t="shared" si="29"/>
        <v>-0.02</v>
      </c>
      <c r="DN7">
        <f t="shared" si="30"/>
        <v>-0.02</v>
      </c>
      <c r="DO7">
        <f t="shared" si="31"/>
        <v>-0.02</v>
      </c>
      <c r="DP7">
        <f t="shared" si="32"/>
        <v>-0.02</v>
      </c>
      <c r="DQ7">
        <f t="shared" si="33"/>
        <v>-0.02</v>
      </c>
      <c r="DR7">
        <f t="shared" si="34"/>
        <v>0.24000000000000002</v>
      </c>
      <c r="DS7">
        <f t="shared" si="35"/>
        <v>0.02</v>
      </c>
      <c r="DT7">
        <f t="shared" si="36"/>
        <v>-0.02</v>
      </c>
      <c r="DU7">
        <f t="shared" si="37"/>
        <v>-0.02</v>
      </c>
      <c r="DV7">
        <f t="shared" si="38"/>
        <v>0.13</v>
      </c>
      <c r="DW7">
        <f t="shared" si="39"/>
        <v>0.08</v>
      </c>
      <c r="DX7">
        <f t="shared" si="40"/>
        <v>-0.02</v>
      </c>
      <c r="DY7">
        <f t="shared" si="41"/>
        <v>-0.02</v>
      </c>
      <c r="DZ7">
        <f t="shared" si="42"/>
        <v>-0.02</v>
      </c>
      <c r="EA7">
        <f t="shared" si="43"/>
        <v>-0.02</v>
      </c>
      <c r="EB7">
        <f t="shared" si="44"/>
        <v>-0.02</v>
      </c>
      <c r="EC7">
        <f t="shared" si="45"/>
        <v>-0.02</v>
      </c>
      <c r="ED7">
        <f t="shared" si="46"/>
        <v>-0.02</v>
      </c>
      <c r="EE7">
        <f t="shared" si="47"/>
        <v>-0.02</v>
      </c>
      <c r="EF7">
        <f t="shared" si="48"/>
        <v>-0.02</v>
      </c>
      <c r="EG7">
        <f t="shared" si="49"/>
        <v>-0.02</v>
      </c>
      <c r="EH7">
        <f t="shared" si="50"/>
        <v>-0.02</v>
      </c>
      <c r="EI7">
        <f t="shared" si="51"/>
        <v>-0.02</v>
      </c>
      <c r="EJ7">
        <f t="shared" si="52"/>
        <v>-0.02</v>
      </c>
      <c r="EK7">
        <f t="shared" si="53"/>
        <v>-0.02</v>
      </c>
      <c r="EL7">
        <f t="shared" si="54"/>
        <v>-0.02</v>
      </c>
      <c r="EM7">
        <f t="shared" si="55"/>
        <v>-0.02</v>
      </c>
      <c r="EN7">
        <f t="shared" si="56"/>
        <v>-0.02</v>
      </c>
      <c r="EO7">
        <f t="shared" si="57"/>
        <v>-0.02</v>
      </c>
      <c r="EP7">
        <f t="shared" si="58"/>
        <v>-0.02</v>
      </c>
      <c r="EQ7">
        <f t="shared" si="59"/>
        <v>-0.02</v>
      </c>
      <c r="ER7">
        <f t="shared" si="60"/>
        <v>-0.02</v>
      </c>
      <c r="ES7">
        <f t="shared" si="61"/>
        <v>-0.02</v>
      </c>
      <c r="ET7">
        <f t="shared" si="62"/>
        <v>-0.02</v>
      </c>
      <c r="EU7">
        <f t="shared" si="63"/>
        <v>-0.02</v>
      </c>
      <c r="EV7">
        <f t="shared" si="64"/>
        <v>-0.02</v>
      </c>
      <c r="EW7">
        <f t="shared" si="65"/>
        <v>-0.02</v>
      </c>
      <c r="EX7">
        <f t="shared" si="66"/>
        <v>-0.02</v>
      </c>
      <c r="EY7">
        <f t="shared" si="67"/>
        <v>-0.02</v>
      </c>
      <c r="EZ7">
        <f t="shared" si="68"/>
        <v>-0.02</v>
      </c>
      <c r="FA7">
        <f t="shared" si="69"/>
        <v>-0.02</v>
      </c>
    </row>
    <row r="8" spans="1:157">
      <c r="A8" s="48" t="s">
        <v>94</v>
      </c>
      <c r="B8" s="64">
        <v>8.3999999999999995E-3</v>
      </c>
      <c r="C8" s="64">
        <v>0.1</v>
      </c>
      <c r="D8" s="64"/>
      <c r="E8" s="64">
        <v>0.2</v>
      </c>
      <c r="F8" s="64"/>
      <c r="G8" s="64"/>
      <c r="H8" s="64"/>
      <c r="I8" s="1"/>
      <c r="J8" s="1">
        <v>0.1</v>
      </c>
      <c r="K8" s="1"/>
      <c r="L8" s="1"/>
      <c r="M8" s="64"/>
      <c r="N8" s="1"/>
      <c r="O8" s="1"/>
      <c r="P8" s="1"/>
      <c r="Q8" s="1"/>
      <c r="R8" s="1">
        <v>0.1</v>
      </c>
      <c r="S8" s="1">
        <v>0.1</v>
      </c>
      <c r="T8" s="1"/>
      <c r="U8" s="1">
        <f t="shared" si="2"/>
        <v>0.1</v>
      </c>
      <c r="AA8">
        <v>0.01</v>
      </c>
      <c r="AB8">
        <v>4.0000000000000001E-3</v>
      </c>
      <c r="AI8">
        <v>8.0000000000000002E-3</v>
      </c>
      <c r="AN8">
        <v>0.02</v>
      </c>
      <c r="AS8" s="31"/>
      <c r="AT8" s="31"/>
      <c r="AY8">
        <v>0.25</v>
      </c>
      <c r="BC8">
        <v>4.0000000000000001E-3</v>
      </c>
      <c r="BE8">
        <v>0.02</v>
      </c>
      <c r="CM8">
        <f t="shared" si="3"/>
        <v>-0.1</v>
      </c>
      <c r="CN8">
        <f t="shared" si="4"/>
        <v>-0.1</v>
      </c>
      <c r="CO8">
        <f t="shared" si="5"/>
        <v>-0.1</v>
      </c>
      <c r="CP8">
        <f t="shared" si="6"/>
        <v>-0.1</v>
      </c>
      <c r="CQ8">
        <f t="shared" si="7"/>
        <v>-9.0000000000000011E-2</v>
      </c>
      <c r="CR8">
        <f t="shared" si="8"/>
        <v>-9.6000000000000002E-2</v>
      </c>
      <c r="CS8">
        <f t="shared" si="9"/>
        <v>-0.1</v>
      </c>
      <c r="CT8">
        <f t="shared" si="10"/>
        <v>-0.1</v>
      </c>
      <c r="CU8">
        <f t="shared" si="11"/>
        <v>-0.1</v>
      </c>
      <c r="CV8">
        <f t="shared" si="12"/>
        <v>-0.1</v>
      </c>
      <c r="CW8">
        <f t="shared" si="13"/>
        <v>-0.1</v>
      </c>
      <c r="CX8">
        <f t="shared" si="14"/>
        <v>-0.1</v>
      </c>
      <c r="CY8">
        <f t="shared" si="15"/>
        <v>-9.1999999999999998E-2</v>
      </c>
      <c r="CZ8">
        <f t="shared" si="16"/>
        <v>-0.1</v>
      </c>
      <c r="DA8">
        <f t="shared" si="17"/>
        <v>-0.1</v>
      </c>
      <c r="DB8">
        <f t="shared" si="18"/>
        <v>-0.1</v>
      </c>
      <c r="DC8">
        <f t="shared" si="19"/>
        <v>-0.1</v>
      </c>
      <c r="DD8">
        <f t="shared" si="20"/>
        <v>-0.08</v>
      </c>
      <c r="DE8">
        <f t="shared" si="21"/>
        <v>-0.1</v>
      </c>
      <c r="DF8">
        <f t="shared" si="22"/>
        <v>-0.1</v>
      </c>
      <c r="DG8">
        <f t="shared" si="23"/>
        <v>-0.1</v>
      </c>
      <c r="DH8">
        <f t="shared" si="24"/>
        <v>-0.1</v>
      </c>
      <c r="DI8">
        <f t="shared" si="25"/>
        <v>-0.1</v>
      </c>
      <c r="DJ8">
        <f t="shared" si="26"/>
        <v>-0.1</v>
      </c>
      <c r="DK8">
        <f t="shared" si="27"/>
        <v>-0.1</v>
      </c>
      <c r="DL8">
        <f t="shared" si="28"/>
        <v>-0.1</v>
      </c>
      <c r="DM8">
        <f t="shared" si="29"/>
        <v>-0.1</v>
      </c>
      <c r="DN8">
        <f t="shared" si="30"/>
        <v>-0.1</v>
      </c>
      <c r="DO8">
        <f t="shared" si="31"/>
        <v>0.15</v>
      </c>
      <c r="DP8">
        <f t="shared" si="32"/>
        <v>-0.1</v>
      </c>
      <c r="DQ8">
        <f t="shared" si="33"/>
        <v>-0.1</v>
      </c>
      <c r="DR8">
        <f t="shared" si="34"/>
        <v>-0.1</v>
      </c>
      <c r="DS8">
        <f t="shared" si="35"/>
        <v>-9.6000000000000002E-2</v>
      </c>
      <c r="DT8">
        <f t="shared" si="36"/>
        <v>-0.1</v>
      </c>
      <c r="DU8">
        <f t="shared" si="37"/>
        <v>-0.08</v>
      </c>
      <c r="DV8">
        <f t="shared" si="38"/>
        <v>-0.1</v>
      </c>
      <c r="DW8">
        <f t="shared" si="39"/>
        <v>-0.1</v>
      </c>
      <c r="DX8">
        <f t="shared" si="40"/>
        <v>-0.1</v>
      </c>
      <c r="DY8">
        <f t="shared" si="41"/>
        <v>-0.1</v>
      </c>
      <c r="DZ8">
        <f t="shared" si="42"/>
        <v>-0.1</v>
      </c>
      <c r="EA8">
        <f t="shared" si="43"/>
        <v>-0.1</v>
      </c>
      <c r="EB8">
        <f t="shared" si="44"/>
        <v>-0.1</v>
      </c>
      <c r="EC8">
        <f t="shared" si="45"/>
        <v>-0.1</v>
      </c>
      <c r="ED8">
        <f t="shared" si="46"/>
        <v>-0.1</v>
      </c>
      <c r="EE8">
        <f t="shared" si="47"/>
        <v>-0.1</v>
      </c>
      <c r="EF8">
        <f t="shared" si="48"/>
        <v>-0.1</v>
      </c>
      <c r="EG8">
        <f t="shared" si="49"/>
        <v>-0.1</v>
      </c>
      <c r="EH8">
        <f t="shared" si="50"/>
        <v>-0.1</v>
      </c>
      <c r="EI8">
        <f t="shared" si="51"/>
        <v>-0.1</v>
      </c>
      <c r="EJ8">
        <f t="shared" si="52"/>
        <v>-0.1</v>
      </c>
      <c r="EK8">
        <f t="shared" si="53"/>
        <v>-0.1</v>
      </c>
      <c r="EL8">
        <f t="shared" si="54"/>
        <v>-0.1</v>
      </c>
      <c r="EM8">
        <f t="shared" si="55"/>
        <v>-0.1</v>
      </c>
      <c r="EN8">
        <f t="shared" si="56"/>
        <v>-0.1</v>
      </c>
      <c r="EO8">
        <f t="shared" si="57"/>
        <v>-0.1</v>
      </c>
      <c r="EP8">
        <f t="shared" si="58"/>
        <v>-0.1</v>
      </c>
      <c r="EQ8">
        <f t="shared" si="59"/>
        <v>-0.1</v>
      </c>
      <c r="ER8">
        <f t="shared" si="60"/>
        <v>-0.1</v>
      </c>
      <c r="ES8">
        <f t="shared" si="61"/>
        <v>-0.1</v>
      </c>
      <c r="ET8">
        <f t="shared" si="62"/>
        <v>-0.1</v>
      </c>
      <c r="EU8">
        <f t="shared" si="63"/>
        <v>-0.1</v>
      </c>
      <c r="EV8">
        <f t="shared" si="64"/>
        <v>-0.1</v>
      </c>
      <c r="EW8">
        <f t="shared" si="65"/>
        <v>-0.1</v>
      </c>
      <c r="EX8">
        <f t="shared" si="66"/>
        <v>-0.1</v>
      </c>
      <c r="EY8">
        <f t="shared" si="67"/>
        <v>-0.1</v>
      </c>
      <c r="EZ8">
        <f t="shared" si="68"/>
        <v>-0.1</v>
      </c>
      <c r="FA8">
        <f t="shared" si="69"/>
        <v>-0.1</v>
      </c>
    </row>
    <row r="9" spans="1:157">
      <c r="A9" s="48" t="s">
        <v>95</v>
      </c>
      <c r="B9" s="64">
        <v>6.0000000000000001E-3</v>
      </c>
      <c r="C9" s="64">
        <v>0.2</v>
      </c>
      <c r="D9" s="64">
        <v>0.06</v>
      </c>
      <c r="E9" s="64"/>
      <c r="F9" s="64">
        <v>0.1</v>
      </c>
      <c r="G9" s="64">
        <v>0.1</v>
      </c>
      <c r="H9" s="64">
        <v>0.05</v>
      </c>
      <c r="I9" s="64">
        <v>0.2</v>
      </c>
      <c r="J9" s="1"/>
      <c r="K9" s="1"/>
      <c r="L9" s="1">
        <v>0.1</v>
      </c>
      <c r="M9" s="64">
        <v>0.1</v>
      </c>
      <c r="N9" s="1"/>
      <c r="O9" s="1"/>
      <c r="P9" s="1"/>
      <c r="Q9" s="1"/>
      <c r="R9" s="1">
        <v>0.1</v>
      </c>
      <c r="S9" s="1">
        <v>0.1</v>
      </c>
      <c r="T9" s="1"/>
      <c r="U9" s="1">
        <f t="shared" si="2"/>
        <v>0.05</v>
      </c>
      <c r="W9">
        <v>0.14000000000000001</v>
      </c>
      <c r="Y9">
        <v>0.32</v>
      </c>
      <c r="AA9">
        <v>0.16</v>
      </c>
      <c r="AB9">
        <v>0.28999999999999998</v>
      </c>
      <c r="AC9">
        <v>0.16</v>
      </c>
      <c r="AE9">
        <v>0.47</v>
      </c>
      <c r="AF9">
        <v>0.57999999999999996</v>
      </c>
      <c r="AG9">
        <v>0.38</v>
      </c>
      <c r="AK9">
        <v>0.01</v>
      </c>
      <c r="AN9">
        <v>5.0000000000000001E-3</v>
      </c>
      <c r="AQ9">
        <v>0.01</v>
      </c>
      <c r="AS9" s="31"/>
      <c r="AT9" s="31"/>
      <c r="AY9">
        <v>10.6</v>
      </c>
      <c r="AZ9">
        <v>5.74</v>
      </c>
      <c r="BB9">
        <v>0.71</v>
      </c>
      <c r="BC9">
        <v>0.11</v>
      </c>
      <c r="BE9">
        <v>0.42</v>
      </c>
      <c r="BI9">
        <v>0.02</v>
      </c>
      <c r="CM9">
        <f t="shared" si="3"/>
        <v>9.0000000000000011E-2</v>
      </c>
      <c r="CN9">
        <f t="shared" si="4"/>
        <v>-0.05</v>
      </c>
      <c r="CO9">
        <f t="shared" si="5"/>
        <v>0.27</v>
      </c>
      <c r="CP9">
        <f t="shared" si="6"/>
        <v>-0.05</v>
      </c>
      <c r="CQ9">
        <f t="shared" si="7"/>
        <v>0.11</v>
      </c>
      <c r="CR9">
        <f t="shared" si="8"/>
        <v>0.24</v>
      </c>
      <c r="CS9">
        <f t="shared" si="9"/>
        <v>0.11</v>
      </c>
      <c r="CT9">
        <f t="shared" si="10"/>
        <v>-0.05</v>
      </c>
      <c r="CU9">
        <f t="shared" si="11"/>
        <v>0.42</v>
      </c>
      <c r="CV9">
        <f t="shared" si="12"/>
        <v>0.52999999999999992</v>
      </c>
      <c r="CW9">
        <f t="shared" si="13"/>
        <v>0.33</v>
      </c>
      <c r="CX9">
        <f t="shared" si="14"/>
        <v>-0.05</v>
      </c>
      <c r="CY9">
        <f t="shared" si="15"/>
        <v>-0.05</v>
      </c>
      <c r="CZ9">
        <f t="shared" si="16"/>
        <v>-0.05</v>
      </c>
      <c r="DA9">
        <f t="shared" si="17"/>
        <v>-0.04</v>
      </c>
      <c r="DB9">
        <f t="shared" si="18"/>
        <v>-0.05</v>
      </c>
      <c r="DC9">
        <f t="shared" si="19"/>
        <v>-0.05</v>
      </c>
      <c r="DD9">
        <f t="shared" si="20"/>
        <v>-4.5000000000000005E-2</v>
      </c>
      <c r="DE9">
        <f t="shared" si="21"/>
        <v>-0.05</v>
      </c>
      <c r="DF9">
        <f t="shared" si="22"/>
        <v>-0.05</v>
      </c>
      <c r="DG9">
        <f t="shared" si="23"/>
        <v>-0.04</v>
      </c>
      <c r="DH9">
        <f t="shared" si="24"/>
        <v>-0.05</v>
      </c>
      <c r="DI9">
        <f t="shared" si="25"/>
        <v>-0.05</v>
      </c>
      <c r="DJ9">
        <f t="shared" si="26"/>
        <v>-0.05</v>
      </c>
      <c r="DK9">
        <f t="shared" si="27"/>
        <v>-0.05</v>
      </c>
      <c r="DL9">
        <f t="shared" si="28"/>
        <v>-0.05</v>
      </c>
      <c r="DM9">
        <f t="shared" si="29"/>
        <v>-0.05</v>
      </c>
      <c r="DN9">
        <f t="shared" si="30"/>
        <v>-0.05</v>
      </c>
      <c r="DO9">
        <f t="shared" si="31"/>
        <v>10.549999999999999</v>
      </c>
      <c r="DP9">
        <f t="shared" si="32"/>
        <v>5.69</v>
      </c>
      <c r="DQ9">
        <f t="shared" si="33"/>
        <v>-0.05</v>
      </c>
      <c r="DR9">
        <f t="shared" si="34"/>
        <v>0.65999999999999992</v>
      </c>
      <c r="DS9">
        <f t="shared" si="35"/>
        <v>0.06</v>
      </c>
      <c r="DT9">
        <f t="shared" si="36"/>
        <v>-0.05</v>
      </c>
      <c r="DU9">
        <f t="shared" si="37"/>
        <v>0.37</v>
      </c>
      <c r="DV9">
        <f t="shared" si="38"/>
        <v>-0.05</v>
      </c>
      <c r="DW9">
        <f t="shared" si="39"/>
        <v>-0.05</v>
      </c>
      <c r="DX9">
        <f t="shared" si="40"/>
        <v>-0.05</v>
      </c>
      <c r="DY9">
        <f t="shared" si="41"/>
        <v>-3.0000000000000002E-2</v>
      </c>
      <c r="DZ9">
        <f t="shared" si="42"/>
        <v>-0.05</v>
      </c>
      <c r="EA9">
        <f t="shared" si="43"/>
        <v>-0.05</v>
      </c>
      <c r="EB9">
        <f t="shared" si="44"/>
        <v>-0.05</v>
      </c>
      <c r="EC9">
        <f t="shared" si="45"/>
        <v>-0.05</v>
      </c>
      <c r="ED9">
        <f t="shared" si="46"/>
        <v>-0.05</v>
      </c>
      <c r="EE9">
        <f t="shared" si="47"/>
        <v>-0.05</v>
      </c>
      <c r="EF9">
        <f t="shared" si="48"/>
        <v>-0.05</v>
      </c>
      <c r="EG9">
        <f t="shared" si="49"/>
        <v>-0.05</v>
      </c>
      <c r="EH9">
        <f t="shared" si="50"/>
        <v>-0.05</v>
      </c>
      <c r="EI9">
        <f t="shared" si="51"/>
        <v>-0.05</v>
      </c>
      <c r="EJ9">
        <f t="shared" si="52"/>
        <v>-0.05</v>
      </c>
      <c r="EK9">
        <f t="shared" si="53"/>
        <v>-0.05</v>
      </c>
      <c r="EL9">
        <f t="shared" si="54"/>
        <v>-0.05</v>
      </c>
      <c r="EM9">
        <f t="shared" si="55"/>
        <v>-0.05</v>
      </c>
      <c r="EN9">
        <f t="shared" si="56"/>
        <v>-0.05</v>
      </c>
      <c r="EO9">
        <f t="shared" si="57"/>
        <v>-0.05</v>
      </c>
      <c r="EP9">
        <f t="shared" si="58"/>
        <v>-0.05</v>
      </c>
      <c r="EQ9">
        <f t="shared" si="59"/>
        <v>-0.05</v>
      </c>
      <c r="ER9">
        <f t="shared" si="60"/>
        <v>-0.05</v>
      </c>
      <c r="ES9">
        <f t="shared" si="61"/>
        <v>-0.05</v>
      </c>
      <c r="ET9">
        <f t="shared" si="62"/>
        <v>-0.05</v>
      </c>
      <c r="EU9">
        <f t="shared" si="63"/>
        <v>-0.05</v>
      </c>
      <c r="EV9">
        <f t="shared" si="64"/>
        <v>-0.05</v>
      </c>
      <c r="EW9">
        <f t="shared" si="65"/>
        <v>-0.05</v>
      </c>
      <c r="EX9">
        <f t="shared" si="66"/>
        <v>-0.05</v>
      </c>
      <c r="EY9">
        <f t="shared" si="67"/>
        <v>-0.05</v>
      </c>
      <c r="EZ9">
        <f t="shared" si="68"/>
        <v>-0.05</v>
      </c>
      <c r="FA9">
        <f t="shared" si="69"/>
        <v>-0.05</v>
      </c>
    </row>
    <row r="10" spans="1:157">
      <c r="A10" s="48" t="s">
        <v>96</v>
      </c>
      <c r="B10" s="64">
        <v>7.0000000000000001E-3</v>
      </c>
      <c r="C10" s="64">
        <v>0.4</v>
      </c>
      <c r="D10" s="64">
        <v>0.5</v>
      </c>
      <c r="E10" s="64"/>
      <c r="F10" s="64">
        <v>0.4</v>
      </c>
      <c r="G10" s="64">
        <v>0.4</v>
      </c>
      <c r="H10" s="64">
        <v>0.5</v>
      </c>
      <c r="I10" s="64">
        <v>0.8</v>
      </c>
      <c r="J10" s="1"/>
      <c r="K10" s="1"/>
      <c r="L10" s="1">
        <v>0.4</v>
      </c>
      <c r="M10" s="64">
        <v>0.4</v>
      </c>
      <c r="N10" s="1"/>
      <c r="O10" s="1"/>
      <c r="P10" s="1"/>
      <c r="Q10" s="1"/>
      <c r="R10" s="1">
        <v>0.5</v>
      </c>
      <c r="S10" s="1">
        <v>0.7</v>
      </c>
      <c r="T10" s="1"/>
      <c r="U10" s="1">
        <f t="shared" si="2"/>
        <v>0.4</v>
      </c>
      <c r="W10">
        <v>0.15</v>
      </c>
      <c r="Y10">
        <v>0.56000000000000005</v>
      </c>
      <c r="AA10">
        <v>2.21</v>
      </c>
      <c r="AB10">
        <v>0.05</v>
      </c>
      <c r="AE10">
        <v>1.2E-2</v>
      </c>
      <c r="AF10">
        <v>0.02</v>
      </c>
      <c r="AG10">
        <v>0.03</v>
      </c>
      <c r="AK10">
        <v>4.0000000000000001E-3</v>
      </c>
      <c r="AN10">
        <v>0.02</v>
      </c>
      <c r="AO10">
        <v>1.1399999999999999</v>
      </c>
      <c r="AP10">
        <v>0.12</v>
      </c>
      <c r="AQ10">
        <v>0.82</v>
      </c>
      <c r="AR10">
        <v>2.41</v>
      </c>
      <c r="AS10" s="31">
        <v>0.56999999999999995</v>
      </c>
      <c r="AT10" s="31"/>
      <c r="AY10">
        <v>0.47</v>
      </c>
      <c r="AZ10">
        <v>1.92</v>
      </c>
      <c r="BA10">
        <v>1.85</v>
      </c>
      <c r="BB10">
        <v>2.65</v>
      </c>
      <c r="BC10">
        <v>0.55000000000000004</v>
      </c>
      <c r="BD10">
        <v>3.2</v>
      </c>
      <c r="BE10">
        <v>5.14</v>
      </c>
      <c r="BF10">
        <v>6.92</v>
      </c>
      <c r="BG10">
        <v>11.2</v>
      </c>
      <c r="BH10">
        <v>1.04</v>
      </c>
      <c r="BI10">
        <v>7.15</v>
      </c>
      <c r="CM10">
        <f t="shared" si="3"/>
        <v>-0.25</v>
      </c>
      <c r="CN10">
        <f t="shared" si="4"/>
        <v>-0.4</v>
      </c>
      <c r="CO10">
        <f t="shared" si="5"/>
        <v>0.16000000000000003</v>
      </c>
      <c r="CP10">
        <f t="shared" si="6"/>
        <v>-0.4</v>
      </c>
      <c r="CQ10">
        <f t="shared" si="7"/>
        <v>1.81</v>
      </c>
      <c r="CR10">
        <f t="shared" si="8"/>
        <v>-0.35000000000000003</v>
      </c>
      <c r="CS10">
        <f t="shared" si="9"/>
        <v>-0.4</v>
      </c>
      <c r="CT10">
        <f t="shared" si="10"/>
        <v>-0.4</v>
      </c>
      <c r="CU10">
        <f t="shared" si="11"/>
        <v>-0.38800000000000001</v>
      </c>
      <c r="CV10">
        <f t="shared" si="12"/>
        <v>-0.38</v>
      </c>
      <c r="CW10">
        <f t="shared" si="13"/>
        <v>-0.37</v>
      </c>
      <c r="CX10">
        <f t="shared" si="14"/>
        <v>-0.4</v>
      </c>
      <c r="CY10">
        <f t="shared" si="15"/>
        <v>-0.4</v>
      </c>
      <c r="CZ10">
        <f t="shared" si="16"/>
        <v>-0.4</v>
      </c>
      <c r="DA10">
        <f t="shared" si="17"/>
        <v>-0.39600000000000002</v>
      </c>
      <c r="DB10">
        <f t="shared" si="18"/>
        <v>-0.4</v>
      </c>
      <c r="DC10">
        <f t="shared" si="19"/>
        <v>-0.4</v>
      </c>
      <c r="DD10">
        <f t="shared" si="20"/>
        <v>-0.38</v>
      </c>
      <c r="DE10">
        <f t="shared" si="21"/>
        <v>0.73999999999999988</v>
      </c>
      <c r="DF10">
        <f t="shared" si="22"/>
        <v>-0.28000000000000003</v>
      </c>
      <c r="DG10">
        <f t="shared" si="23"/>
        <v>0.41999999999999993</v>
      </c>
      <c r="DH10">
        <f t="shared" si="24"/>
        <v>2.0100000000000002</v>
      </c>
      <c r="DI10">
        <f t="shared" si="25"/>
        <v>0.16999999999999993</v>
      </c>
      <c r="DJ10">
        <f t="shared" si="26"/>
        <v>-0.4</v>
      </c>
      <c r="DK10">
        <f t="shared" si="27"/>
        <v>-0.4</v>
      </c>
      <c r="DL10">
        <f t="shared" si="28"/>
        <v>-0.4</v>
      </c>
      <c r="DM10">
        <f t="shared" si="29"/>
        <v>-0.4</v>
      </c>
      <c r="DN10">
        <f t="shared" si="30"/>
        <v>-0.4</v>
      </c>
      <c r="DO10">
        <f t="shared" si="31"/>
        <v>6.9999999999999951E-2</v>
      </c>
      <c r="DP10">
        <f t="shared" si="32"/>
        <v>1.52</v>
      </c>
      <c r="DQ10">
        <f t="shared" si="33"/>
        <v>1.4500000000000002</v>
      </c>
      <c r="DR10">
        <f t="shared" si="34"/>
        <v>2.25</v>
      </c>
      <c r="DS10">
        <f t="shared" si="35"/>
        <v>0.15000000000000002</v>
      </c>
      <c r="DT10">
        <f t="shared" si="36"/>
        <v>2.8000000000000003</v>
      </c>
      <c r="DU10">
        <f t="shared" si="37"/>
        <v>4.7399999999999993</v>
      </c>
      <c r="DV10">
        <f t="shared" si="38"/>
        <v>6.52</v>
      </c>
      <c r="DW10">
        <f t="shared" si="39"/>
        <v>10.799999999999999</v>
      </c>
      <c r="DX10">
        <f t="shared" si="40"/>
        <v>0.64</v>
      </c>
      <c r="DY10">
        <f t="shared" si="41"/>
        <v>6.75</v>
      </c>
      <c r="DZ10">
        <f t="shared" si="42"/>
        <v>-0.4</v>
      </c>
      <c r="EA10">
        <f t="shared" si="43"/>
        <v>-0.4</v>
      </c>
      <c r="EB10">
        <f t="shared" si="44"/>
        <v>-0.4</v>
      </c>
      <c r="EC10">
        <f t="shared" si="45"/>
        <v>-0.4</v>
      </c>
      <c r="ED10">
        <f t="shared" si="46"/>
        <v>-0.4</v>
      </c>
      <c r="EE10">
        <f t="shared" si="47"/>
        <v>-0.4</v>
      </c>
      <c r="EF10">
        <f t="shared" si="48"/>
        <v>-0.4</v>
      </c>
      <c r="EG10">
        <f t="shared" si="49"/>
        <v>-0.4</v>
      </c>
      <c r="EH10">
        <f t="shared" si="50"/>
        <v>-0.4</v>
      </c>
      <c r="EI10">
        <f t="shared" si="51"/>
        <v>-0.4</v>
      </c>
      <c r="EJ10">
        <f t="shared" si="52"/>
        <v>-0.4</v>
      </c>
      <c r="EK10">
        <f t="shared" si="53"/>
        <v>-0.4</v>
      </c>
      <c r="EL10">
        <f t="shared" si="54"/>
        <v>-0.4</v>
      </c>
      <c r="EM10">
        <f t="shared" si="55"/>
        <v>-0.4</v>
      </c>
      <c r="EN10">
        <f t="shared" si="56"/>
        <v>-0.4</v>
      </c>
      <c r="EO10">
        <f t="shared" si="57"/>
        <v>-0.4</v>
      </c>
      <c r="EP10">
        <f t="shared" si="58"/>
        <v>-0.4</v>
      </c>
      <c r="EQ10">
        <f t="shared" si="59"/>
        <v>-0.4</v>
      </c>
      <c r="ER10">
        <f t="shared" si="60"/>
        <v>-0.4</v>
      </c>
      <c r="ES10">
        <f t="shared" si="61"/>
        <v>-0.4</v>
      </c>
      <c r="ET10">
        <f t="shared" si="62"/>
        <v>-0.4</v>
      </c>
      <c r="EU10">
        <f t="shared" si="63"/>
        <v>-0.4</v>
      </c>
      <c r="EV10">
        <f t="shared" si="64"/>
        <v>-0.4</v>
      </c>
      <c r="EW10">
        <f t="shared" si="65"/>
        <v>-0.4</v>
      </c>
      <c r="EX10">
        <f t="shared" si="66"/>
        <v>-0.4</v>
      </c>
      <c r="EY10">
        <f t="shared" si="67"/>
        <v>-0.4</v>
      </c>
      <c r="EZ10">
        <f t="shared" si="68"/>
        <v>-0.4</v>
      </c>
      <c r="FA10">
        <f t="shared" si="69"/>
        <v>-0.4</v>
      </c>
    </row>
    <row r="11" spans="1:157">
      <c r="A11" s="48" t="s">
        <v>97</v>
      </c>
      <c r="B11" s="64">
        <v>7.4999999999999993E-6</v>
      </c>
      <c r="C11" s="64">
        <v>1E-4</v>
      </c>
      <c r="D11" s="64">
        <v>2.0000000000000001E-4</v>
      </c>
      <c r="E11" s="64">
        <v>1E-4</v>
      </c>
      <c r="F11" s="64"/>
      <c r="G11" s="64">
        <v>4.0000000000000001E-3</v>
      </c>
      <c r="H11" s="64">
        <v>1E-4</v>
      </c>
      <c r="I11" s="1"/>
      <c r="J11" s="64">
        <v>2.0000000000000001E-4</v>
      </c>
      <c r="K11" s="1"/>
      <c r="L11" s="1">
        <v>2.0000000000000001E-4</v>
      </c>
      <c r="M11" s="64">
        <v>5.0000000000000001E-4</v>
      </c>
      <c r="N11" s="1"/>
      <c r="O11" s="1"/>
      <c r="P11" s="1"/>
      <c r="Q11" s="1"/>
      <c r="R11" s="1">
        <v>5.0000000000000001E-4</v>
      </c>
      <c r="S11" s="1">
        <v>5.0000000000000001E-4</v>
      </c>
      <c r="T11" s="1"/>
      <c r="U11" s="1">
        <f t="shared" si="2"/>
        <v>1E-4</v>
      </c>
      <c r="W11">
        <v>1E-3</v>
      </c>
      <c r="Y11">
        <v>3.0000000000000001E-3</v>
      </c>
      <c r="AA11">
        <v>0.02</v>
      </c>
      <c r="AS11" s="31"/>
      <c r="AT11" s="31"/>
      <c r="CM11">
        <f t="shared" si="3"/>
        <v>8.9999999999999998E-4</v>
      </c>
      <c r="CN11">
        <f t="shared" si="4"/>
        <v>-1E-4</v>
      </c>
      <c r="CO11">
        <f t="shared" si="5"/>
        <v>2.9000000000000002E-3</v>
      </c>
      <c r="CP11">
        <f t="shared" si="6"/>
        <v>-1E-4</v>
      </c>
      <c r="CQ11">
        <f t="shared" si="7"/>
        <v>1.9900000000000001E-2</v>
      </c>
      <c r="CR11">
        <f t="shared" si="8"/>
        <v>-1E-4</v>
      </c>
      <c r="CS11">
        <f t="shared" si="9"/>
        <v>-1E-4</v>
      </c>
      <c r="CT11">
        <f t="shared" si="10"/>
        <v>-1E-4</v>
      </c>
      <c r="CU11">
        <f t="shared" si="11"/>
        <v>-1E-4</v>
      </c>
      <c r="CV11">
        <f t="shared" si="12"/>
        <v>-1E-4</v>
      </c>
      <c r="CW11">
        <f t="shared" si="13"/>
        <v>-1E-4</v>
      </c>
      <c r="CX11">
        <f t="shared" si="14"/>
        <v>-1E-4</v>
      </c>
      <c r="CY11">
        <f t="shared" si="15"/>
        <v>-1E-4</v>
      </c>
      <c r="CZ11">
        <f t="shared" si="16"/>
        <v>-1E-4</v>
      </c>
      <c r="DA11">
        <f t="shared" si="17"/>
        <v>-1E-4</v>
      </c>
      <c r="DB11">
        <f t="shared" si="18"/>
        <v>-1E-4</v>
      </c>
      <c r="DC11">
        <f t="shared" si="19"/>
        <v>-1E-4</v>
      </c>
      <c r="DD11">
        <f t="shared" si="20"/>
        <v>-1E-4</v>
      </c>
      <c r="DE11">
        <f t="shared" si="21"/>
        <v>-1E-4</v>
      </c>
      <c r="DF11">
        <f t="shared" si="22"/>
        <v>-1E-4</v>
      </c>
      <c r="DG11">
        <f t="shared" si="23"/>
        <v>-1E-4</v>
      </c>
      <c r="DH11">
        <f t="shared" si="24"/>
        <v>-1E-4</v>
      </c>
      <c r="DI11">
        <f t="shared" si="25"/>
        <v>-1E-4</v>
      </c>
      <c r="DJ11">
        <f t="shared" si="26"/>
        <v>-1E-4</v>
      </c>
      <c r="DK11">
        <f t="shared" si="27"/>
        <v>-1E-4</v>
      </c>
      <c r="DL11">
        <f t="shared" si="28"/>
        <v>-1E-4</v>
      </c>
      <c r="DM11">
        <f t="shared" si="29"/>
        <v>-1E-4</v>
      </c>
      <c r="DN11">
        <f t="shared" si="30"/>
        <v>-1E-4</v>
      </c>
      <c r="DO11">
        <f t="shared" si="31"/>
        <v>-1E-4</v>
      </c>
      <c r="DP11">
        <f t="shared" si="32"/>
        <v>-1E-4</v>
      </c>
      <c r="DQ11">
        <f t="shared" si="33"/>
        <v>-1E-4</v>
      </c>
      <c r="DR11">
        <f t="shared" si="34"/>
        <v>-1E-4</v>
      </c>
      <c r="DS11">
        <f t="shared" si="35"/>
        <v>-1E-4</v>
      </c>
      <c r="DT11">
        <f t="shared" si="36"/>
        <v>-1E-4</v>
      </c>
      <c r="DU11">
        <f t="shared" si="37"/>
        <v>-1E-4</v>
      </c>
      <c r="DV11">
        <f t="shared" si="38"/>
        <v>-1E-4</v>
      </c>
      <c r="DW11">
        <f t="shared" si="39"/>
        <v>-1E-4</v>
      </c>
      <c r="DX11">
        <f t="shared" si="40"/>
        <v>-1E-4</v>
      </c>
      <c r="DY11">
        <f t="shared" si="41"/>
        <v>-1E-4</v>
      </c>
      <c r="DZ11">
        <f t="shared" si="42"/>
        <v>-1E-4</v>
      </c>
      <c r="EA11">
        <f t="shared" si="43"/>
        <v>-1E-4</v>
      </c>
      <c r="EB11">
        <f t="shared" si="44"/>
        <v>-1E-4</v>
      </c>
      <c r="EC11">
        <f t="shared" si="45"/>
        <v>-1E-4</v>
      </c>
      <c r="ED11">
        <f t="shared" si="46"/>
        <v>-1E-4</v>
      </c>
      <c r="EE11">
        <f t="shared" si="47"/>
        <v>-1E-4</v>
      </c>
      <c r="EF11">
        <f t="shared" si="48"/>
        <v>-1E-4</v>
      </c>
      <c r="EG11">
        <f t="shared" si="49"/>
        <v>-1E-4</v>
      </c>
      <c r="EH11">
        <f t="shared" si="50"/>
        <v>-1E-4</v>
      </c>
      <c r="EI11">
        <f t="shared" si="51"/>
        <v>-1E-4</v>
      </c>
      <c r="EJ11">
        <f t="shared" si="52"/>
        <v>-1E-4</v>
      </c>
      <c r="EK11">
        <f t="shared" si="53"/>
        <v>-1E-4</v>
      </c>
      <c r="EL11">
        <f t="shared" si="54"/>
        <v>-1E-4</v>
      </c>
      <c r="EM11">
        <f t="shared" si="55"/>
        <v>-1E-4</v>
      </c>
      <c r="EN11">
        <f t="shared" si="56"/>
        <v>-1E-4</v>
      </c>
      <c r="EO11">
        <f t="shared" si="57"/>
        <v>-1E-4</v>
      </c>
      <c r="EP11">
        <f t="shared" si="58"/>
        <v>-1E-4</v>
      </c>
      <c r="EQ11">
        <f t="shared" si="59"/>
        <v>-1E-4</v>
      </c>
      <c r="ER11">
        <f t="shared" si="60"/>
        <v>-1E-4</v>
      </c>
      <c r="ES11">
        <f t="shared" si="61"/>
        <v>-1E-4</v>
      </c>
      <c r="ET11">
        <f t="shared" si="62"/>
        <v>-1E-4</v>
      </c>
      <c r="EU11">
        <f t="shared" si="63"/>
        <v>-1E-4</v>
      </c>
      <c r="EV11">
        <f t="shared" si="64"/>
        <v>-1E-4</v>
      </c>
      <c r="EW11">
        <f t="shared" si="65"/>
        <v>-1E-4</v>
      </c>
      <c r="EX11">
        <f t="shared" si="66"/>
        <v>-1E-4</v>
      </c>
      <c r="EY11">
        <f t="shared" si="67"/>
        <v>-1E-4</v>
      </c>
      <c r="EZ11">
        <f t="shared" si="68"/>
        <v>-1E-4</v>
      </c>
      <c r="FA11">
        <f t="shared" si="69"/>
        <v>-1E-4</v>
      </c>
    </row>
    <row r="12" spans="1:157" ht="15.4">
      <c r="A12" s="48" t="s">
        <v>514</v>
      </c>
      <c r="B12" s="64">
        <v>1.2E-2</v>
      </c>
      <c r="C12" s="64"/>
      <c r="D12" s="64"/>
      <c r="E12" s="64"/>
      <c r="F12" s="64"/>
      <c r="G12" s="64"/>
      <c r="H12" s="64"/>
      <c r="I12" s="1"/>
      <c r="J12" s="1"/>
      <c r="K12" s="1"/>
      <c r="L12" s="1"/>
      <c r="M12" s="64"/>
      <c r="N12" s="1"/>
      <c r="O12" s="1"/>
      <c r="P12" s="1">
        <v>0.5</v>
      </c>
      <c r="Q12" s="1"/>
      <c r="R12" s="1">
        <v>0.15</v>
      </c>
      <c r="S12" s="1"/>
      <c r="T12" s="1"/>
      <c r="U12" s="1">
        <f t="shared" si="2"/>
        <v>0.15</v>
      </c>
      <c r="AB12">
        <v>6.0000000000000001E-3</v>
      </c>
      <c r="AG12">
        <v>4.0000000000000001E-3</v>
      </c>
      <c r="AS12" s="31"/>
      <c r="AT12" s="31"/>
      <c r="CM12">
        <f t="shared" si="3"/>
        <v>-0.15</v>
      </c>
      <c r="CN12">
        <f t="shared" si="4"/>
        <v>-0.15</v>
      </c>
      <c r="CO12">
        <f t="shared" si="5"/>
        <v>-0.15</v>
      </c>
      <c r="CP12">
        <f t="shared" si="6"/>
        <v>-0.15</v>
      </c>
      <c r="CQ12">
        <f t="shared" si="7"/>
        <v>-0.15</v>
      </c>
      <c r="CR12">
        <f t="shared" si="8"/>
        <v>-0.14399999999999999</v>
      </c>
      <c r="CS12">
        <f t="shared" si="9"/>
        <v>-0.15</v>
      </c>
      <c r="CT12">
        <f t="shared" si="10"/>
        <v>-0.15</v>
      </c>
      <c r="CU12">
        <f t="shared" si="11"/>
        <v>-0.15</v>
      </c>
      <c r="CV12">
        <f t="shared" si="12"/>
        <v>-0.15</v>
      </c>
      <c r="CW12">
        <f t="shared" si="13"/>
        <v>-0.14599999999999999</v>
      </c>
      <c r="CX12">
        <f t="shared" si="14"/>
        <v>-0.15</v>
      </c>
      <c r="CY12">
        <f t="shared" si="15"/>
        <v>-0.15</v>
      </c>
      <c r="CZ12">
        <f t="shared" si="16"/>
        <v>-0.15</v>
      </c>
      <c r="DA12">
        <f t="shared" si="17"/>
        <v>-0.15</v>
      </c>
      <c r="DB12">
        <f t="shared" si="18"/>
        <v>-0.15</v>
      </c>
      <c r="DC12">
        <f t="shared" si="19"/>
        <v>-0.15</v>
      </c>
      <c r="DD12">
        <f t="shared" si="20"/>
        <v>-0.15</v>
      </c>
      <c r="DE12">
        <f t="shared" si="21"/>
        <v>-0.15</v>
      </c>
      <c r="DF12">
        <f t="shared" si="22"/>
        <v>-0.15</v>
      </c>
      <c r="DG12">
        <f t="shared" si="23"/>
        <v>-0.15</v>
      </c>
      <c r="DH12">
        <f t="shared" si="24"/>
        <v>-0.15</v>
      </c>
      <c r="DI12">
        <f t="shared" si="25"/>
        <v>-0.15</v>
      </c>
      <c r="DJ12">
        <f t="shared" si="26"/>
        <v>-0.15</v>
      </c>
      <c r="DK12">
        <f t="shared" si="27"/>
        <v>-0.15</v>
      </c>
      <c r="DL12">
        <f t="shared" si="28"/>
        <v>-0.15</v>
      </c>
      <c r="DM12">
        <f t="shared" si="29"/>
        <v>-0.15</v>
      </c>
      <c r="DN12">
        <f t="shared" si="30"/>
        <v>-0.15</v>
      </c>
      <c r="DO12">
        <f t="shared" si="31"/>
        <v>-0.15</v>
      </c>
      <c r="DP12">
        <f t="shared" si="32"/>
        <v>-0.15</v>
      </c>
      <c r="DQ12">
        <f t="shared" si="33"/>
        <v>-0.15</v>
      </c>
      <c r="DR12">
        <f t="shared" si="34"/>
        <v>-0.15</v>
      </c>
      <c r="DS12">
        <f t="shared" si="35"/>
        <v>-0.15</v>
      </c>
      <c r="DT12">
        <f t="shared" si="36"/>
        <v>-0.15</v>
      </c>
      <c r="DU12">
        <f t="shared" si="37"/>
        <v>-0.15</v>
      </c>
      <c r="DV12">
        <f t="shared" si="38"/>
        <v>-0.15</v>
      </c>
      <c r="DW12">
        <f t="shared" si="39"/>
        <v>-0.15</v>
      </c>
      <c r="DX12">
        <f t="shared" si="40"/>
        <v>-0.15</v>
      </c>
      <c r="DY12">
        <f t="shared" si="41"/>
        <v>-0.15</v>
      </c>
      <c r="DZ12">
        <f t="shared" si="42"/>
        <v>-0.15</v>
      </c>
      <c r="EA12">
        <f t="shared" si="43"/>
        <v>-0.15</v>
      </c>
      <c r="EB12">
        <f t="shared" si="44"/>
        <v>-0.15</v>
      </c>
      <c r="EC12">
        <f t="shared" si="45"/>
        <v>-0.15</v>
      </c>
      <c r="ED12">
        <f t="shared" si="46"/>
        <v>-0.15</v>
      </c>
      <c r="EE12">
        <f t="shared" si="47"/>
        <v>-0.15</v>
      </c>
      <c r="EF12">
        <f t="shared" si="48"/>
        <v>-0.15</v>
      </c>
      <c r="EG12">
        <f t="shared" si="49"/>
        <v>-0.15</v>
      </c>
      <c r="EH12">
        <f t="shared" si="50"/>
        <v>-0.15</v>
      </c>
      <c r="EI12">
        <f t="shared" si="51"/>
        <v>-0.15</v>
      </c>
      <c r="EJ12">
        <f t="shared" si="52"/>
        <v>-0.15</v>
      </c>
      <c r="EK12">
        <f t="shared" si="53"/>
        <v>-0.15</v>
      </c>
      <c r="EL12">
        <f t="shared" si="54"/>
        <v>-0.15</v>
      </c>
      <c r="EM12">
        <f t="shared" si="55"/>
        <v>-0.15</v>
      </c>
      <c r="EN12">
        <f t="shared" si="56"/>
        <v>-0.15</v>
      </c>
      <c r="EO12">
        <f t="shared" si="57"/>
        <v>-0.15</v>
      </c>
      <c r="EP12">
        <f t="shared" si="58"/>
        <v>-0.15</v>
      </c>
      <c r="EQ12">
        <f t="shared" si="59"/>
        <v>-0.15</v>
      </c>
      <c r="ER12">
        <f t="shared" si="60"/>
        <v>-0.15</v>
      </c>
      <c r="ES12">
        <f t="shared" si="61"/>
        <v>-0.15</v>
      </c>
      <c r="ET12">
        <f t="shared" si="62"/>
        <v>-0.15</v>
      </c>
      <c r="EU12">
        <f t="shared" si="63"/>
        <v>-0.15</v>
      </c>
      <c r="EV12">
        <f t="shared" si="64"/>
        <v>-0.15</v>
      </c>
      <c r="EW12">
        <f t="shared" si="65"/>
        <v>-0.15</v>
      </c>
      <c r="EX12">
        <f t="shared" si="66"/>
        <v>-0.15</v>
      </c>
      <c r="EY12">
        <f t="shared" si="67"/>
        <v>-0.15</v>
      </c>
      <c r="EZ12">
        <f t="shared" si="68"/>
        <v>-0.15</v>
      </c>
      <c r="FA12">
        <f t="shared" si="69"/>
        <v>-0.15</v>
      </c>
    </row>
    <row r="13" spans="1:157">
      <c r="A13" s="48" t="s">
        <v>98</v>
      </c>
      <c r="B13" s="64">
        <v>9.5000000000000001E-2</v>
      </c>
      <c r="C13" s="64"/>
      <c r="D13" s="64"/>
      <c r="E13" s="64"/>
      <c r="F13" s="64"/>
      <c r="G13" s="64">
        <v>4</v>
      </c>
      <c r="H13" s="64"/>
      <c r="I13" s="1">
        <v>4</v>
      </c>
      <c r="J13" s="1"/>
      <c r="K13" s="1"/>
      <c r="L13" s="1"/>
      <c r="M13" s="64"/>
      <c r="N13" s="1"/>
      <c r="O13" s="1"/>
      <c r="P13" s="1"/>
      <c r="Q13" s="1"/>
      <c r="R13" s="1"/>
      <c r="S13" s="1">
        <v>10</v>
      </c>
      <c r="T13" s="1"/>
      <c r="U13" s="1">
        <f t="shared" si="2"/>
        <v>4</v>
      </c>
      <c r="AA13">
        <v>0.28000000000000003</v>
      </c>
      <c r="AB13">
        <v>0.15</v>
      </c>
      <c r="AC13">
        <v>0.6</v>
      </c>
      <c r="AG13">
        <v>0.05</v>
      </c>
      <c r="AI13">
        <v>0.08</v>
      </c>
      <c r="AK13">
        <v>0.06</v>
      </c>
      <c r="AL13">
        <v>0.12</v>
      </c>
      <c r="AM13">
        <v>0.12</v>
      </c>
      <c r="AN13">
        <v>0.11</v>
      </c>
      <c r="AP13">
        <v>0.4</v>
      </c>
      <c r="AQ13">
        <v>1.99</v>
      </c>
      <c r="AS13" s="31"/>
      <c r="AT13" s="31"/>
      <c r="BD13">
        <v>1.39</v>
      </c>
      <c r="BE13">
        <v>2.29</v>
      </c>
      <c r="BP13">
        <v>0.01</v>
      </c>
      <c r="CF13">
        <v>2E-3</v>
      </c>
      <c r="CM13">
        <f t="shared" si="3"/>
        <v>-4</v>
      </c>
      <c r="CN13">
        <f t="shared" si="4"/>
        <v>-4</v>
      </c>
      <c r="CO13">
        <f t="shared" si="5"/>
        <v>-4</v>
      </c>
      <c r="CP13">
        <f t="shared" si="6"/>
        <v>-4</v>
      </c>
      <c r="CQ13">
        <f t="shared" si="7"/>
        <v>-3.7199999999999998</v>
      </c>
      <c r="CR13">
        <f t="shared" si="8"/>
        <v>-3.85</v>
      </c>
      <c r="CS13">
        <f t="shared" si="9"/>
        <v>-3.4</v>
      </c>
      <c r="CT13">
        <f t="shared" si="10"/>
        <v>-4</v>
      </c>
      <c r="CU13">
        <f t="shared" si="11"/>
        <v>-4</v>
      </c>
      <c r="CV13">
        <f t="shared" si="12"/>
        <v>-4</v>
      </c>
      <c r="CW13">
        <f t="shared" si="13"/>
        <v>-3.95</v>
      </c>
      <c r="CX13">
        <f t="shared" si="14"/>
        <v>-4</v>
      </c>
      <c r="CY13">
        <f t="shared" si="15"/>
        <v>-3.92</v>
      </c>
      <c r="CZ13">
        <f t="shared" si="16"/>
        <v>-4</v>
      </c>
      <c r="DA13">
        <f t="shared" si="17"/>
        <v>-3.94</v>
      </c>
      <c r="DB13">
        <f t="shared" si="18"/>
        <v>-3.88</v>
      </c>
      <c r="DC13">
        <f t="shared" si="19"/>
        <v>-3.88</v>
      </c>
      <c r="DD13">
        <f t="shared" si="20"/>
        <v>-3.89</v>
      </c>
      <c r="DE13">
        <f t="shared" si="21"/>
        <v>-4</v>
      </c>
      <c r="DF13">
        <f t="shared" si="22"/>
        <v>-3.6</v>
      </c>
      <c r="DG13">
        <f t="shared" si="23"/>
        <v>-2.0099999999999998</v>
      </c>
      <c r="DH13">
        <f t="shared" si="24"/>
        <v>-4</v>
      </c>
      <c r="DI13">
        <f t="shared" si="25"/>
        <v>-4</v>
      </c>
      <c r="DJ13">
        <f t="shared" si="26"/>
        <v>-4</v>
      </c>
      <c r="DK13">
        <f t="shared" si="27"/>
        <v>-4</v>
      </c>
      <c r="DL13">
        <f t="shared" si="28"/>
        <v>-4</v>
      </c>
      <c r="DM13">
        <f t="shared" si="29"/>
        <v>-4</v>
      </c>
      <c r="DN13">
        <f t="shared" si="30"/>
        <v>-4</v>
      </c>
      <c r="DO13">
        <f t="shared" si="31"/>
        <v>-4</v>
      </c>
      <c r="DP13">
        <f t="shared" si="32"/>
        <v>-4</v>
      </c>
      <c r="DQ13">
        <f t="shared" si="33"/>
        <v>-4</v>
      </c>
      <c r="DR13">
        <f t="shared" si="34"/>
        <v>-4</v>
      </c>
      <c r="DS13">
        <f t="shared" si="35"/>
        <v>-4</v>
      </c>
      <c r="DT13">
        <f t="shared" si="36"/>
        <v>-2.6100000000000003</v>
      </c>
      <c r="DU13">
        <f t="shared" si="37"/>
        <v>-1.71</v>
      </c>
      <c r="DV13">
        <f t="shared" si="38"/>
        <v>-4</v>
      </c>
      <c r="DW13">
        <f t="shared" si="39"/>
        <v>-4</v>
      </c>
      <c r="DX13">
        <f t="shared" si="40"/>
        <v>-4</v>
      </c>
      <c r="DY13">
        <f t="shared" si="41"/>
        <v>-4</v>
      </c>
      <c r="DZ13">
        <f t="shared" si="42"/>
        <v>-4</v>
      </c>
      <c r="EA13">
        <f t="shared" si="43"/>
        <v>-4</v>
      </c>
      <c r="EB13">
        <f t="shared" si="44"/>
        <v>-4</v>
      </c>
      <c r="EC13">
        <f t="shared" si="45"/>
        <v>-4</v>
      </c>
      <c r="ED13">
        <f t="shared" si="46"/>
        <v>-4</v>
      </c>
      <c r="EE13">
        <f t="shared" si="47"/>
        <v>-4</v>
      </c>
      <c r="EF13">
        <f t="shared" si="48"/>
        <v>-3.99</v>
      </c>
      <c r="EG13">
        <f t="shared" si="49"/>
        <v>-4</v>
      </c>
      <c r="EH13">
        <f t="shared" si="50"/>
        <v>-4</v>
      </c>
      <c r="EI13">
        <f t="shared" si="51"/>
        <v>-4</v>
      </c>
      <c r="EJ13">
        <f t="shared" si="52"/>
        <v>-4</v>
      </c>
      <c r="EK13">
        <f t="shared" si="53"/>
        <v>-4</v>
      </c>
      <c r="EL13">
        <f t="shared" si="54"/>
        <v>-4</v>
      </c>
      <c r="EM13">
        <f t="shared" si="55"/>
        <v>-4</v>
      </c>
      <c r="EN13">
        <f t="shared" si="56"/>
        <v>-4</v>
      </c>
      <c r="EO13">
        <f t="shared" si="57"/>
        <v>-4</v>
      </c>
      <c r="EP13">
        <f t="shared" si="58"/>
        <v>-4</v>
      </c>
      <c r="EQ13">
        <f t="shared" si="59"/>
        <v>-4</v>
      </c>
      <c r="ER13">
        <f t="shared" si="60"/>
        <v>-4</v>
      </c>
      <c r="ES13">
        <f t="shared" si="61"/>
        <v>-4</v>
      </c>
      <c r="ET13">
        <f t="shared" si="62"/>
        <v>-4</v>
      </c>
      <c r="EU13">
        <f t="shared" si="63"/>
        <v>-4</v>
      </c>
      <c r="EV13">
        <f t="shared" si="64"/>
        <v>-3.9980000000000002</v>
      </c>
      <c r="EW13">
        <f t="shared" si="65"/>
        <v>-4</v>
      </c>
      <c r="EX13">
        <f t="shared" si="66"/>
        <v>-4</v>
      </c>
      <c r="EY13">
        <f t="shared" si="67"/>
        <v>-4</v>
      </c>
      <c r="EZ13">
        <f t="shared" si="68"/>
        <v>-4</v>
      </c>
      <c r="FA13">
        <f t="shared" si="69"/>
        <v>-4</v>
      </c>
    </row>
    <row r="14" spans="1:157">
      <c r="A14" s="48" t="s">
        <v>99</v>
      </c>
      <c r="B14" s="64">
        <v>2.5000000000000001E-3</v>
      </c>
      <c r="C14" s="64">
        <v>0.01</v>
      </c>
      <c r="D14" s="64"/>
      <c r="E14" s="64">
        <v>0.01</v>
      </c>
      <c r="F14" s="64"/>
      <c r="G14" s="64"/>
      <c r="H14" s="64">
        <v>0.01</v>
      </c>
      <c r="I14" s="1"/>
      <c r="J14" s="1">
        <v>0.01</v>
      </c>
      <c r="K14" s="1"/>
      <c r="L14" s="66">
        <v>0.01</v>
      </c>
      <c r="M14" s="65">
        <v>0.01</v>
      </c>
      <c r="N14" s="1"/>
      <c r="O14" s="1"/>
      <c r="P14" s="1"/>
      <c r="Q14" s="1"/>
      <c r="R14" s="1">
        <v>0.02</v>
      </c>
      <c r="S14" s="1">
        <v>0.02</v>
      </c>
      <c r="T14" s="1"/>
      <c r="U14" s="1">
        <f t="shared" si="2"/>
        <v>0.01</v>
      </c>
      <c r="AA14">
        <v>4.0000000000000001E-3</v>
      </c>
      <c r="AB14">
        <v>6.0000000000000001E-3</v>
      </c>
      <c r="AE14">
        <v>1.2E-2</v>
      </c>
      <c r="AF14">
        <v>0.01</v>
      </c>
      <c r="AS14" s="31"/>
      <c r="AT14" s="31"/>
      <c r="BC14">
        <v>0.01</v>
      </c>
      <c r="CM14">
        <f t="shared" si="3"/>
        <v>-0.01</v>
      </c>
      <c r="CN14">
        <f t="shared" si="4"/>
        <v>-0.01</v>
      </c>
      <c r="CO14">
        <f t="shared" si="5"/>
        <v>-0.01</v>
      </c>
      <c r="CP14">
        <f t="shared" si="6"/>
        <v>-0.01</v>
      </c>
      <c r="CQ14">
        <f t="shared" si="7"/>
        <v>-6.0000000000000001E-3</v>
      </c>
      <c r="CR14">
        <f t="shared" si="8"/>
        <v>-4.0000000000000001E-3</v>
      </c>
      <c r="CS14">
        <f t="shared" si="9"/>
        <v>-0.01</v>
      </c>
      <c r="CT14">
        <f t="shared" si="10"/>
        <v>-0.01</v>
      </c>
      <c r="CU14">
        <f t="shared" si="11"/>
        <v>2E-3</v>
      </c>
      <c r="CV14">
        <f t="shared" si="12"/>
        <v>0</v>
      </c>
      <c r="CW14">
        <f t="shared" si="13"/>
        <v>-0.01</v>
      </c>
      <c r="CX14">
        <f t="shared" si="14"/>
        <v>-0.01</v>
      </c>
      <c r="CY14">
        <f t="shared" si="15"/>
        <v>-0.01</v>
      </c>
      <c r="CZ14">
        <f t="shared" si="16"/>
        <v>-0.01</v>
      </c>
      <c r="DA14">
        <f t="shared" si="17"/>
        <v>-0.01</v>
      </c>
      <c r="DB14">
        <f t="shared" si="18"/>
        <v>-0.01</v>
      </c>
      <c r="DC14">
        <f t="shared" si="19"/>
        <v>-0.01</v>
      </c>
      <c r="DD14">
        <f t="shared" si="20"/>
        <v>-0.01</v>
      </c>
      <c r="DE14">
        <f t="shared" si="21"/>
        <v>-0.01</v>
      </c>
      <c r="DF14">
        <f t="shared" si="22"/>
        <v>-0.01</v>
      </c>
      <c r="DG14">
        <f t="shared" si="23"/>
        <v>-0.01</v>
      </c>
      <c r="DH14">
        <f t="shared" si="24"/>
        <v>-0.01</v>
      </c>
      <c r="DI14">
        <f t="shared" si="25"/>
        <v>-0.01</v>
      </c>
      <c r="DJ14">
        <f t="shared" si="26"/>
        <v>-0.01</v>
      </c>
      <c r="DK14">
        <f t="shared" si="27"/>
        <v>-0.01</v>
      </c>
      <c r="DL14">
        <f t="shared" si="28"/>
        <v>-0.01</v>
      </c>
      <c r="DM14">
        <f t="shared" si="29"/>
        <v>-0.01</v>
      </c>
      <c r="DN14">
        <f t="shared" si="30"/>
        <v>-0.01</v>
      </c>
      <c r="DO14">
        <f t="shared" si="31"/>
        <v>-0.01</v>
      </c>
      <c r="DP14">
        <f t="shared" si="32"/>
        <v>-0.01</v>
      </c>
      <c r="DQ14">
        <f t="shared" si="33"/>
        <v>-0.01</v>
      </c>
      <c r="DR14">
        <f t="shared" si="34"/>
        <v>-0.01</v>
      </c>
      <c r="DS14">
        <f t="shared" si="35"/>
        <v>0</v>
      </c>
      <c r="DT14">
        <f t="shared" si="36"/>
        <v>-0.01</v>
      </c>
      <c r="DU14">
        <f t="shared" si="37"/>
        <v>-0.01</v>
      </c>
      <c r="DV14">
        <f t="shared" si="38"/>
        <v>-0.01</v>
      </c>
      <c r="DW14">
        <f t="shared" si="39"/>
        <v>-0.01</v>
      </c>
      <c r="DX14">
        <f t="shared" si="40"/>
        <v>-0.01</v>
      </c>
      <c r="DY14">
        <f t="shared" si="41"/>
        <v>-0.01</v>
      </c>
      <c r="DZ14">
        <f t="shared" si="42"/>
        <v>-0.01</v>
      </c>
      <c r="EA14">
        <f t="shared" si="43"/>
        <v>-0.01</v>
      </c>
      <c r="EB14">
        <f t="shared" si="44"/>
        <v>-0.01</v>
      </c>
      <c r="EC14">
        <f t="shared" si="45"/>
        <v>-0.01</v>
      </c>
      <c r="ED14">
        <f t="shared" si="46"/>
        <v>-0.01</v>
      </c>
      <c r="EE14">
        <f t="shared" si="47"/>
        <v>-0.01</v>
      </c>
      <c r="EF14">
        <f t="shared" si="48"/>
        <v>-0.01</v>
      </c>
      <c r="EG14">
        <f t="shared" si="49"/>
        <v>-0.01</v>
      </c>
      <c r="EH14">
        <f t="shared" si="50"/>
        <v>-0.01</v>
      </c>
      <c r="EI14">
        <f t="shared" si="51"/>
        <v>-0.01</v>
      </c>
      <c r="EJ14">
        <f t="shared" si="52"/>
        <v>-0.01</v>
      </c>
      <c r="EK14">
        <f t="shared" si="53"/>
        <v>-0.01</v>
      </c>
      <c r="EL14">
        <f t="shared" si="54"/>
        <v>-0.01</v>
      </c>
      <c r="EM14">
        <f t="shared" si="55"/>
        <v>-0.01</v>
      </c>
      <c r="EN14">
        <f t="shared" si="56"/>
        <v>-0.01</v>
      </c>
      <c r="EO14">
        <f t="shared" si="57"/>
        <v>-0.01</v>
      </c>
      <c r="EP14">
        <f t="shared" si="58"/>
        <v>-0.01</v>
      </c>
      <c r="EQ14">
        <f t="shared" si="59"/>
        <v>-0.01</v>
      </c>
      <c r="ER14">
        <f t="shared" si="60"/>
        <v>-0.01</v>
      </c>
      <c r="ES14">
        <f t="shared" si="61"/>
        <v>-0.01</v>
      </c>
      <c r="ET14">
        <f t="shared" si="62"/>
        <v>-0.01</v>
      </c>
      <c r="EU14">
        <f t="shared" si="63"/>
        <v>-0.01</v>
      </c>
      <c r="EV14">
        <f t="shared" si="64"/>
        <v>-0.01</v>
      </c>
      <c r="EW14">
        <f t="shared" si="65"/>
        <v>-0.01</v>
      </c>
      <c r="EX14">
        <f t="shared" si="66"/>
        <v>-0.01</v>
      </c>
      <c r="EY14">
        <f t="shared" si="67"/>
        <v>-0.01</v>
      </c>
      <c r="EZ14">
        <f t="shared" si="68"/>
        <v>-0.01</v>
      </c>
      <c r="FA14">
        <f t="shared" si="69"/>
        <v>-0.01</v>
      </c>
    </row>
    <row r="15" spans="1:157">
      <c r="A15" s="48" t="s">
        <v>232</v>
      </c>
      <c r="B15" s="64">
        <v>8.4999999999999993E-5</v>
      </c>
      <c r="C15" s="64">
        <v>1E-3</v>
      </c>
      <c r="D15" s="64">
        <v>1E-3</v>
      </c>
      <c r="E15" s="64"/>
      <c r="F15" s="64"/>
      <c r="G15" s="64"/>
      <c r="H15" s="64"/>
      <c r="I15" s="1"/>
      <c r="J15" s="1"/>
      <c r="K15" s="1"/>
      <c r="L15" s="1"/>
      <c r="M15" s="64"/>
      <c r="N15" s="1"/>
      <c r="O15" s="1"/>
      <c r="P15" s="1"/>
      <c r="Q15" s="1"/>
      <c r="R15" s="1"/>
      <c r="S15" s="1"/>
      <c r="T15" s="1"/>
      <c r="U15" s="1">
        <f t="shared" si="2"/>
        <v>1E-3</v>
      </c>
      <c r="AS15" s="31"/>
      <c r="AT15" s="31"/>
      <c r="CM15">
        <f t="shared" si="3"/>
        <v>-1E-3</v>
      </c>
      <c r="CN15">
        <f t="shared" si="4"/>
        <v>-1E-3</v>
      </c>
      <c r="CO15">
        <f t="shared" si="5"/>
        <v>-1E-3</v>
      </c>
      <c r="CP15">
        <f t="shared" si="6"/>
        <v>-1E-3</v>
      </c>
      <c r="CQ15">
        <f t="shared" si="7"/>
        <v>-1E-3</v>
      </c>
      <c r="CR15">
        <f t="shared" si="8"/>
        <v>-1E-3</v>
      </c>
      <c r="CS15">
        <f t="shared" si="9"/>
        <v>-1E-3</v>
      </c>
      <c r="CT15">
        <f t="shared" si="10"/>
        <v>-1E-3</v>
      </c>
      <c r="CU15">
        <f t="shared" si="11"/>
        <v>-1E-3</v>
      </c>
      <c r="CV15">
        <f t="shared" si="12"/>
        <v>-1E-3</v>
      </c>
      <c r="CW15">
        <f t="shared" si="13"/>
        <v>-1E-3</v>
      </c>
      <c r="CX15">
        <f t="shared" si="14"/>
        <v>-1E-3</v>
      </c>
      <c r="CY15">
        <f t="shared" si="15"/>
        <v>-1E-3</v>
      </c>
      <c r="CZ15">
        <f t="shared" si="16"/>
        <v>-1E-3</v>
      </c>
      <c r="DA15">
        <f t="shared" si="17"/>
        <v>-1E-3</v>
      </c>
      <c r="DB15">
        <f t="shared" si="18"/>
        <v>-1E-3</v>
      </c>
      <c r="DC15">
        <f t="shared" si="19"/>
        <v>-1E-3</v>
      </c>
      <c r="DD15">
        <f t="shared" si="20"/>
        <v>-1E-3</v>
      </c>
      <c r="DE15">
        <f t="shared" si="21"/>
        <v>-1E-3</v>
      </c>
      <c r="DF15">
        <f t="shared" si="22"/>
        <v>-1E-3</v>
      </c>
      <c r="DG15">
        <f t="shared" si="23"/>
        <v>-1E-3</v>
      </c>
      <c r="DH15">
        <f t="shared" si="24"/>
        <v>-1E-3</v>
      </c>
      <c r="DI15">
        <f t="shared" si="25"/>
        <v>-1E-3</v>
      </c>
      <c r="DJ15">
        <f t="shared" si="26"/>
        <v>-1E-3</v>
      </c>
      <c r="DK15">
        <f t="shared" si="27"/>
        <v>-1E-3</v>
      </c>
      <c r="DL15">
        <f t="shared" si="28"/>
        <v>-1E-3</v>
      </c>
      <c r="DM15">
        <f t="shared" si="29"/>
        <v>-1E-3</v>
      </c>
      <c r="DN15">
        <f t="shared" si="30"/>
        <v>-1E-3</v>
      </c>
      <c r="DO15">
        <f t="shared" si="31"/>
        <v>-1E-3</v>
      </c>
      <c r="DP15">
        <f t="shared" si="32"/>
        <v>-1E-3</v>
      </c>
      <c r="DQ15">
        <f t="shared" si="33"/>
        <v>-1E-3</v>
      </c>
      <c r="DR15">
        <f t="shared" si="34"/>
        <v>-1E-3</v>
      </c>
      <c r="DS15">
        <f t="shared" si="35"/>
        <v>-1E-3</v>
      </c>
      <c r="DT15">
        <f t="shared" si="36"/>
        <v>-1E-3</v>
      </c>
      <c r="DU15">
        <f t="shared" si="37"/>
        <v>-1E-3</v>
      </c>
      <c r="DV15">
        <f t="shared" si="38"/>
        <v>-1E-3</v>
      </c>
      <c r="DW15">
        <f t="shared" si="39"/>
        <v>-1E-3</v>
      </c>
      <c r="DX15">
        <f t="shared" si="40"/>
        <v>-1E-3</v>
      </c>
      <c r="DY15">
        <f t="shared" si="41"/>
        <v>-1E-3</v>
      </c>
      <c r="DZ15">
        <f t="shared" si="42"/>
        <v>-1E-3</v>
      </c>
      <c r="EA15">
        <f t="shared" si="43"/>
        <v>-1E-3</v>
      </c>
      <c r="EB15">
        <f t="shared" si="44"/>
        <v>-1E-3</v>
      </c>
      <c r="EC15">
        <f t="shared" si="45"/>
        <v>-1E-3</v>
      </c>
      <c r="ED15">
        <f t="shared" si="46"/>
        <v>-1E-3</v>
      </c>
      <c r="EE15">
        <f t="shared" si="47"/>
        <v>-1E-3</v>
      </c>
      <c r="EF15">
        <f t="shared" si="48"/>
        <v>-1E-3</v>
      </c>
      <c r="EG15">
        <f t="shared" si="49"/>
        <v>-1E-3</v>
      </c>
      <c r="EH15">
        <f t="shared" si="50"/>
        <v>-1E-3</v>
      </c>
      <c r="EI15">
        <f t="shared" si="51"/>
        <v>-1E-3</v>
      </c>
      <c r="EJ15">
        <f t="shared" si="52"/>
        <v>-1E-3</v>
      </c>
      <c r="EK15">
        <f t="shared" si="53"/>
        <v>-1E-3</v>
      </c>
      <c r="EL15">
        <f t="shared" si="54"/>
        <v>-1E-3</v>
      </c>
      <c r="EM15">
        <f t="shared" si="55"/>
        <v>-1E-3</v>
      </c>
      <c r="EN15">
        <f t="shared" si="56"/>
        <v>-1E-3</v>
      </c>
      <c r="EO15">
        <f t="shared" si="57"/>
        <v>-1E-3</v>
      </c>
      <c r="EP15">
        <f t="shared" si="58"/>
        <v>-1E-3</v>
      </c>
      <c r="EQ15">
        <f t="shared" si="59"/>
        <v>-1E-3</v>
      </c>
      <c r="ER15">
        <f t="shared" si="60"/>
        <v>-1E-3</v>
      </c>
      <c r="ES15">
        <f t="shared" si="61"/>
        <v>-1E-3</v>
      </c>
      <c r="ET15">
        <f t="shared" si="62"/>
        <v>-1E-3</v>
      </c>
      <c r="EU15">
        <f t="shared" si="63"/>
        <v>-1E-3</v>
      </c>
      <c r="EV15">
        <f t="shared" si="64"/>
        <v>-1E-3</v>
      </c>
      <c r="EW15">
        <f t="shared" si="65"/>
        <v>-1E-3</v>
      </c>
      <c r="EX15">
        <f t="shared" si="66"/>
        <v>-1E-3</v>
      </c>
      <c r="EY15">
        <f t="shared" si="67"/>
        <v>-1E-3</v>
      </c>
      <c r="EZ15">
        <f t="shared" si="68"/>
        <v>-1E-3</v>
      </c>
      <c r="FA15">
        <f t="shared" si="69"/>
        <v>-1E-3</v>
      </c>
    </row>
    <row r="16" spans="1:157">
      <c r="A16" s="48" t="s">
        <v>100</v>
      </c>
      <c r="B16" s="64">
        <v>2.0000000000000002E-5</v>
      </c>
      <c r="C16" s="64"/>
      <c r="D16" s="64">
        <v>0.4</v>
      </c>
      <c r="E16" s="64"/>
      <c r="F16" s="64"/>
      <c r="G16" s="64"/>
      <c r="H16" s="64">
        <v>0.5</v>
      </c>
      <c r="I16" s="1"/>
      <c r="J16" s="1">
        <v>0.5</v>
      </c>
      <c r="K16" s="1"/>
      <c r="L16" s="1">
        <v>0.4</v>
      </c>
      <c r="M16" s="64"/>
      <c r="N16" s="1"/>
      <c r="O16" s="1"/>
      <c r="P16" s="1"/>
      <c r="Q16" s="1"/>
      <c r="R16" s="1"/>
      <c r="S16" s="1"/>
      <c r="T16" s="1"/>
      <c r="U16" s="1">
        <f t="shared" si="2"/>
        <v>0.4</v>
      </c>
      <c r="AA16">
        <v>0.01</v>
      </c>
      <c r="AS16" s="31"/>
      <c r="AT16" s="31"/>
      <c r="CM16">
        <f t="shared" si="3"/>
        <v>-0.4</v>
      </c>
      <c r="CN16">
        <f t="shared" si="4"/>
        <v>-0.4</v>
      </c>
      <c r="CO16">
        <f t="shared" si="5"/>
        <v>-0.4</v>
      </c>
      <c r="CP16">
        <f t="shared" si="6"/>
        <v>-0.4</v>
      </c>
      <c r="CQ16">
        <f t="shared" si="7"/>
        <v>-0.39</v>
      </c>
      <c r="CR16">
        <f t="shared" si="8"/>
        <v>-0.4</v>
      </c>
      <c r="CS16">
        <f t="shared" si="9"/>
        <v>-0.4</v>
      </c>
      <c r="CT16">
        <f t="shared" si="10"/>
        <v>-0.4</v>
      </c>
      <c r="CU16">
        <f t="shared" si="11"/>
        <v>-0.4</v>
      </c>
      <c r="CV16">
        <f t="shared" si="12"/>
        <v>-0.4</v>
      </c>
      <c r="CW16">
        <f t="shared" si="13"/>
        <v>-0.4</v>
      </c>
      <c r="CX16">
        <f t="shared" si="14"/>
        <v>-0.4</v>
      </c>
      <c r="CY16">
        <f t="shared" si="15"/>
        <v>-0.4</v>
      </c>
      <c r="CZ16">
        <f t="shared" si="16"/>
        <v>-0.4</v>
      </c>
      <c r="DA16">
        <f t="shared" si="17"/>
        <v>-0.4</v>
      </c>
      <c r="DB16">
        <f t="shared" si="18"/>
        <v>-0.4</v>
      </c>
      <c r="DC16">
        <f t="shared" si="19"/>
        <v>-0.4</v>
      </c>
      <c r="DD16">
        <f t="shared" si="20"/>
        <v>-0.4</v>
      </c>
      <c r="DE16">
        <f t="shared" si="21"/>
        <v>-0.4</v>
      </c>
      <c r="DF16">
        <f t="shared" si="22"/>
        <v>-0.4</v>
      </c>
      <c r="DG16">
        <f t="shared" si="23"/>
        <v>-0.4</v>
      </c>
      <c r="DH16">
        <f t="shared" si="24"/>
        <v>-0.4</v>
      </c>
      <c r="DI16">
        <f t="shared" si="25"/>
        <v>-0.4</v>
      </c>
      <c r="DJ16">
        <f t="shared" si="26"/>
        <v>-0.4</v>
      </c>
      <c r="DK16">
        <f t="shared" si="27"/>
        <v>-0.4</v>
      </c>
      <c r="DL16">
        <f t="shared" si="28"/>
        <v>-0.4</v>
      </c>
      <c r="DM16">
        <f t="shared" si="29"/>
        <v>-0.4</v>
      </c>
      <c r="DN16">
        <f t="shared" si="30"/>
        <v>-0.4</v>
      </c>
      <c r="DO16">
        <f t="shared" si="31"/>
        <v>-0.4</v>
      </c>
      <c r="DP16">
        <f t="shared" si="32"/>
        <v>-0.4</v>
      </c>
      <c r="DQ16">
        <f t="shared" si="33"/>
        <v>-0.4</v>
      </c>
      <c r="DR16">
        <f t="shared" si="34"/>
        <v>-0.4</v>
      </c>
      <c r="DS16">
        <f t="shared" si="35"/>
        <v>-0.4</v>
      </c>
      <c r="DT16">
        <f t="shared" si="36"/>
        <v>-0.4</v>
      </c>
      <c r="DU16">
        <f t="shared" si="37"/>
        <v>-0.4</v>
      </c>
      <c r="DV16">
        <f t="shared" si="38"/>
        <v>-0.4</v>
      </c>
      <c r="DW16">
        <f t="shared" si="39"/>
        <v>-0.4</v>
      </c>
      <c r="DX16">
        <f t="shared" si="40"/>
        <v>-0.4</v>
      </c>
      <c r="DY16">
        <f t="shared" si="41"/>
        <v>-0.4</v>
      </c>
      <c r="DZ16">
        <f t="shared" si="42"/>
        <v>-0.4</v>
      </c>
      <c r="EA16">
        <f t="shared" si="43"/>
        <v>-0.4</v>
      </c>
      <c r="EB16">
        <f t="shared" si="44"/>
        <v>-0.4</v>
      </c>
      <c r="EC16">
        <f t="shared" si="45"/>
        <v>-0.4</v>
      </c>
      <c r="ED16">
        <f t="shared" si="46"/>
        <v>-0.4</v>
      </c>
      <c r="EE16">
        <f t="shared" si="47"/>
        <v>-0.4</v>
      </c>
      <c r="EF16">
        <f t="shared" si="48"/>
        <v>-0.4</v>
      </c>
      <c r="EG16">
        <f t="shared" si="49"/>
        <v>-0.4</v>
      </c>
      <c r="EH16">
        <f t="shared" si="50"/>
        <v>-0.4</v>
      </c>
      <c r="EI16">
        <f t="shared" si="51"/>
        <v>-0.4</v>
      </c>
      <c r="EJ16">
        <f t="shared" si="52"/>
        <v>-0.4</v>
      </c>
      <c r="EK16">
        <f t="shared" si="53"/>
        <v>-0.4</v>
      </c>
      <c r="EL16">
        <f t="shared" si="54"/>
        <v>-0.4</v>
      </c>
      <c r="EM16">
        <f t="shared" si="55"/>
        <v>-0.4</v>
      </c>
      <c r="EN16">
        <f t="shared" si="56"/>
        <v>-0.4</v>
      </c>
      <c r="EO16">
        <f t="shared" si="57"/>
        <v>-0.4</v>
      </c>
      <c r="EP16">
        <f t="shared" si="58"/>
        <v>-0.4</v>
      </c>
      <c r="EQ16">
        <f t="shared" si="59"/>
        <v>-0.4</v>
      </c>
      <c r="ER16">
        <f t="shared" si="60"/>
        <v>-0.4</v>
      </c>
      <c r="ES16">
        <f t="shared" si="61"/>
        <v>-0.4</v>
      </c>
      <c r="ET16">
        <f t="shared" si="62"/>
        <v>-0.4</v>
      </c>
      <c r="EU16">
        <f t="shared" si="63"/>
        <v>-0.4</v>
      </c>
      <c r="EV16">
        <f t="shared" si="64"/>
        <v>-0.4</v>
      </c>
      <c r="EW16">
        <f t="shared" si="65"/>
        <v>-0.4</v>
      </c>
      <c r="EX16">
        <f t="shared" si="66"/>
        <v>-0.4</v>
      </c>
      <c r="EY16">
        <f t="shared" si="67"/>
        <v>-0.4</v>
      </c>
      <c r="EZ16">
        <f t="shared" si="68"/>
        <v>-0.4</v>
      </c>
      <c r="FA16">
        <f t="shared" si="69"/>
        <v>-0.4</v>
      </c>
    </row>
    <row r="17" spans="1:157" ht="15.4">
      <c r="A17" s="51" t="s">
        <v>503</v>
      </c>
      <c r="B17" s="64">
        <v>2E-3</v>
      </c>
      <c r="C17" s="64"/>
      <c r="D17" s="64"/>
      <c r="E17" s="64"/>
      <c r="F17" s="64"/>
      <c r="G17" s="64"/>
      <c r="H17" s="64">
        <v>0.3</v>
      </c>
      <c r="I17" s="1"/>
      <c r="J17" s="1"/>
      <c r="K17" s="1"/>
      <c r="L17" s="1"/>
      <c r="M17" s="64"/>
      <c r="N17" s="1"/>
      <c r="O17" s="1"/>
      <c r="P17" s="1"/>
      <c r="Q17" s="1">
        <v>0.02</v>
      </c>
      <c r="R17" s="1"/>
      <c r="S17" s="1"/>
      <c r="T17" s="1">
        <v>0.4</v>
      </c>
      <c r="U17" s="1">
        <f t="shared" si="2"/>
        <v>0.02</v>
      </c>
      <c r="AS17" s="31"/>
      <c r="AT17" s="31"/>
      <c r="CM17">
        <f t="shared" si="3"/>
        <v>-0.02</v>
      </c>
      <c r="CN17">
        <f t="shared" si="4"/>
        <v>-0.02</v>
      </c>
      <c r="CO17">
        <f t="shared" si="5"/>
        <v>-0.02</v>
      </c>
      <c r="CP17">
        <f t="shared" si="6"/>
        <v>-0.02</v>
      </c>
      <c r="CQ17">
        <f t="shared" si="7"/>
        <v>-0.02</v>
      </c>
      <c r="CR17">
        <f t="shared" si="8"/>
        <v>-0.02</v>
      </c>
      <c r="CS17">
        <f t="shared" si="9"/>
        <v>-0.02</v>
      </c>
      <c r="CT17">
        <f t="shared" si="10"/>
        <v>-0.02</v>
      </c>
      <c r="CU17">
        <f t="shared" si="11"/>
        <v>-0.02</v>
      </c>
      <c r="CV17">
        <f t="shared" si="12"/>
        <v>-0.02</v>
      </c>
      <c r="CW17">
        <f t="shared" si="13"/>
        <v>-0.02</v>
      </c>
      <c r="CX17">
        <f t="shared" si="14"/>
        <v>-0.02</v>
      </c>
      <c r="CY17">
        <f t="shared" si="15"/>
        <v>-0.02</v>
      </c>
      <c r="CZ17">
        <f t="shared" si="16"/>
        <v>-0.02</v>
      </c>
      <c r="DA17">
        <f t="shared" si="17"/>
        <v>-0.02</v>
      </c>
      <c r="DB17">
        <f t="shared" si="18"/>
        <v>-0.02</v>
      </c>
      <c r="DC17">
        <f t="shared" si="19"/>
        <v>-0.02</v>
      </c>
      <c r="DD17">
        <f t="shared" si="20"/>
        <v>-0.02</v>
      </c>
      <c r="DE17">
        <f t="shared" si="21"/>
        <v>-0.02</v>
      </c>
      <c r="DF17">
        <f t="shared" si="22"/>
        <v>-0.02</v>
      </c>
      <c r="DG17">
        <f t="shared" si="23"/>
        <v>-0.02</v>
      </c>
      <c r="DH17">
        <f t="shared" si="24"/>
        <v>-0.02</v>
      </c>
      <c r="DI17">
        <f t="shared" si="25"/>
        <v>-0.02</v>
      </c>
      <c r="DJ17">
        <f t="shared" si="26"/>
        <v>-0.02</v>
      </c>
      <c r="DK17">
        <f t="shared" si="27"/>
        <v>-0.02</v>
      </c>
      <c r="DL17">
        <f t="shared" si="28"/>
        <v>-0.02</v>
      </c>
      <c r="DM17">
        <f t="shared" si="29"/>
        <v>-0.02</v>
      </c>
      <c r="DN17">
        <f t="shared" si="30"/>
        <v>-0.02</v>
      </c>
      <c r="DO17">
        <f t="shared" si="31"/>
        <v>-0.02</v>
      </c>
      <c r="DP17">
        <f t="shared" si="32"/>
        <v>-0.02</v>
      </c>
      <c r="DQ17">
        <f t="shared" si="33"/>
        <v>-0.02</v>
      </c>
      <c r="DR17">
        <f t="shared" si="34"/>
        <v>-0.02</v>
      </c>
      <c r="DS17">
        <f t="shared" si="35"/>
        <v>-0.02</v>
      </c>
      <c r="DT17">
        <f t="shared" si="36"/>
        <v>-0.02</v>
      </c>
      <c r="DU17">
        <f t="shared" si="37"/>
        <v>-0.02</v>
      </c>
      <c r="DV17">
        <f t="shared" si="38"/>
        <v>-0.02</v>
      </c>
      <c r="DW17">
        <f t="shared" si="39"/>
        <v>-0.02</v>
      </c>
      <c r="DX17">
        <f t="shared" si="40"/>
        <v>-0.02</v>
      </c>
      <c r="DY17">
        <f t="shared" si="41"/>
        <v>-0.02</v>
      </c>
      <c r="DZ17">
        <f t="shared" si="42"/>
        <v>-0.02</v>
      </c>
      <c r="EA17">
        <f t="shared" si="43"/>
        <v>-0.02</v>
      </c>
      <c r="EB17">
        <f t="shared" si="44"/>
        <v>-0.02</v>
      </c>
      <c r="EC17">
        <f t="shared" si="45"/>
        <v>-0.02</v>
      </c>
      <c r="ED17">
        <f t="shared" si="46"/>
        <v>-0.02</v>
      </c>
      <c r="EE17">
        <f t="shared" si="47"/>
        <v>-0.02</v>
      </c>
      <c r="EF17">
        <f t="shared" si="48"/>
        <v>-0.02</v>
      </c>
      <c r="EG17">
        <f t="shared" si="49"/>
        <v>-0.02</v>
      </c>
      <c r="EH17">
        <f t="shared" si="50"/>
        <v>-0.02</v>
      </c>
      <c r="EI17">
        <f t="shared" si="51"/>
        <v>-0.02</v>
      </c>
      <c r="EJ17">
        <f t="shared" si="52"/>
        <v>-0.02</v>
      </c>
      <c r="EK17">
        <f t="shared" si="53"/>
        <v>-0.02</v>
      </c>
      <c r="EL17">
        <f t="shared" si="54"/>
        <v>-0.02</v>
      </c>
      <c r="EM17">
        <f t="shared" si="55"/>
        <v>-0.02</v>
      </c>
      <c r="EN17">
        <f t="shared" si="56"/>
        <v>-0.02</v>
      </c>
      <c r="EO17">
        <f t="shared" si="57"/>
        <v>-0.02</v>
      </c>
      <c r="EP17">
        <f t="shared" si="58"/>
        <v>-0.02</v>
      </c>
      <c r="EQ17">
        <f t="shared" si="59"/>
        <v>-0.02</v>
      </c>
      <c r="ER17">
        <f t="shared" si="60"/>
        <v>-0.02</v>
      </c>
      <c r="ES17">
        <f t="shared" si="61"/>
        <v>-0.02</v>
      </c>
      <c r="ET17">
        <f t="shared" si="62"/>
        <v>-0.02</v>
      </c>
      <c r="EU17">
        <f t="shared" si="63"/>
        <v>-0.02</v>
      </c>
      <c r="EV17">
        <f t="shared" si="64"/>
        <v>-0.02</v>
      </c>
      <c r="EW17">
        <f t="shared" si="65"/>
        <v>-0.02</v>
      </c>
      <c r="EX17">
        <f t="shared" si="66"/>
        <v>-0.02</v>
      </c>
      <c r="EY17">
        <f t="shared" si="67"/>
        <v>-0.02</v>
      </c>
      <c r="EZ17">
        <f t="shared" si="68"/>
        <v>-0.02</v>
      </c>
      <c r="FA17">
        <f t="shared" si="69"/>
        <v>-0.02</v>
      </c>
    </row>
    <row r="18" spans="1:157">
      <c r="A18" s="51" t="s">
        <v>502</v>
      </c>
      <c r="B18" s="64">
        <v>2.7999999999999998E-4</v>
      </c>
      <c r="C18" s="64"/>
      <c r="D18" s="64"/>
      <c r="E18" s="64"/>
      <c r="F18" s="64"/>
      <c r="G18" s="64"/>
      <c r="H18" s="64">
        <v>0.03</v>
      </c>
      <c r="I18" s="1"/>
      <c r="J18" s="1"/>
      <c r="K18" s="1"/>
      <c r="L18" s="1"/>
      <c r="M18" s="64"/>
      <c r="N18" s="1"/>
      <c r="O18" s="1"/>
      <c r="P18" s="1"/>
      <c r="Q18" s="1"/>
      <c r="R18" s="1"/>
      <c r="S18" s="1"/>
      <c r="T18" s="1">
        <v>0.04</v>
      </c>
      <c r="U18" s="1">
        <f t="shared" si="2"/>
        <v>0.03</v>
      </c>
      <c r="AS18" s="31"/>
      <c r="AT18" s="31"/>
      <c r="CM18">
        <f t="shared" si="3"/>
        <v>-0.03</v>
      </c>
      <c r="CN18">
        <f t="shared" si="4"/>
        <v>-0.03</v>
      </c>
      <c r="CO18">
        <f t="shared" si="5"/>
        <v>-0.03</v>
      </c>
      <c r="CP18">
        <f t="shared" si="6"/>
        <v>-0.03</v>
      </c>
      <c r="CQ18">
        <f t="shared" si="7"/>
        <v>-0.03</v>
      </c>
      <c r="CR18">
        <f t="shared" si="8"/>
        <v>-0.03</v>
      </c>
      <c r="CS18">
        <f t="shared" si="9"/>
        <v>-0.03</v>
      </c>
      <c r="CT18">
        <f t="shared" si="10"/>
        <v>-0.03</v>
      </c>
      <c r="CU18">
        <f t="shared" si="11"/>
        <v>-0.03</v>
      </c>
      <c r="CV18">
        <f t="shared" si="12"/>
        <v>-0.03</v>
      </c>
      <c r="CW18">
        <f t="shared" si="13"/>
        <v>-0.03</v>
      </c>
      <c r="CX18">
        <f t="shared" si="14"/>
        <v>-0.03</v>
      </c>
      <c r="CY18">
        <f t="shared" si="15"/>
        <v>-0.03</v>
      </c>
      <c r="CZ18">
        <f t="shared" si="16"/>
        <v>-0.03</v>
      </c>
      <c r="DA18">
        <f t="shared" si="17"/>
        <v>-0.03</v>
      </c>
      <c r="DB18">
        <f t="shared" si="18"/>
        <v>-0.03</v>
      </c>
      <c r="DC18">
        <f t="shared" si="19"/>
        <v>-0.03</v>
      </c>
      <c r="DD18">
        <f t="shared" si="20"/>
        <v>-0.03</v>
      </c>
      <c r="DE18">
        <f t="shared" si="21"/>
        <v>-0.03</v>
      </c>
      <c r="DF18">
        <f t="shared" si="22"/>
        <v>-0.03</v>
      </c>
      <c r="DG18">
        <f t="shared" si="23"/>
        <v>-0.03</v>
      </c>
      <c r="DH18">
        <f t="shared" si="24"/>
        <v>-0.03</v>
      </c>
      <c r="DI18">
        <f t="shared" si="25"/>
        <v>-0.03</v>
      </c>
      <c r="DJ18">
        <f t="shared" si="26"/>
        <v>-0.03</v>
      </c>
      <c r="DK18">
        <f t="shared" si="27"/>
        <v>-0.03</v>
      </c>
      <c r="DL18">
        <f t="shared" si="28"/>
        <v>-0.03</v>
      </c>
      <c r="DM18">
        <f t="shared" si="29"/>
        <v>-0.03</v>
      </c>
      <c r="DN18">
        <f t="shared" si="30"/>
        <v>-0.03</v>
      </c>
      <c r="DO18">
        <f t="shared" si="31"/>
        <v>-0.03</v>
      </c>
      <c r="DP18">
        <f t="shared" si="32"/>
        <v>-0.03</v>
      </c>
      <c r="DQ18">
        <f t="shared" si="33"/>
        <v>-0.03</v>
      </c>
      <c r="DR18">
        <f t="shared" si="34"/>
        <v>-0.03</v>
      </c>
      <c r="DS18">
        <f t="shared" si="35"/>
        <v>-0.03</v>
      </c>
      <c r="DT18">
        <f t="shared" si="36"/>
        <v>-0.03</v>
      </c>
      <c r="DU18">
        <f t="shared" si="37"/>
        <v>-0.03</v>
      </c>
      <c r="DV18">
        <f t="shared" si="38"/>
        <v>-0.03</v>
      </c>
      <c r="DW18">
        <f t="shared" si="39"/>
        <v>-0.03</v>
      </c>
      <c r="DX18">
        <f t="shared" si="40"/>
        <v>-0.03</v>
      </c>
      <c r="DY18">
        <f t="shared" si="41"/>
        <v>-0.03</v>
      </c>
      <c r="DZ18">
        <f t="shared" si="42"/>
        <v>-0.03</v>
      </c>
      <c r="EA18">
        <f t="shared" si="43"/>
        <v>-0.03</v>
      </c>
      <c r="EB18">
        <f t="shared" si="44"/>
        <v>-0.03</v>
      </c>
      <c r="EC18">
        <f t="shared" si="45"/>
        <v>-0.03</v>
      </c>
      <c r="ED18">
        <f t="shared" si="46"/>
        <v>-0.03</v>
      </c>
      <c r="EE18">
        <f t="shared" si="47"/>
        <v>-0.03</v>
      </c>
      <c r="EF18">
        <f t="shared" si="48"/>
        <v>-0.03</v>
      </c>
      <c r="EG18">
        <f t="shared" si="49"/>
        <v>-0.03</v>
      </c>
      <c r="EH18">
        <f t="shared" si="50"/>
        <v>-0.03</v>
      </c>
      <c r="EI18">
        <f t="shared" si="51"/>
        <v>-0.03</v>
      </c>
      <c r="EJ18">
        <f t="shared" si="52"/>
        <v>-0.03</v>
      </c>
      <c r="EK18">
        <f t="shared" si="53"/>
        <v>-0.03</v>
      </c>
      <c r="EL18">
        <f t="shared" si="54"/>
        <v>-0.03</v>
      </c>
      <c r="EM18">
        <f t="shared" si="55"/>
        <v>-0.03</v>
      </c>
      <c r="EN18">
        <f t="shared" si="56"/>
        <v>-0.03</v>
      </c>
      <c r="EO18">
        <f t="shared" si="57"/>
        <v>-0.03</v>
      </c>
      <c r="EP18">
        <f t="shared" si="58"/>
        <v>-0.03</v>
      </c>
      <c r="EQ18">
        <f t="shared" si="59"/>
        <v>-0.03</v>
      </c>
      <c r="ER18">
        <f t="shared" si="60"/>
        <v>-0.03</v>
      </c>
      <c r="ES18">
        <f t="shared" si="61"/>
        <v>-0.03</v>
      </c>
      <c r="ET18">
        <f t="shared" si="62"/>
        <v>-0.03</v>
      </c>
      <c r="EU18">
        <f t="shared" si="63"/>
        <v>-0.03</v>
      </c>
      <c r="EV18">
        <f t="shared" si="64"/>
        <v>-0.03</v>
      </c>
      <c r="EW18">
        <f t="shared" si="65"/>
        <v>-0.03</v>
      </c>
      <c r="EX18">
        <f t="shared" si="66"/>
        <v>-0.03</v>
      </c>
      <c r="EY18">
        <f t="shared" si="67"/>
        <v>-0.03</v>
      </c>
      <c r="EZ18">
        <f t="shared" si="68"/>
        <v>-0.03</v>
      </c>
      <c r="FA18">
        <f t="shared" si="69"/>
        <v>-0.03</v>
      </c>
    </row>
    <row r="19" spans="1:157">
      <c r="A19" s="51" t="s">
        <v>235</v>
      </c>
      <c r="B19" s="64">
        <v>1E-3</v>
      </c>
      <c r="C19" s="64"/>
      <c r="D19" s="64"/>
      <c r="E19" s="64"/>
      <c r="F19" s="64"/>
      <c r="G19" s="64"/>
      <c r="H19" s="64"/>
      <c r="I19" s="1"/>
      <c r="J19" s="1"/>
      <c r="K19" s="1"/>
      <c r="L19" s="1"/>
      <c r="M19" s="64"/>
      <c r="N19" s="1"/>
      <c r="O19" s="1"/>
      <c r="P19" s="1"/>
      <c r="Q19" s="1">
        <v>1.5</v>
      </c>
      <c r="R19" s="1"/>
      <c r="S19" s="1">
        <v>1</v>
      </c>
      <c r="T19" s="1"/>
      <c r="U19" s="1">
        <f t="shared" si="2"/>
        <v>1</v>
      </c>
      <c r="AS19" s="31"/>
      <c r="AT19" s="31"/>
      <c r="CM19">
        <f t="shared" si="3"/>
        <v>-1</v>
      </c>
      <c r="CN19">
        <f t="shared" si="4"/>
        <v>-1</v>
      </c>
      <c r="CO19">
        <f t="shared" si="5"/>
        <v>-1</v>
      </c>
      <c r="CP19">
        <f t="shared" si="6"/>
        <v>-1</v>
      </c>
      <c r="CQ19">
        <f t="shared" si="7"/>
        <v>-1</v>
      </c>
      <c r="CR19">
        <f t="shared" si="8"/>
        <v>-1</v>
      </c>
      <c r="CS19">
        <f t="shared" si="9"/>
        <v>-1</v>
      </c>
      <c r="CT19">
        <f t="shared" si="10"/>
        <v>-1</v>
      </c>
      <c r="CU19">
        <f t="shared" si="11"/>
        <v>-1</v>
      </c>
      <c r="CV19">
        <f t="shared" si="12"/>
        <v>-1</v>
      </c>
      <c r="CW19">
        <f t="shared" si="13"/>
        <v>-1</v>
      </c>
      <c r="CX19">
        <f t="shared" si="14"/>
        <v>-1</v>
      </c>
      <c r="CY19">
        <f t="shared" si="15"/>
        <v>-1</v>
      </c>
      <c r="CZ19">
        <f t="shared" si="16"/>
        <v>-1</v>
      </c>
      <c r="DA19">
        <f t="shared" si="17"/>
        <v>-1</v>
      </c>
      <c r="DB19">
        <f t="shared" si="18"/>
        <v>-1</v>
      </c>
      <c r="DC19">
        <f t="shared" si="19"/>
        <v>-1</v>
      </c>
      <c r="DD19">
        <f t="shared" si="20"/>
        <v>-1</v>
      </c>
      <c r="DE19">
        <f t="shared" si="21"/>
        <v>-1</v>
      </c>
      <c r="DF19">
        <f t="shared" si="22"/>
        <v>-1</v>
      </c>
      <c r="DG19">
        <f t="shared" si="23"/>
        <v>-1</v>
      </c>
      <c r="DH19">
        <f t="shared" si="24"/>
        <v>-1</v>
      </c>
      <c r="DI19">
        <f t="shared" si="25"/>
        <v>-1</v>
      </c>
      <c r="DJ19">
        <f t="shared" si="26"/>
        <v>-1</v>
      </c>
      <c r="DK19">
        <f t="shared" si="27"/>
        <v>-1</v>
      </c>
      <c r="DL19">
        <f t="shared" si="28"/>
        <v>-1</v>
      </c>
      <c r="DM19">
        <f t="shared" si="29"/>
        <v>-1</v>
      </c>
      <c r="DN19">
        <f t="shared" si="30"/>
        <v>-1</v>
      </c>
      <c r="DO19">
        <f t="shared" si="31"/>
        <v>-1</v>
      </c>
      <c r="DP19">
        <f t="shared" si="32"/>
        <v>-1</v>
      </c>
      <c r="DQ19">
        <f t="shared" si="33"/>
        <v>-1</v>
      </c>
      <c r="DR19">
        <f t="shared" si="34"/>
        <v>-1</v>
      </c>
      <c r="DS19">
        <f t="shared" si="35"/>
        <v>-1</v>
      </c>
      <c r="DT19">
        <f t="shared" si="36"/>
        <v>-1</v>
      </c>
      <c r="DU19">
        <f t="shared" si="37"/>
        <v>-1</v>
      </c>
      <c r="DV19">
        <f t="shared" si="38"/>
        <v>-1</v>
      </c>
      <c r="DW19">
        <f t="shared" si="39"/>
        <v>-1</v>
      </c>
      <c r="DX19">
        <f t="shared" si="40"/>
        <v>-1</v>
      </c>
      <c r="DY19">
        <f t="shared" si="41"/>
        <v>-1</v>
      </c>
      <c r="DZ19">
        <f t="shared" si="42"/>
        <v>-1</v>
      </c>
      <c r="EA19">
        <f t="shared" si="43"/>
        <v>-1</v>
      </c>
      <c r="EB19">
        <f t="shared" si="44"/>
        <v>-1</v>
      </c>
      <c r="EC19">
        <f t="shared" si="45"/>
        <v>-1</v>
      </c>
      <c r="ED19">
        <f t="shared" si="46"/>
        <v>-1</v>
      </c>
      <c r="EE19">
        <f t="shared" si="47"/>
        <v>-1</v>
      </c>
      <c r="EF19">
        <f t="shared" si="48"/>
        <v>-1</v>
      </c>
      <c r="EG19">
        <f t="shared" si="49"/>
        <v>-1</v>
      </c>
      <c r="EH19">
        <f t="shared" si="50"/>
        <v>-1</v>
      </c>
      <c r="EI19">
        <f t="shared" si="51"/>
        <v>-1</v>
      </c>
      <c r="EJ19">
        <f t="shared" si="52"/>
        <v>-1</v>
      </c>
      <c r="EK19">
        <f t="shared" si="53"/>
        <v>-1</v>
      </c>
      <c r="EL19">
        <f t="shared" si="54"/>
        <v>-1</v>
      </c>
      <c r="EM19">
        <f t="shared" si="55"/>
        <v>-1</v>
      </c>
      <c r="EN19">
        <f t="shared" si="56"/>
        <v>-1</v>
      </c>
      <c r="EO19">
        <f t="shared" si="57"/>
        <v>-1</v>
      </c>
      <c r="EP19">
        <f t="shared" si="58"/>
        <v>-1</v>
      </c>
      <c r="EQ19">
        <f t="shared" si="59"/>
        <v>-1</v>
      </c>
      <c r="ER19">
        <f t="shared" si="60"/>
        <v>-1</v>
      </c>
      <c r="ES19">
        <f t="shared" si="61"/>
        <v>-1</v>
      </c>
      <c r="ET19">
        <f t="shared" si="62"/>
        <v>-1</v>
      </c>
      <c r="EU19">
        <f t="shared" si="63"/>
        <v>-1</v>
      </c>
      <c r="EV19">
        <f t="shared" si="64"/>
        <v>-1</v>
      </c>
      <c r="EW19">
        <f t="shared" si="65"/>
        <v>-1</v>
      </c>
      <c r="EX19">
        <f t="shared" si="66"/>
        <v>-1</v>
      </c>
      <c r="EY19">
        <f t="shared" si="67"/>
        <v>-1</v>
      </c>
      <c r="EZ19">
        <f t="shared" si="68"/>
        <v>-1</v>
      </c>
      <c r="FA19">
        <f t="shared" si="69"/>
        <v>-1</v>
      </c>
    </row>
    <row r="20" spans="1:157" ht="15.4">
      <c r="A20" s="51" t="s">
        <v>511</v>
      </c>
      <c r="B20" s="64">
        <v>8.23</v>
      </c>
      <c r="C20" s="64"/>
      <c r="D20" s="64"/>
      <c r="E20" s="64"/>
      <c r="F20" s="64"/>
      <c r="G20" s="64"/>
      <c r="H20" s="64"/>
      <c r="I20" s="1"/>
      <c r="J20" s="1"/>
      <c r="K20" s="1"/>
      <c r="L20" s="1"/>
      <c r="M20" s="64"/>
      <c r="N20" s="1">
        <v>40</v>
      </c>
      <c r="O20" s="1"/>
      <c r="P20" s="1"/>
      <c r="Q20" s="1"/>
      <c r="R20" s="1"/>
      <c r="S20" s="1"/>
      <c r="T20" s="1"/>
      <c r="U20" s="1">
        <f t="shared" si="2"/>
        <v>40</v>
      </c>
      <c r="W20">
        <v>7.06</v>
      </c>
      <c r="X20">
        <v>1.31</v>
      </c>
      <c r="Y20">
        <v>1.88</v>
      </c>
      <c r="Z20">
        <v>6</v>
      </c>
      <c r="AA20">
        <v>2.46</v>
      </c>
      <c r="AB20">
        <v>5.5</v>
      </c>
      <c r="AC20">
        <v>4.26</v>
      </c>
      <c r="AD20">
        <v>2.14</v>
      </c>
      <c r="AG20">
        <v>8.8000000000000007</v>
      </c>
      <c r="AH20">
        <v>1.34</v>
      </c>
      <c r="AI20">
        <v>1.29</v>
      </c>
      <c r="AJ20">
        <v>0.47</v>
      </c>
      <c r="AK20">
        <v>1.03</v>
      </c>
      <c r="AL20">
        <v>3.99</v>
      </c>
      <c r="AM20">
        <v>3.83</v>
      </c>
      <c r="AN20">
        <v>6.54</v>
      </c>
      <c r="AO20">
        <v>0.78</v>
      </c>
      <c r="AP20">
        <v>5.51</v>
      </c>
      <c r="AQ20">
        <v>5.14</v>
      </c>
      <c r="AR20">
        <v>3.36</v>
      </c>
      <c r="AS20" s="31">
        <v>1.76</v>
      </c>
      <c r="AT20" s="31">
        <v>2.4700000000000002</v>
      </c>
      <c r="AU20">
        <v>1.69</v>
      </c>
      <c r="AV20">
        <v>0.74</v>
      </c>
      <c r="AW20">
        <v>1.1399999999999999</v>
      </c>
      <c r="AX20">
        <v>3.31</v>
      </c>
      <c r="AY20">
        <v>0.55000000000000004</v>
      </c>
      <c r="AZ20">
        <v>0.71</v>
      </c>
      <c r="BA20">
        <v>1.75</v>
      </c>
      <c r="BB20">
        <v>2.2000000000000002</v>
      </c>
      <c r="BD20">
        <v>5.99</v>
      </c>
      <c r="BE20">
        <v>3.85</v>
      </c>
      <c r="BF20">
        <v>5.51</v>
      </c>
      <c r="BG20">
        <v>1</v>
      </c>
      <c r="BH20">
        <v>4.05</v>
      </c>
      <c r="BI20">
        <v>6.9</v>
      </c>
      <c r="BJ20">
        <v>12.39</v>
      </c>
      <c r="BK20">
        <v>6.44</v>
      </c>
      <c r="BL20">
        <v>12.09</v>
      </c>
      <c r="BM20">
        <v>9.4700000000000006</v>
      </c>
      <c r="BN20">
        <v>13.29</v>
      </c>
      <c r="BO20">
        <v>9.7899999999999991</v>
      </c>
      <c r="BP20">
        <v>20.55</v>
      </c>
      <c r="BQ20">
        <v>16.82</v>
      </c>
      <c r="BR20">
        <v>12.47</v>
      </c>
      <c r="BS20">
        <v>17.170000000000002</v>
      </c>
      <c r="BT20">
        <v>12.12</v>
      </c>
      <c r="BU20">
        <v>11.7</v>
      </c>
      <c r="BV20">
        <v>12.91</v>
      </c>
      <c r="BW20">
        <v>14.82</v>
      </c>
      <c r="BX20">
        <v>6.7</v>
      </c>
      <c r="BY20">
        <v>21.44</v>
      </c>
      <c r="BZ20">
        <v>14.06</v>
      </c>
      <c r="CA20">
        <v>0.95</v>
      </c>
      <c r="CB20">
        <v>0.24</v>
      </c>
      <c r="CC20">
        <v>0.42</v>
      </c>
      <c r="CD20">
        <v>0.7</v>
      </c>
      <c r="CE20">
        <v>0.21</v>
      </c>
      <c r="CF20">
        <v>0.12</v>
      </c>
      <c r="CG20">
        <v>0.57999999999999996</v>
      </c>
      <c r="CH20">
        <v>0.41</v>
      </c>
      <c r="CI20">
        <v>0.21</v>
      </c>
      <c r="CJ20">
        <v>0.05</v>
      </c>
      <c r="CK20">
        <v>0.01</v>
      </c>
      <c r="CM20">
        <f t="shared" si="3"/>
        <v>-32.94</v>
      </c>
      <c r="CN20">
        <f t="shared" si="4"/>
        <v>-38.69</v>
      </c>
      <c r="CO20">
        <f t="shared" si="5"/>
        <v>-38.119999999999997</v>
      </c>
      <c r="CP20">
        <f t="shared" si="6"/>
        <v>-34</v>
      </c>
      <c r="CQ20">
        <f t="shared" si="7"/>
        <v>-37.54</v>
      </c>
      <c r="CR20">
        <f t="shared" si="8"/>
        <v>-34.5</v>
      </c>
      <c r="CS20">
        <f t="shared" si="9"/>
        <v>-35.74</v>
      </c>
      <c r="CT20">
        <f t="shared" si="10"/>
        <v>-37.86</v>
      </c>
      <c r="CU20">
        <f t="shared" si="11"/>
        <v>-40</v>
      </c>
      <c r="CV20">
        <f t="shared" si="12"/>
        <v>-40</v>
      </c>
      <c r="CW20">
        <f t="shared" si="13"/>
        <v>-31.2</v>
      </c>
      <c r="CX20">
        <f t="shared" si="14"/>
        <v>-38.659999999999997</v>
      </c>
      <c r="CY20">
        <f t="shared" si="15"/>
        <v>-38.71</v>
      </c>
      <c r="CZ20">
        <f t="shared" si="16"/>
        <v>-39.53</v>
      </c>
      <c r="DA20">
        <f t="shared" si="17"/>
        <v>-38.97</v>
      </c>
      <c r="DB20">
        <f t="shared" si="18"/>
        <v>-36.01</v>
      </c>
      <c r="DC20">
        <f t="shared" si="19"/>
        <v>-36.17</v>
      </c>
      <c r="DD20">
        <f t="shared" si="20"/>
        <v>-33.46</v>
      </c>
      <c r="DE20">
        <f t="shared" si="21"/>
        <v>-39.22</v>
      </c>
      <c r="DF20">
        <f t="shared" si="22"/>
        <v>-34.49</v>
      </c>
      <c r="DG20">
        <f t="shared" si="23"/>
        <v>-34.86</v>
      </c>
      <c r="DH20">
        <f t="shared" si="24"/>
        <v>-36.64</v>
      </c>
      <c r="DI20">
        <f t="shared" si="25"/>
        <v>-38.24</v>
      </c>
      <c r="DJ20">
        <f t="shared" si="26"/>
        <v>-37.53</v>
      </c>
      <c r="DK20">
        <f t="shared" si="27"/>
        <v>-38.31</v>
      </c>
      <c r="DL20">
        <f t="shared" si="28"/>
        <v>-39.26</v>
      </c>
      <c r="DM20">
        <f t="shared" si="29"/>
        <v>-38.86</v>
      </c>
      <c r="DN20">
        <f t="shared" si="30"/>
        <v>-36.69</v>
      </c>
      <c r="DO20">
        <f t="shared" si="31"/>
        <v>-39.450000000000003</v>
      </c>
      <c r="DP20">
        <f t="shared" si="32"/>
        <v>-39.29</v>
      </c>
      <c r="DQ20">
        <f t="shared" si="33"/>
        <v>-38.25</v>
      </c>
      <c r="DR20">
        <f t="shared" si="34"/>
        <v>-37.799999999999997</v>
      </c>
      <c r="DS20">
        <f t="shared" si="35"/>
        <v>-40</v>
      </c>
      <c r="DT20">
        <f t="shared" si="36"/>
        <v>-34.01</v>
      </c>
      <c r="DU20">
        <f t="shared" si="37"/>
        <v>-36.15</v>
      </c>
      <c r="DV20">
        <f t="shared" si="38"/>
        <v>-34.49</v>
      </c>
      <c r="DW20">
        <f t="shared" si="39"/>
        <v>-39</v>
      </c>
      <c r="DX20">
        <f t="shared" si="40"/>
        <v>-35.950000000000003</v>
      </c>
      <c r="DY20">
        <f t="shared" si="41"/>
        <v>-33.1</v>
      </c>
      <c r="DZ20">
        <f t="shared" si="42"/>
        <v>-27.61</v>
      </c>
      <c r="EA20">
        <f t="shared" si="43"/>
        <v>-33.56</v>
      </c>
      <c r="EB20">
        <f t="shared" si="44"/>
        <v>-27.91</v>
      </c>
      <c r="EC20">
        <f t="shared" si="45"/>
        <v>-30.53</v>
      </c>
      <c r="ED20">
        <f t="shared" si="46"/>
        <v>-26.71</v>
      </c>
      <c r="EE20">
        <f t="shared" si="47"/>
        <v>-30.21</v>
      </c>
      <c r="EF20">
        <f t="shared" si="48"/>
        <v>-19.45</v>
      </c>
      <c r="EG20">
        <f t="shared" si="49"/>
        <v>-23.18</v>
      </c>
      <c r="EH20">
        <f t="shared" si="50"/>
        <v>-27.53</v>
      </c>
      <c r="EI20">
        <f t="shared" si="51"/>
        <v>-22.83</v>
      </c>
      <c r="EJ20">
        <f t="shared" si="52"/>
        <v>-27.880000000000003</v>
      </c>
      <c r="EK20">
        <f t="shared" si="53"/>
        <v>-28.3</v>
      </c>
      <c r="EL20">
        <f t="shared" si="54"/>
        <v>-27.09</v>
      </c>
      <c r="EM20">
        <f t="shared" si="55"/>
        <v>-25.18</v>
      </c>
      <c r="EN20">
        <f t="shared" si="56"/>
        <v>-33.299999999999997</v>
      </c>
      <c r="EO20">
        <f t="shared" si="57"/>
        <v>-18.559999999999999</v>
      </c>
      <c r="EP20">
        <f t="shared" si="58"/>
        <v>-25.939999999999998</v>
      </c>
      <c r="EQ20">
        <f t="shared" si="59"/>
        <v>-39.049999999999997</v>
      </c>
      <c r="ER20">
        <f t="shared" si="60"/>
        <v>-39.76</v>
      </c>
      <c r="ES20">
        <f t="shared" si="61"/>
        <v>-39.58</v>
      </c>
      <c r="ET20">
        <f t="shared" si="62"/>
        <v>-39.299999999999997</v>
      </c>
      <c r="EU20">
        <f t="shared" si="63"/>
        <v>-39.79</v>
      </c>
      <c r="EV20">
        <f t="shared" si="64"/>
        <v>-39.880000000000003</v>
      </c>
      <c r="EW20">
        <f t="shared" si="65"/>
        <v>-39.42</v>
      </c>
      <c r="EX20">
        <f t="shared" si="66"/>
        <v>-39.590000000000003</v>
      </c>
      <c r="EY20">
        <f t="shared" si="67"/>
        <v>-39.79</v>
      </c>
      <c r="EZ20">
        <f t="shared" si="68"/>
        <v>-39.950000000000003</v>
      </c>
      <c r="FA20">
        <f t="shared" si="69"/>
        <v>-39.99</v>
      </c>
    </row>
    <row r="21" spans="1:157" ht="15.4">
      <c r="A21" s="51" t="s">
        <v>517</v>
      </c>
      <c r="B21" s="64">
        <v>0.55999999999999994</v>
      </c>
      <c r="C21" s="64"/>
      <c r="D21" s="64"/>
      <c r="E21" s="64"/>
      <c r="F21" s="64"/>
      <c r="G21" s="64"/>
      <c r="H21" s="64"/>
      <c r="I21" s="1"/>
      <c r="J21" s="1"/>
      <c r="K21" s="1"/>
      <c r="L21" s="1"/>
      <c r="M21" s="64"/>
      <c r="N21" s="1"/>
      <c r="O21" s="1"/>
      <c r="P21" s="1"/>
      <c r="Q21" s="1"/>
      <c r="R21" s="1">
        <v>5</v>
      </c>
      <c r="S21" s="1"/>
      <c r="T21" s="1"/>
      <c r="U21" s="1">
        <f t="shared" si="2"/>
        <v>5</v>
      </c>
      <c r="Y21">
        <v>0.13</v>
      </c>
      <c r="AA21">
        <v>0.08</v>
      </c>
      <c r="AB21">
        <v>0.3</v>
      </c>
      <c r="AD21">
        <v>0.2</v>
      </c>
      <c r="AG21">
        <v>0.15</v>
      </c>
      <c r="AI21">
        <v>0.05</v>
      </c>
      <c r="AK21">
        <v>0.02</v>
      </c>
      <c r="AL21">
        <v>0.192</v>
      </c>
      <c r="AM21">
        <v>0.21599999999999997</v>
      </c>
      <c r="AN21">
        <v>0.41</v>
      </c>
      <c r="AP21">
        <v>0.34</v>
      </c>
      <c r="AQ21">
        <v>0.18</v>
      </c>
      <c r="AS21" s="31"/>
      <c r="AT21" s="31">
        <v>0.41</v>
      </c>
      <c r="AW21">
        <v>0.24</v>
      </c>
      <c r="AX21">
        <v>0.46</v>
      </c>
      <c r="BD21">
        <v>0.36</v>
      </c>
      <c r="BE21">
        <v>0.53</v>
      </c>
      <c r="BJ21">
        <v>2.64</v>
      </c>
      <c r="BK21">
        <v>1.64</v>
      </c>
      <c r="BL21">
        <v>1.07</v>
      </c>
      <c r="BM21">
        <v>0.43</v>
      </c>
      <c r="BN21">
        <v>3.61</v>
      </c>
      <c r="BO21">
        <v>3.71</v>
      </c>
      <c r="BP21">
        <v>0.59</v>
      </c>
      <c r="BQ21">
        <v>0.31</v>
      </c>
      <c r="BR21">
        <v>0.63</v>
      </c>
      <c r="BT21">
        <v>0.52</v>
      </c>
      <c r="BU21">
        <v>0.38</v>
      </c>
      <c r="BW21">
        <v>1.1499999999999999</v>
      </c>
      <c r="BZ21">
        <v>0.64</v>
      </c>
      <c r="CB21">
        <v>0.05</v>
      </c>
      <c r="CE21">
        <v>0.02</v>
      </c>
      <c r="CH21">
        <v>0.02</v>
      </c>
      <c r="CM21">
        <f t="shared" si="3"/>
        <v>-5</v>
      </c>
      <c r="CN21">
        <f t="shared" si="4"/>
        <v>-5</v>
      </c>
      <c r="CO21">
        <f t="shared" si="5"/>
        <v>-4.87</v>
      </c>
      <c r="CP21">
        <f t="shared" si="6"/>
        <v>-5</v>
      </c>
      <c r="CQ21">
        <f t="shared" si="7"/>
        <v>-4.92</v>
      </c>
      <c r="CR21">
        <f t="shared" si="8"/>
        <v>-4.7</v>
      </c>
      <c r="CS21">
        <f t="shared" si="9"/>
        <v>-5</v>
      </c>
      <c r="CT21">
        <f t="shared" si="10"/>
        <v>-4.8</v>
      </c>
      <c r="CU21">
        <f t="shared" si="11"/>
        <v>-5</v>
      </c>
      <c r="CV21">
        <f t="shared" si="12"/>
        <v>-5</v>
      </c>
      <c r="CW21">
        <f t="shared" si="13"/>
        <v>-4.8499999999999996</v>
      </c>
      <c r="CX21">
        <f t="shared" si="14"/>
        <v>-5</v>
      </c>
      <c r="CY21">
        <f t="shared" si="15"/>
        <v>-4.95</v>
      </c>
      <c r="CZ21">
        <f t="shared" si="16"/>
        <v>-5</v>
      </c>
      <c r="DA21">
        <f t="shared" si="17"/>
        <v>-4.9800000000000004</v>
      </c>
      <c r="DB21">
        <f t="shared" si="18"/>
        <v>-4.8079999999999998</v>
      </c>
      <c r="DC21">
        <f t="shared" si="19"/>
        <v>-4.7839999999999998</v>
      </c>
      <c r="DD21">
        <f t="shared" si="20"/>
        <v>-4.59</v>
      </c>
      <c r="DE21">
        <f t="shared" si="21"/>
        <v>-5</v>
      </c>
      <c r="DF21">
        <f t="shared" si="22"/>
        <v>-4.66</v>
      </c>
      <c r="DG21">
        <f t="shared" si="23"/>
        <v>-4.82</v>
      </c>
      <c r="DH21">
        <f t="shared" si="24"/>
        <v>-5</v>
      </c>
      <c r="DI21">
        <f t="shared" si="25"/>
        <v>-5</v>
      </c>
      <c r="DJ21">
        <f t="shared" si="26"/>
        <v>-4.59</v>
      </c>
      <c r="DK21">
        <f t="shared" si="27"/>
        <v>-5</v>
      </c>
      <c r="DL21">
        <f t="shared" si="28"/>
        <v>-5</v>
      </c>
      <c r="DM21">
        <f t="shared" si="29"/>
        <v>-4.76</v>
      </c>
      <c r="DN21">
        <f t="shared" si="30"/>
        <v>-4.54</v>
      </c>
      <c r="DO21">
        <f t="shared" si="31"/>
        <v>-5</v>
      </c>
      <c r="DP21">
        <f t="shared" si="32"/>
        <v>-5</v>
      </c>
      <c r="DQ21">
        <f t="shared" si="33"/>
        <v>-5</v>
      </c>
      <c r="DR21">
        <f t="shared" si="34"/>
        <v>-5</v>
      </c>
      <c r="DS21">
        <f t="shared" si="35"/>
        <v>-5</v>
      </c>
      <c r="DT21">
        <f t="shared" si="36"/>
        <v>-4.6399999999999997</v>
      </c>
      <c r="DU21">
        <f t="shared" si="37"/>
        <v>-4.47</v>
      </c>
      <c r="DV21">
        <f t="shared" si="38"/>
        <v>-5</v>
      </c>
      <c r="DW21">
        <f t="shared" si="39"/>
        <v>-5</v>
      </c>
      <c r="DX21">
        <f t="shared" si="40"/>
        <v>-5</v>
      </c>
      <c r="DY21">
        <f t="shared" si="41"/>
        <v>-5</v>
      </c>
      <c r="DZ21">
        <f t="shared" si="42"/>
        <v>-2.36</v>
      </c>
      <c r="EA21">
        <f t="shared" si="43"/>
        <v>-3.3600000000000003</v>
      </c>
      <c r="EB21">
        <f t="shared" si="44"/>
        <v>-3.9299999999999997</v>
      </c>
      <c r="EC21">
        <f t="shared" si="45"/>
        <v>-4.57</v>
      </c>
      <c r="ED21">
        <f t="shared" si="46"/>
        <v>-1.3900000000000001</v>
      </c>
      <c r="EE21">
        <f t="shared" si="47"/>
        <v>-1.29</v>
      </c>
      <c r="EF21">
        <f t="shared" si="48"/>
        <v>-4.41</v>
      </c>
      <c r="EG21">
        <f t="shared" si="49"/>
        <v>-4.6900000000000004</v>
      </c>
      <c r="EH21">
        <f t="shared" si="50"/>
        <v>-4.37</v>
      </c>
      <c r="EI21">
        <f t="shared" si="51"/>
        <v>-5</v>
      </c>
      <c r="EJ21">
        <f t="shared" si="52"/>
        <v>-4.4800000000000004</v>
      </c>
      <c r="EK21">
        <f t="shared" si="53"/>
        <v>-4.62</v>
      </c>
      <c r="EL21">
        <f t="shared" si="54"/>
        <v>-5</v>
      </c>
      <c r="EM21">
        <f t="shared" si="55"/>
        <v>-3.85</v>
      </c>
      <c r="EN21">
        <f t="shared" si="56"/>
        <v>-5</v>
      </c>
      <c r="EO21">
        <f t="shared" si="57"/>
        <v>-5</v>
      </c>
      <c r="EP21">
        <f t="shared" si="58"/>
        <v>-4.3600000000000003</v>
      </c>
      <c r="EQ21">
        <f t="shared" si="59"/>
        <v>-5</v>
      </c>
      <c r="ER21">
        <f t="shared" si="60"/>
        <v>-4.95</v>
      </c>
      <c r="ES21">
        <f t="shared" si="61"/>
        <v>-5</v>
      </c>
      <c r="ET21">
        <f t="shared" si="62"/>
        <v>-5</v>
      </c>
      <c r="EU21">
        <f t="shared" si="63"/>
        <v>-4.9800000000000004</v>
      </c>
      <c r="EV21">
        <f t="shared" si="64"/>
        <v>-5</v>
      </c>
      <c r="EW21">
        <f t="shared" si="65"/>
        <v>-5</v>
      </c>
      <c r="EX21">
        <f t="shared" si="66"/>
        <v>-4.9800000000000004</v>
      </c>
      <c r="EY21">
        <f t="shared" si="67"/>
        <v>-5</v>
      </c>
      <c r="EZ21">
        <f t="shared" si="68"/>
        <v>-5</v>
      </c>
      <c r="FA21">
        <f t="shared" si="69"/>
        <v>-5</v>
      </c>
    </row>
    <row r="22" spans="1:157">
      <c r="A22" s="51" t="s">
        <v>103</v>
      </c>
      <c r="B22" s="64">
        <v>5.63</v>
      </c>
      <c r="C22" s="64"/>
      <c r="D22" s="64"/>
      <c r="E22" s="64"/>
      <c r="F22" s="64">
        <v>10</v>
      </c>
      <c r="G22" s="64"/>
      <c r="H22" s="64"/>
      <c r="I22" s="1">
        <v>20</v>
      </c>
      <c r="J22" s="1"/>
      <c r="K22" s="1"/>
      <c r="L22" s="1"/>
      <c r="M22" s="64"/>
      <c r="N22" s="1"/>
      <c r="O22" s="1"/>
      <c r="P22" s="1"/>
      <c r="Q22" s="1"/>
      <c r="R22" s="1">
        <v>20</v>
      </c>
      <c r="S22" s="1"/>
      <c r="T22" s="1"/>
      <c r="U22" s="1">
        <f t="shared" si="2"/>
        <v>10</v>
      </c>
      <c r="W22">
        <v>3.91</v>
      </c>
      <c r="X22">
        <v>44.96</v>
      </c>
      <c r="Y22">
        <v>24.22</v>
      </c>
      <c r="Z22">
        <v>19</v>
      </c>
      <c r="AA22">
        <v>7.46</v>
      </c>
      <c r="AB22">
        <v>13.09</v>
      </c>
      <c r="AC22">
        <v>31.73</v>
      </c>
      <c r="AD22">
        <v>8.5</v>
      </c>
      <c r="AE22">
        <v>29.6</v>
      </c>
      <c r="AF22">
        <v>19.600000000000001</v>
      </c>
      <c r="AG22">
        <v>1.22</v>
      </c>
      <c r="AH22">
        <v>12.34</v>
      </c>
      <c r="AI22">
        <v>8.0779999999999994</v>
      </c>
      <c r="AJ22">
        <v>21.86</v>
      </c>
      <c r="AK22">
        <v>11.039</v>
      </c>
      <c r="AL22">
        <v>9.625</v>
      </c>
      <c r="AM22">
        <v>12.481</v>
      </c>
      <c r="AN22">
        <v>4.43</v>
      </c>
      <c r="AO22">
        <v>6.74</v>
      </c>
      <c r="AP22">
        <v>5.51</v>
      </c>
      <c r="AQ22">
        <v>6.32</v>
      </c>
      <c r="AR22">
        <v>11.31</v>
      </c>
      <c r="AS22" s="31">
        <v>4.5</v>
      </c>
      <c r="AT22" s="31">
        <v>24.290000000000003</v>
      </c>
      <c r="AV22">
        <v>15.679999999999998</v>
      </c>
      <c r="AW22">
        <v>21.16</v>
      </c>
      <c r="AX22">
        <v>18.45</v>
      </c>
      <c r="AY22">
        <v>40.200000000000003</v>
      </c>
      <c r="AZ22">
        <v>43</v>
      </c>
      <c r="BA22">
        <v>43.19</v>
      </c>
      <c r="BB22">
        <v>36.299999999999997</v>
      </c>
      <c r="BC22">
        <v>7.53</v>
      </c>
      <c r="BD22">
        <v>20.84</v>
      </c>
      <c r="BE22">
        <v>21.06</v>
      </c>
      <c r="BF22">
        <v>26.21</v>
      </c>
      <c r="BG22">
        <v>25.98</v>
      </c>
      <c r="BH22">
        <v>24.709999999999997</v>
      </c>
      <c r="BI22">
        <v>13.06</v>
      </c>
      <c r="BJ22">
        <v>10.99</v>
      </c>
      <c r="BK22">
        <v>8.16</v>
      </c>
      <c r="BL22">
        <v>19.62</v>
      </c>
      <c r="BM22">
        <v>23.72</v>
      </c>
      <c r="BN22">
        <v>25.5</v>
      </c>
      <c r="BO22">
        <v>21.88</v>
      </c>
      <c r="BP22">
        <v>0.18</v>
      </c>
      <c r="BQ22">
        <v>0.86</v>
      </c>
      <c r="BR22">
        <v>0.73</v>
      </c>
      <c r="BS22">
        <v>2.2000000000000002</v>
      </c>
      <c r="BT22">
        <v>1.75</v>
      </c>
      <c r="BU22">
        <v>5.83</v>
      </c>
      <c r="BV22">
        <v>4.9800000000000004</v>
      </c>
      <c r="BW22">
        <v>4.57</v>
      </c>
      <c r="BX22">
        <v>4.97</v>
      </c>
      <c r="BY22">
        <v>2.44</v>
      </c>
      <c r="BZ22">
        <v>3.09</v>
      </c>
      <c r="CA22">
        <v>0.33</v>
      </c>
      <c r="CB22">
        <v>0.28000000000000003</v>
      </c>
      <c r="CC22">
        <v>1.72</v>
      </c>
      <c r="CD22">
        <v>0.38</v>
      </c>
      <c r="CE22">
        <v>7.0000000000000007E-2</v>
      </c>
      <c r="CF22">
        <v>0.09</v>
      </c>
      <c r="CH22">
        <v>0.11</v>
      </c>
      <c r="CI22">
        <v>0.21</v>
      </c>
      <c r="CJ22">
        <v>0.2</v>
      </c>
      <c r="CK22">
        <v>0.2</v>
      </c>
      <c r="CM22">
        <f t="shared" si="3"/>
        <v>-6.09</v>
      </c>
      <c r="CN22">
        <f t="shared" si="4"/>
        <v>34.96</v>
      </c>
      <c r="CO22">
        <f t="shared" si="5"/>
        <v>14.219999999999999</v>
      </c>
      <c r="CP22">
        <f t="shared" si="6"/>
        <v>9</v>
      </c>
      <c r="CQ22">
        <f t="shared" si="7"/>
        <v>-2.54</v>
      </c>
      <c r="CR22">
        <f t="shared" si="8"/>
        <v>3.09</v>
      </c>
      <c r="CS22">
        <f t="shared" si="9"/>
        <v>21.73</v>
      </c>
      <c r="CT22">
        <f t="shared" si="10"/>
        <v>-1.5</v>
      </c>
      <c r="CU22">
        <f t="shared" si="11"/>
        <v>19.600000000000001</v>
      </c>
      <c r="CV22">
        <f t="shared" si="12"/>
        <v>9.6000000000000014</v>
      </c>
      <c r="CW22">
        <f t="shared" si="13"/>
        <v>-8.7799999999999994</v>
      </c>
      <c r="CX22">
        <f t="shared" si="14"/>
        <v>2.34</v>
      </c>
      <c r="CY22">
        <f t="shared" si="15"/>
        <v>-1.9220000000000006</v>
      </c>
      <c r="CZ22">
        <f t="shared" si="16"/>
        <v>11.86</v>
      </c>
      <c r="DA22">
        <f t="shared" si="17"/>
        <v>1.0389999999999997</v>
      </c>
      <c r="DB22">
        <f t="shared" si="18"/>
        <v>-0.375</v>
      </c>
      <c r="DC22">
        <f t="shared" si="19"/>
        <v>2.4809999999999999</v>
      </c>
      <c r="DD22">
        <f t="shared" si="20"/>
        <v>-5.57</v>
      </c>
      <c r="DE22">
        <f t="shared" si="21"/>
        <v>-3.26</v>
      </c>
      <c r="DF22">
        <f t="shared" si="22"/>
        <v>-4.49</v>
      </c>
      <c r="DG22">
        <f t="shared" si="23"/>
        <v>-3.6799999999999997</v>
      </c>
      <c r="DH22">
        <f t="shared" si="24"/>
        <v>1.3100000000000005</v>
      </c>
      <c r="DI22">
        <f t="shared" si="25"/>
        <v>-5.5</v>
      </c>
      <c r="DJ22">
        <f t="shared" si="26"/>
        <v>14.290000000000003</v>
      </c>
      <c r="DK22">
        <f t="shared" si="27"/>
        <v>-10</v>
      </c>
      <c r="DL22">
        <f t="shared" si="28"/>
        <v>5.6799999999999979</v>
      </c>
      <c r="DM22">
        <f t="shared" si="29"/>
        <v>11.16</v>
      </c>
      <c r="DN22">
        <f t="shared" si="30"/>
        <v>8.4499999999999993</v>
      </c>
      <c r="DO22">
        <f t="shared" si="31"/>
        <v>30.200000000000003</v>
      </c>
      <c r="DP22">
        <f t="shared" si="32"/>
        <v>33</v>
      </c>
      <c r="DQ22">
        <f t="shared" si="33"/>
        <v>33.19</v>
      </c>
      <c r="DR22">
        <f t="shared" si="34"/>
        <v>26.299999999999997</v>
      </c>
      <c r="DS22">
        <f t="shared" si="35"/>
        <v>-2.4699999999999998</v>
      </c>
      <c r="DT22">
        <f t="shared" si="36"/>
        <v>10.84</v>
      </c>
      <c r="DU22">
        <f t="shared" si="37"/>
        <v>11.059999999999999</v>
      </c>
      <c r="DV22">
        <f t="shared" si="38"/>
        <v>16.21</v>
      </c>
      <c r="DW22">
        <f t="shared" si="39"/>
        <v>15.98</v>
      </c>
      <c r="DX22">
        <f t="shared" si="40"/>
        <v>14.709999999999997</v>
      </c>
      <c r="DY22">
        <f t="shared" si="41"/>
        <v>3.0600000000000005</v>
      </c>
      <c r="DZ22">
        <f t="shared" si="42"/>
        <v>0.99000000000000021</v>
      </c>
      <c r="EA22">
        <f t="shared" si="43"/>
        <v>-1.8399999999999999</v>
      </c>
      <c r="EB22">
        <f t="shared" si="44"/>
        <v>9.620000000000001</v>
      </c>
      <c r="EC22">
        <f t="shared" si="45"/>
        <v>13.719999999999999</v>
      </c>
      <c r="ED22">
        <f t="shared" si="46"/>
        <v>15.5</v>
      </c>
      <c r="EE22">
        <f t="shared" si="47"/>
        <v>11.879999999999999</v>
      </c>
      <c r="EF22">
        <f t="shared" si="48"/>
        <v>-9.82</v>
      </c>
      <c r="EG22">
        <f t="shared" si="49"/>
        <v>-9.14</v>
      </c>
      <c r="EH22">
        <f t="shared" si="50"/>
        <v>-9.27</v>
      </c>
      <c r="EI22">
        <f t="shared" si="51"/>
        <v>-7.8</v>
      </c>
      <c r="EJ22">
        <f t="shared" si="52"/>
        <v>-8.25</v>
      </c>
      <c r="EK22">
        <f t="shared" si="53"/>
        <v>-4.17</v>
      </c>
      <c r="EL22">
        <f t="shared" si="54"/>
        <v>-5.0199999999999996</v>
      </c>
      <c r="EM22">
        <f t="shared" si="55"/>
        <v>-5.43</v>
      </c>
      <c r="EN22">
        <f t="shared" si="56"/>
        <v>-5.03</v>
      </c>
      <c r="EO22">
        <f t="shared" si="57"/>
        <v>-7.5600000000000005</v>
      </c>
      <c r="EP22">
        <f t="shared" si="58"/>
        <v>-6.91</v>
      </c>
      <c r="EQ22">
        <f t="shared" si="59"/>
        <v>-9.67</v>
      </c>
      <c r="ER22">
        <f t="shared" si="60"/>
        <v>-9.7200000000000006</v>
      </c>
      <c r="ES22">
        <f t="shared" si="61"/>
        <v>-8.2799999999999994</v>
      </c>
      <c r="ET22">
        <f t="shared" si="62"/>
        <v>-9.6199999999999992</v>
      </c>
      <c r="EU22">
        <f t="shared" si="63"/>
        <v>-9.93</v>
      </c>
      <c r="EV22">
        <f t="shared" si="64"/>
        <v>-9.91</v>
      </c>
      <c r="EW22">
        <f t="shared" si="65"/>
        <v>-10</v>
      </c>
      <c r="EX22">
        <f t="shared" si="66"/>
        <v>-9.89</v>
      </c>
      <c r="EY22">
        <f t="shared" si="67"/>
        <v>-9.7899999999999991</v>
      </c>
      <c r="EZ22">
        <f t="shared" si="68"/>
        <v>-9.8000000000000007</v>
      </c>
      <c r="FA22">
        <f t="shared" si="69"/>
        <v>-9.8000000000000007</v>
      </c>
    </row>
    <row r="23" spans="1:157">
      <c r="A23" s="51" t="s">
        <v>236</v>
      </c>
      <c r="B23" s="64">
        <v>1.9E-3</v>
      </c>
      <c r="C23" s="64">
        <v>1E-3</v>
      </c>
      <c r="D23" s="64">
        <v>1E-3</v>
      </c>
      <c r="E23" s="64"/>
      <c r="F23" s="64"/>
      <c r="G23" s="64"/>
      <c r="H23" s="64">
        <v>1E-3</v>
      </c>
      <c r="I23" s="1"/>
      <c r="J23" s="1"/>
      <c r="K23" s="1"/>
      <c r="L23" s="1"/>
      <c r="M23" s="64"/>
      <c r="N23" s="1"/>
      <c r="O23" s="1"/>
      <c r="P23" s="1"/>
      <c r="Q23" s="1"/>
      <c r="R23" s="1"/>
      <c r="S23" s="1"/>
      <c r="T23" s="1"/>
      <c r="U23" s="1">
        <f t="shared" si="2"/>
        <v>1E-3</v>
      </c>
      <c r="AS23" s="31"/>
      <c r="AT23" s="31"/>
      <c r="CM23">
        <f t="shared" si="3"/>
        <v>-1E-3</v>
      </c>
      <c r="CN23">
        <f t="shared" si="4"/>
        <v>-1E-3</v>
      </c>
      <c r="CO23">
        <f t="shared" si="5"/>
        <v>-1E-3</v>
      </c>
      <c r="CP23">
        <f t="shared" si="6"/>
        <v>-1E-3</v>
      </c>
      <c r="CQ23">
        <f t="shared" si="7"/>
        <v>-1E-3</v>
      </c>
      <c r="CR23">
        <f t="shared" si="8"/>
        <v>-1E-3</v>
      </c>
      <c r="CS23">
        <f t="shared" si="9"/>
        <v>-1E-3</v>
      </c>
      <c r="CT23">
        <f t="shared" si="10"/>
        <v>-1E-3</v>
      </c>
      <c r="CU23">
        <f t="shared" si="11"/>
        <v>-1E-3</v>
      </c>
      <c r="CV23">
        <f t="shared" si="12"/>
        <v>-1E-3</v>
      </c>
      <c r="CW23">
        <f t="shared" si="13"/>
        <v>-1E-3</v>
      </c>
      <c r="CX23">
        <f t="shared" si="14"/>
        <v>-1E-3</v>
      </c>
      <c r="CY23">
        <f t="shared" si="15"/>
        <v>-1E-3</v>
      </c>
      <c r="CZ23">
        <f t="shared" si="16"/>
        <v>-1E-3</v>
      </c>
      <c r="DA23">
        <f t="shared" si="17"/>
        <v>-1E-3</v>
      </c>
      <c r="DB23">
        <f t="shared" si="18"/>
        <v>-1E-3</v>
      </c>
      <c r="DC23">
        <f t="shared" si="19"/>
        <v>-1E-3</v>
      </c>
      <c r="DD23">
        <f t="shared" si="20"/>
        <v>-1E-3</v>
      </c>
      <c r="DE23">
        <f t="shared" si="21"/>
        <v>-1E-3</v>
      </c>
      <c r="DF23">
        <f t="shared" si="22"/>
        <v>-1E-3</v>
      </c>
      <c r="DG23">
        <f t="shared" si="23"/>
        <v>-1E-3</v>
      </c>
      <c r="DH23">
        <f t="shared" si="24"/>
        <v>-1E-3</v>
      </c>
      <c r="DI23">
        <f t="shared" si="25"/>
        <v>-1E-3</v>
      </c>
      <c r="DJ23">
        <f t="shared" si="26"/>
        <v>-1E-3</v>
      </c>
      <c r="DK23">
        <f t="shared" si="27"/>
        <v>-1E-3</v>
      </c>
      <c r="DL23">
        <f t="shared" si="28"/>
        <v>-1E-3</v>
      </c>
      <c r="DM23">
        <f t="shared" si="29"/>
        <v>-1E-3</v>
      </c>
      <c r="DN23">
        <f t="shared" si="30"/>
        <v>-1E-3</v>
      </c>
      <c r="DO23">
        <f t="shared" si="31"/>
        <v>-1E-3</v>
      </c>
      <c r="DP23">
        <f t="shared" si="32"/>
        <v>-1E-3</v>
      </c>
      <c r="DQ23">
        <f t="shared" si="33"/>
        <v>-1E-3</v>
      </c>
      <c r="DR23">
        <f t="shared" si="34"/>
        <v>-1E-3</v>
      </c>
      <c r="DS23">
        <f t="shared" si="35"/>
        <v>-1E-3</v>
      </c>
      <c r="DT23">
        <f t="shared" si="36"/>
        <v>-1E-3</v>
      </c>
      <c r="DU23">
        <f t="shared" si="37"/>
        <v>-1E-3</v>
      </c>
      <c r="DV23">
        <f t="shared" si="38"/>
        <v>-1E-3</v>
      </c>
      <c r="DW23">
        <f t="shared" si="39"/>
        <v>-1E-3</v>
      </c>
      <c r="DX23">
        <f t="shared" si="40"/>
        <v>-1E-3</v>
      </c>
      <c r="DY23">
        <f t="shared" si="41"/>
        <v>-1E-3</v>
      </c>
      <c r="DZ23">
        <f t="shared" si="42"/>
        <v>-1E-3</v>
      </c>
      <c r="EA23">
        <f t="shared" si="43"/>
        <v>-1E-3</v>
      </c>
      <c r="EB23">
        <f t="shared" si="44"/>
        <v>-1E-3</v>
      </c>
      <c r="EC23">
        <f t="shared" si="45"/>
        <v>-1E-3</v>
      </c>
      <c r="ED23">
        <f t="shared" si="46"/>
        <v>-1E-3</v>
      </c>
      <c r="EE23">
        <f t="shared" si="47"/>
        <v>-1E-3</v>
      </c>
      <c r="EF23">
        <f t="shared" si="48"/>
        <v>-1E-3</v>
      </c>
      <c r="EG23">
        <f t="shared" si="49"/>
        <v>-1E-3</v>
      </c>
      <c r="EH23">
        <f t="shared" si="50"/>
        <v>-1E-3</v>
      </c>
      <c r="EI23">
        <f t="shared" si="51"/>
        <v>-1E-3</v>
      </c>
      <c r="EJ23">
        <f t="shared" si="52"/>
        <v>-1E-3</v>
      </c>
      <c r="EK23">
        <f t="shared" si="53"/>
        <v>-1E-3</v>
      </c>
      <c r="EL23">
        <f t="shared" si="54"/>
        <v>-1E-3</v>
      </c>
      <c r="EM23">
        <f t="shared" si="55"/>
        <v>-1E-3</v>
      </c>
      <c r="EN23">
        <f t="shared" si="56"/>
        <v>-1E-3</v>
      </c>
      <c r="EO23">
        <f t="shared" si="57"/>
        <v>-1E-3</v>
      </c>
      <c r="EP23">
        <f t="shared" si="58"/>
        <v>-1E-3</v>
      </c>
      <c r="EQ23">
        <f t="shared" si="59"/>
        <v>-1E-3</v>
      </c>
      <c r="ER23">
        <f t="shared" si="60"/>
        <v>-1E-3</v>
      </c>
      <c r="ES23">
        <f t="shared" si="61"/>
        <v>-1E-3</v>
      </c>
      <c r="ET23">
        <f t="shared" si="62"/>
        <v>-1E-3</v>
      </c>
      <c r="EU23">
        <f t="shared" si="63"/>
        <v>-1E-3</v>
      </c>
      <c r="EV23">
        <f t="shared" si="64"/>
        <v>-1E-3</v>
      </c>
      <c r="EW23">
        <f t="shared" si="65"/>
        <v>-1E-3</v>
      </c>
      <c r="EX23">
        <f t="shared" si="66"/>
        <v>-1E-3</v>
      </c>
      <c r="EY23">
        <f t="shared" si="67"/>
        <v>-1E-3</v>
      </c>
      <c r="EZ23">
        <f t="shared" si="68"/>
        <v>-1E-3</v>
      </c>
      <c r="FA23">
        <f t="shared" si="69"/>
        <v>-1E-3</v>
      </c>
    </row>
    <row r="24" spans="1:157">
      <c r="A24" s="51" t="s">
        <v>237</v>
      </c>
      <c r="B24" s="64">
        <v>1.4999999999999999E-4</v>
      </c>
      <c r="C24" s="64">
        <v>1E-3</v>
      </c>
      <c r="D24" s="64">
        <v>1E-3</v>
      </c>
      <c r="E24" s="64"/>
      <c r="F24" s="64"/>
      <c r="G24" s="64"/>
      <c r="H24" s="64">
        <v>1E-3</v>
      </c>
      <c r="I24" s="1"/>
      <c r="J24" s="1"/>
      <c r="K24" s="1"/>
      <c r="L24" s="1"/>
      <c r="M24" s="64"/>
      <c r="N24" s="1"/>
      <c r="O24" s="1"/>
      <c r="P24" s="1"/>
      <c r="Q24" s="1"/>
      <c r="R24" s="1"/>
      <c r="S24" s="1"/>
      <c r="T24" s="1"/>
      <c r="U24" s="1">
        <f t="shared" si="2"/>
        <v>1E-3</v>
      </c>
      <c r="AS24" s="31"/>
      <c r="AT24" s="31"/>
      <c r="CM24">
        <f t="shared" si="3"/>
        <v>-1E-3</v>
      </c>
      <c r="CN24">
        <f t="shared" si="4"/>
        <v>-1E-3</v>
      </c>
      <c r="CO24">
        <f t="shared" si="5"/>
        <v>-1E-3</v>
      </c>
      <c r="CP24">
        <f t="shared" si="6"/>
        <v>-1E-3</v>
      </c>
      <c r="CQ24">
        <f t="shared" si="7"/>
        <v>-1E-3</v>
      </c>
      <c r="CR24">
        <f t="shared" si="8"/>
        <v>-1E-3</v>
      </c>
      <c r="CS24">
        <f t="shared" si="9"/>
        <v>-1E-3</v>
      </c>
      <c r="CT24">
        <f t="shared" si="10"/>
        <v>-1E-3</v>
      </c>
      <c r="CU24">
        <f t="shared" si="11"/>
        <v>-1E-3</v>
      </c>
      <c r="CV24">
        <f t="shared" si="12"/>
        <v>-1E-3</v>
      </c>
      <c r="CW24">
        <f t="shared" si="13"/>
        <v>-1E-3</v>
      </c>
      <c r="CX24">
        <f t="shared" si="14"/>
        <v>-1E-3</v>
      </c>
      <c r="CY24">
        <f t="shared" si="15"/>
        <v>-1E-3</v>
      </c>
      <c r="CZ24">
        <f t="shared" si="16"/>
        <v>-1E-3</v>
      </c>
      <c r="DA24">
        <f t="shared" si="17"/>
        <v>-1E-3</v>
      </c>
      <c r="DB24">
        <f t="shared" si="18"/>
        <v>-1E-3</v>
      </c>
      <c r="DC24">
        <f t="shared" si="19"/>
        <v>-1E-3</v>
      </c>
      <c r="DD24">
        <f t="shared" si="20"/>
        <v>-1E-3</v>
      </c>
      <c r="DE24">
        <f t="shared" si="21"/>
        <v>-1E-3</v>
      </c>
      <c r="DF24">
        <f t="shared" si="22"/>
        <v>-1E-3</v>
      </c>
      <c r="DG24">
        <f t="shared" si="23"/>
        <v>-1E-3</v>
      </c>
      <c r="DH24">
        <f t="shared" si="24"/>
        <v>-1E-3</v>
      </c>
      <c r="DI24">
        <f t="shared" si="25"/>
        <v>-1E-3</v>
      </c>
      <c r="DJ24">
        <f t="shared" si="26"/>
        <v>-1E-3</v>
      </c>
      <c r="DK24">
        <f t="shared" si="27"/>
        <v>-1E-3</v>
      </c>
      <c r="DL24">
        <f t="shared" si="28"/>
        <v>-1E-3</v>
      </c>
      <c r="DM24">
        <f t="shared" si="29"/>
        <v>-1E-3</v>
      </c>
      <c r="DN24">
        <f t="shared" si="30"/>
        <v>-1E-3</v>
      </c>
      <c r="DO24">
        <f t="shared" si="31"/>
        <v>-1E-3</v>
      </c>
      <c r="DP24">
        <f t="shared" si="32"/>
        <v>-1E-3</v>
      </c>
      <c r="DQ24">
        <f t="shared" si="33"/>
        <v>-1E-3</v>
      </c>
      <c r="DR24">
        <f t="shared" si="34"/>
        <v>-1E-3</v>
      </c>
      <c r="DS24">
        <f t="shared" si="35"/>
        <v>-1E-3</v>
      </c>
      <c r="DT24">
        <f t="shared" si="36"/>
        <v>-1E-3</v>
      </c>
      <c r="DU24">
        <f t="shared" si="37"/>
        <v>-1E-3</v>
      </c>
      <c r="DV24">
        <f t="shared" si="38"/>
        <v>-1E-3</v>
      </c>
      <c r="DW24">
        <f t="shared" si="39"/>
        <v>-1E-3</v>
      </c>
      <c r="DX24">
        <f t="shared" si="40"/>
        <v>-1E-3</v>
      </c>
      <c r="DY24">
        <f t="shared" si="41"/>
        <v>-1E-3</v>
      </c>
      <c r="DZ24">
        <f t="shared" si="42"/>
        <v>-1E-3</v>
      </c>
      <c r="EA24">
        <f t="shared" si="43"/>
        <v>-1E-3</v>
      </c>
      <c r="EB24">
        <f t="shared" si="44"/>
        <v>-1E-3</v>
      </c>
      <c r="EC24">
        <f t="shared" si="45"/>
        <v>-1E-3</v>
      </c>
      <c r="ED24">
        <f t="shared" si="46"/>
        <v>-1E-3</v>
      </c>
      <c r="EE24">
        <f t="shared" si="47"/>
        <v>-1E-3</v>
      </c>
      <c r="EF24">
        <f t="shared" si="48"/>
        <v>-1E-3</v>
      </c>
      <c r="EG24">
        <f t="shared" si="49"/>
        <v>-1E-3</v>
      </c>
      <c r="EH24">
        <f t="shared" si="50"/>
        <v>-1E-3</v>
      </c>
      <c r="EI24">
        <f t="shared" si="51"/>
        <v>-1E-3</v>
      </c>
      <c r="EJ24">
        <f t="shared" si="52"/>
        <v>-1E-3</v>
      </c>
      <c r="EK24">
        <f t="shared" si="53"/>
        <v>-1E-3</v>
      </c>
      <c r="EL24">
        <f t="shared" si="54"/>
        <v>-1E-3</v>
      </c>
      <c r="EM24">
        <f t="shared" si="55"/>
        <v>-1E-3</v>
      </c>
      <c r="EN24">
        <f t="shared" si="56"/>
        <v>-1E-3</v>
      </c>
      <c r="EO24">
        <f t="shared" si="57"/>
        <v>-1E-3</v>
      </c>
      <c r="EP24">
        <f t="shared" si="58"/>
        <v>-1E-3</v>
      </c>
      <c r="EQ24">
        <f t="shared" si="59"/>
        <v>-1E-3</v>
      </c>
      <c r="ER24">
        <f t="shared" si="60"/>
        <v>-1E-3</v>
      </c>
      <c r="ES24">
        <f t="shared" si="61"/>
        <v>-1E-3</v>
      </c>
      <c r="ET24">
        <f t="shared" si="62"/>
        <v>-1E-3</v>
      </c>
      <c r="EU24">
        <f t="shared" si="63"/>
        <v>-1E-3</v>
      </c>
      <c r="EV24">
        <f t="shared" si="64"/>
        <v>-1E-3</v>
      </c>
      <c r="EW24">
        <f t="shared" si="65"/>
        <v>-1E-3</v>
      </c>
      <c r="EX24">
        <f t="shared" si="66"/>
        <v>-1E-3</v>
      </c>
      <c r="EY24">
        <f t="shared" si="67"/>
        <v>-1E-3</v>
      </c>
      <c r="EZ24">
        <f t="shared" si="68"/>
        <v>-1E-3</v>
      </c>
      <c r="FA24">
        <f t="shared" si="69"/>
        <v>-1E-3</v>
      </c>
    </row>
    <row r="25" spans="1:157">
      <c r="A25" s="51" t="s">
        <v>108</v>
      </c>
      <c r="B25" s="64">
        <v>5.0000000000000004E-6</v>
      </c>
      <c r="C25" s="64">
        <v>1E-3</v>
      </c>
      <c r="D25" s="64">
        <v>1E-3</v>
      </c>
      <c r="E25" s="64">
        <v>5.9999999999999995E-4</v>
      </c>
      <c r="F25" s="64"/>
      <c r="G25" s="64"/>
      <c r="H25" s="64"/>
      <c r="I25" s="1"/>
      <c r="J25" s="1">
        <v>1E-3</v>
      </c>
      <c r="K25" s="1"/>
      <c r="L25" s="1"/>
      <c r="M25" s="64">
        <v>1E-3</v>
      </c>
      <c r="N25" s="1"/>
      <c r="O25" s="1"/>
      <c r="P25" s="1"/>
      <c r="Q25" s="1"/>
      <c r="R25" s="1"/>
      <c r="S25" s="1"/>
      <c r="T25" s="1"/>
      <c r="U25" s="1">
        <f t="shared" si="2"/>
        <v>5.9999999999999995E-4</v>
      </c>
      <c r="AB25">
        <v>2.0000000000000001E-4</v>
      </c>
      <c r="AS25" s="31"/>
      <c r="AT25" s="31"/>
      <c r="CM25">
        <f t="shared" si="3"/>
        <v>-5.9999999999999995E-4</v>
      </c>
      <c r="CN25">
        <f t="shared" si="4"/>
        <v>-5.9999999999999995E-4</v>
      </c>
      <c r="CO25">
        <f t="shared" si="5"/>
        <v>-5.9999999999999995E-4</v>
      </c>
      <c r="CP25">
        <f t="shared" si="6"/>
        <v>-5.9999999999999995E-4</v>
      </c>
      <c r="CQ25">
        <f t="shared" si="7"/>
        <v>-5.9999999999999995E-4</v>
      </c>
      <c r="CR25">
        <f t="shared" si="8"/>
        <v>-3.9999999999999996E-4</v>
      </c>
      <c r="CS25">
        <f t="shared" si="9"/>
        <v>-5.9999999999999995E-4</v>
      </c>
      <c r="CT25">
        <f t="shared" si="10"/>
        <v>-5.9999999999999995E-4</v>
      </c>
      <c r="CU25">
        <f t="shared" si="11"/>
        <v>-5.9999999999999995E-4</v>
      </c>
      <c r="CV25">
        <f t="shared" si="12"/>
        <v>-5.9999999999999995E-4</v>
      </c>
      <c r="CW25">
        <f t="shared" si="13"/>
        <v>-5.9999999999999995E-4</v>
      </c>
      <c r="CX25">
        <f t="shared" si="14"/>
        <v>-5.9999999999999995E-4</v>
      </c>
      <c r="CY25">
        <f t="shared" si="15"/>
        <v>-5.9999999999999995E-4</v>
      </c>
      <c r="CZ25">
        <f t="shared" si="16"/>
        <v>-5.9999999999999995E-4</v>
      </c>
      <c r="DA25">
        <f t="shared" si="17"/>
        <v>-5.9999999999999995E-4</v>
      </c>
      <c r="DB25">
        <f t="shared" si="18"/>
        <v>-5.9999999999999995E-4</v>
      </c>
      <c r="DC25">
        <f t="shared" si="19"/>
        <v>-5.9999999999999995E-4</v>
      </c>
      <c r="DD25">
        <f t="shared" si="20"/>
        <v>-5.9999999999999995E-4</v>
      </c>
      <c r="DE25">
        <f t="shared" si="21"/>
        <v>-5.9999999999999995E-4</v>
      </c>
      <c r="DF25">
        <f t="shared" si="22"/>
        <v>-5.9999999999999995E-4</v>
      </c>
      <c r="DG25">
        <f t="shared" si="23"/>
        <v>-5.9999999999999995E-4</v>
      </c>
      <c r="DH25">
        <f t="shared" si="24"/>
        <v>-5.9999999999999995E-4</v>
      </c>
      <c r="DI25">
        <f t="shared" si="25"/>
        <v>-5.9999999999999995E-4</v>
      </c>
      <c r="DJ25">
        <f t="shared" si="26"/>
        <v>-5.9999999999999995E-4</v>
      </c>
      <c r="DK25">
        <f t="shared" si="27"/>
        <v>-5.9999999999999995E-4</v>
      </c>
      <c r="DL25">
        <f t="shared" si="28"/>
        <v>-5.9999999999999995E-4</v>
      </c>
      <c r="DM25">
        <f t="shared" si="29"/>
        <v>-5.9999999999999995E-4</v>
      </c>
      <c r="DN25">
        <f t="shared" si="30"/>
        <v>-5.9999999999999995E-4</v>
      </c>
      <c r="DO25">
        <f t="shared" si="31"/>
        <v>-5.9999999999999995E-4</v>
      </c>
      <c r="DP25">
        <f t="shared" si="32"/>
        <v>-5.9999999999999995E-4</v>
      </c>
      <c r="DQ25">
        <f t="shared" si="33"/>
        <v>-5.9999999999999995E-4</v>
      </c>
      <c r="DR25">
        <f t="shared" si="34"/>
        <v>-5.9999999999999995E-4</v>
      </c>
      <c r="DS25">
        <f t="shared" si="35"/>
        <v>-5.9999999999999995E-4</v>
      </c>
      <c r="DT25">
        <f t="shared" si="36"/>
        <v>-5.9999999999999995E-4</v>
      </c>
      <c r="DU25">
        <f t="shared" si="37"/>
        <v>-5.9999999999999995E-4</v>
      </c>
      <c r="DV25">
        <f t="shared" si="38"/>
        <v>-5.9999999999999995E-4</v>
      </c>
      <c r="DW25">
        <f t="shared" si="39"/>
        <v>-5.9999999999999995E-4</v>
      </c>
      <c r="DX25">
        <f t="shared" si="40"/>
        <v>-5.9999999999999995E-4</v>
      </c>
      <c r="DY25">
        <f t="shared" si="41"/>
        <v>-5.9999999999999995E-4</v>
      </c>
      <c r="DZ25">
        <f t="shared" si="42"/>
        <v>-5.9999999999999995E-4</v>
      </c>
      <c r="EA25">
        <f t="shared" si="43"/>
        <v>-5.9999999999999995E-4</v>
      </c>
      <c r="EB25">
        <f t="shared" si="44"/>
        <v>-5.9999999999999995E-4</v>
      </c>
      <c r="EC25">
        <f t="shared" si="45"/>
        <v>-5.9999999999999995E-4</v>
      </c>
      <c r="ED25">
        <f t="shared" si="46"/>
        <v>-5.9999999999999995E-4</v>
      </c>
      <c r="EE25">
        <f t="shared" si="47"/>
        <v>-5.9999999999999995E-4</v>
      </c>
      <c r="EF25">
        <f t="shared" si="48"/>
        <v>-5.9999999999999995E-4</v>
      </c>
      <c r="EG25">
        <f t="shared" si="49"/>
        <v>-5.9999999999999995E-4</v>
      </c>
      <c r="EH25">
        <f t="shared" si="50"/>
        <v>-5.9999999999999995E-4</v>
      </c>
      <c r="EI25">
        <f t="shared" si="51"/>
        <v>-5.9999999999999995E-4</v>
      </c>
      <c r="EJ25">
        <f t="shared" si="52"/>
        <v>-5.9999999999999995E-4</v>
      </c>
      <c r="EK25">
        <f t="shared" si="53"/>
        <v>-5.9999999999999995E-4</v>
      </c>
      <c r="EL25">
        <f t="shared" si="54"/>
        <v>-5.9999999999999995E-4</v>
      </c>
      <c r="EM25">
        <f t="shared" si="55"/>
        <v>-5.9999999999999995E-4</v>
      </c>
      <c r="EN25">
        <f t="shared" si="56"/>
        <v>-5.9999999999999995E-4</v>
      </c>
      <c r="EO25">
        <f t="shared" si="57"/>
        <v>-5.9999999999999995E-4</v>
      </c>
      <c r="EP25">
        <f t="shared" si="58"/>
        <v>-5.9999999999999995E-4</v>
      </c>
      <c r="EQ25">
        <f t="shared" si="59"/>
        <v>-5.9999999999999995E-4</v>
      </c>
      <c r="ER25">
        <f t="shared" si="60"/>
        <v>-5.9999999999999995E-4</v>
      </c>
      <c r="ES25">
        <f t="shared" si="61"/>
        <v>-5.9999999999999995E-4</v>
      </c>
      <c r="ET25">
        <f t="shared" si="62"/>
        <v>-5.9999999999999995E-4</v>
      </c>
      <c r="EU25">
        <f t="shared" si="63"/>
        <v>-5.9999999999999995E-4</v>
      </c>
      <c r="EV25">
        <f t="shared" si="64"/>
        <v>-5.9999999999999995E-4</v>
      </c>
      <c r="EW25">
        <f t="shared" si="65"/>
        <v>-5.9999999999999995E-4</v>
      </c>
      <c r="EX25">
        <f t="shared" si="66"/>
        <v>-5.9999999999999995E-4</v>
      </c>
      <c r="EY25">
        <f t="shared" si="67"/>
        <v>-5.9999999999999995E-4</v>
      </c>
      <c r="EZ25">
        <f t="shared" si="68"/>
        <v>-5.9999999999999995E-4</v>
      </c>
      <c r="FA25">
        <f t="shared" si="69"/>
        <v>-5.9999999999999995E-4</v>
      </c>
    </row>
    <row r="26" spans="1:157">
      <c r="A26" s="51" t="s">
        <v>109</v>
      </c>
      <c r="B26" s="64">
        <v>3.6999999999999998E-2</v>
      </c>
      <c r="C26" s="64"/>
      <c r="D26" s="64"/>
      <c r="E26" s="64"/>
      <c r="F26" s="64"/>
      <c r="G26" s="64"/>
      <c r="H26" s="64"/>
      <c r="I26" s="1"/>
      <c r="J26" s="1"/>
      <c r="K26" s="1"/>
      <c r="L26" s="1"/>
      <c r="M26" s="64"/>
      <c r="N26" s="1"/>
      <c r="O26" s="1"/>
      <c r="P26" s="1"/>
      <c r="Q26" s="1"/>
      <c r="R26" s="1"/>
      <c r="S26" s="1"/>
      <c r="T26" s="1"/>
      <c r="U26" s="1">
        <v>12</v>
      </c>
      <c r="AB26">
        <v>4.0000000000000001E-3</v>
      </c>
      <c r="AG26">
        <v>0.05</v>
      </c>
      <c r="AI26">
        <v>8.0000000000000002E-3</v>
      </c>
      <c r="AN26">
        <v>0.17</v>
      </c>
      <c r="AS26" s="31"/>
      <c r="AT26" s="31"/>
      <c r="CB26">
        <v>0.09</v>
      </c>
      <c r="CD26">
        <v>0.06</v>
      </c>
      <c r="CM26">
        <f t="shared" si="3"/>
        <v>-12</v>
      </c>
      <c r="CN26">
        <f t="shared" si="4"/>
        <v>-12</v>
      </c>
      <c r="CO26">
        <f t="shared" si="5"/>
        <v>-12</v>
      </c>
      <c r="CP26">
        <f t="shared" si="6"/>
        <v>-12</v>
      </c>
      <c r="CQ26">
        <f t="shared" si="7"/>
        <v>-12</v>
      </c>
      <c r="CR26">
        <f t="shared" si="8"/>
        <v>-11.996</v>
      </c>
      <c r="CS26">
        <f t="shared" si="9"/>
        <v>-12</v>
      </c>
      <c r="CT26">
        <f t="shared" si="10"/>
        <v>-12</v>
      </c>
      <c r="CU26">
        <f t="shared" si="11"/>
        <v>-12</v>
      </c>
      <c r="CV26">
        <f t="shared" si="12"/>
        <v>-12</v>
      </c>
      <c r="CW26">
        <f t="shared" si="13"/>
        <v>-11.95</v>
      </c>
      <c r="CX26">
        <f t="shared" si="14"/>
        <v>-12</v>
      </c>
      <c r="CY26">
        <f t="shared" si="15"/>
        <v>-11.992000000000001</v>
      </c>
      <c r="CZ26">
        <f t="shared" si="16"/>
        <v>-12</v>
      </c>
      <c r="DA26">
        <f t="shared" si="17"/>
        <v>-12</v>
      </c>
      <c r="DB26">
        <f t="shared" si="18"/>
        <v>-12</v>
      </c>
      <c r="DC26">
        <f t="shared" si="19"/>
        <v>-12</v>
      </c>
      <c r="DD26">
        <f t="shared" si="20"/>
        <v>-11.83</v>
      </c>
      <c r="DE26">
        <f t="shared" si="21"/>
        <v>-12</v>
      </c>
      <c r="DF26">
        <f t="shared" si="22"/>
        <v>-12</v>
      </c>
      <c r="DG26">
        <f t="shared" si="23"/>
        <v>-12</v>
      </c>
      <c r="DH26">
        <f t="shared" si="24"/>
        <v>-12</v>
      </c>
      <c r="DI26">
        <f t="shared" si="25"/>
        <v>-12</v>
      </c>
      <c r="DJ26">
        <f t="shared" si="26"/>
        <v>-12</v>
      </c>
      <c r="DK26">
        <f t="shared" si="27"/>
        <v>-12</v>
      </c>
      <c r="DL26">
        <f t="shared" si="28"/>
        <v>-12</v>
      </c>
      <c r="DM26">
        <f t="shared" si="29"/>
        <v>-12</v>
      </c>
      <c r="DN26">
        <f t="shared" si="30"/>
        <v>-12</v>
      </c>
      <c r="DO26">
        <f t="shared" si="31"/>
        <v>-12</v>
      </c>
      <c r="DP26">
        <f t="shared" si="32"/>
        <v>-12</v>
      </c>
      <c r="DQ26">
        <f t="shared" si="33"/>
        <v>-12</v>
      </c>
      <c r="DR26">
        <f t="shared" si="34"/>
        <v>-12</v>
      </c>
      <c r="DS26">
        <f t="shared" si="35"/>
        <v>-12</v>
      </c>
      <c r="DT26">
        <f t="shared" si="36"/>
        <v>-12</v>
      </c>
      <c r="DU26">
        <f t="shared" si="37"/>
        <v>-12</v>
      </c>
      <c r="DV26">
        <f t="shared" si="38"/>
        <v>-12</v>
      </c>
      <c r="DW26">
        <f t="shared" si="39"/>
        <v>-12</v>
      </c>
      <c r="DX26">
        <f t="shared" si="40"/>
        <v>-12</v>
      </c>
      <c r="DY26">
        <f t="shared" si="41"/>
        <v>-12</v>
      </c>
      <c r="DZ26">
        <f t="shared" si="42"/>
        <v>-12</v>
      </c>
      <c r="EA26">
        <f t="shared" si="43"/>
        <v>-12</v>
      </c>
      <c r="EB26">
        <f t="shared" si="44"/>
        <v>-12</v>
      </c>
      <c r="EC26">
        <f t="shared" si="45"/>
        <v>-12</v>
      </c>
      <c r="ED26">
        <f t="shared" si="46"/>
        <v>-12</v>
      </c>
      <c r="EE26">
        <f t="shared" si="47"/>
        <v>-12</v>
      </c>
      <c r="EF26">
        <f t="shared" si="48"/>
        <v>-12</v>
      </c>
      <c r="EG26">
        <f t="shared" si="49"/>
        <v>-12</v>
      </c>
      <c r="EH26">
        <f t="shared" si="50"/>
        <v>-12</v>
      </c>
      <c r="EI26">
        <f t="shared" si="51"/>
        <v>-12</v>
      </c>
      <c r="EJ26">
        <f t="shared" si="52"/>
        <v>-12</v>
      </c>
      <c r="EK26">
        <f t="shared" si="53"/>
        <v>-12</v>
      </c>
      <c r="EL26">
        <f t="shared" si="54"/>
        <v>-12</v>
      </c>
      <c r="EM26">
        <f t="shared" si="55"/>
        <v>-12</v>
      </c>
      <c r="EN26">
        <f t="shared" si="56"/>
        <v>-12</v>
      </c>
      <c r="EO26">
        <f t="shared" si="57"/>
        <v>-12</v>
      </c>
      <c r="EP26">
        <f t="shared" si="58"/>
        <v>-12</v>
      </c>
      <c r="EQ26">
        <f t="shared" si="59"/>
        <v>-12</v>
      </c>
      <c r="ER26">
        <f t="shared" si="60"/>
        <v>-11.91</v>
      </c>
      <c r="ES26">
        <f t="shared" si="61"/>
        <v>-12</v>
      </c>
      <c r="ET26">
        <f t="shared" si="62"/>
        <v>-11.94</v>
      </c>
      <c r="EU26">
        <f t="shared" si="63"/>
        <v>-12</v>
      </c>
      <c r="EV26">
        <f t="shared" si="64"/>
        <v>-12</v>
      </c>
      <c r="EW26">
        <f t="shared" si="65"/>
        <v>-12</v>
      </c>
      <c r="EX26">
        <f t="shared" si="66"/>
        <v>-12</v>
      </c>
      <c r="EY26">
        <f t="shared" si="67"/>
        <v>-12</v>
      </c>
      <c r="EZ26">
        <f t="shared" si="68"/>
        <v>-12</v>
      </c>
      <c r="FA26">
        <f t="shared" si="69"/>
        <v>-12</v>
      </c>
    </row>
    <row r="27" spans="1:157" ht="15.4">
      <c r="A27" s="51" t="s">
        <v>513</v>
      </c>
      <c r="B27" s="64">
        <v>1.6500000000000001E-2</v>
      </c>
      <c r="C27" s="64"/>
      <c r="D27" s="64"/>
      <c r="E27" s="64"/>
      <c r="F27" s="64"/>
      <c r="G27" s="64"/>
      <c r="H27" s="64"/>
      <c r="I27" s="1"/>
      <c r="J27" s="1"/>
      <c r="K27" s="1"/>
      <c r="L27" s="1"/>
      <c r="M27" s="64"/>
      <c r="N27" s="1"/>
      <c r="O27" s="1">
        <v>0.04</v>
      </c>
      <c r="P27" s="1"/>
      <c r="Q27" s="1"/>
      <c r="R27" s="1"/>
      <c r="S27" s="1"/>
      <c r="T27" s="1">
        <v>0.04</v>
      </c>
      <c r="U27" s="1">
        <f t="shared" si="2"/>
        <v>0.04</v>
      </c>
      <c r="AG27">
        <v>0.01</v>
      </c>
      <c r="AN27">
        <v>2.5999999999999999E-2</v>
      </c>
      <c r="AS27" s="31"/>
      <c r="AT27" s="31"/>
      <c r="CM27">
        <f t="shared" si="3"/>
        <v>-0.04</v>
      </c>
      <c r="CN27">
        <f t="shared" si="4"/>
        <v>-0.04</v>
      </c>
      <c r="CO27">
        <f t="shared" si="5"/>
        <v>-0.04</v>
      </c>
      <c r="CP27">
        <f t="shared" si="6"/>
        <v>-0.04</v>
      </c>
      <c r="CQ27">
        <f t="shared" si="7"/>
        <v>-0.04</v>
      </c>
      <c r="CR27">
        <f t="shared" si="8"/>
        <v>-0.04</v>
      </c>
      <c r="CS27">
        <f t="shared" si="9"/>
        <v>-0.04</v>
      </c>
      <c r="CT27">
        <f t="shared" si="10"/>
        <v>-0.04</v>
      </c>
      <c r="CU27">
        <f t="shared" si="11"/>
        <v>-0.04</v>
      </c>
      <c r="CV27">
        <f t="shared" si="12"/>
        <v>-0.04</v>
      </c>
      <c r="CW27">
        <f t="shared" si="13"/>
        <v>-0.03</v>
      </c>
      <c r="CX27">
        <f t="shared" si="14"/>
        <v>-0.04</v>
      </c>
      <c r="CY27">
        <f t="shared" si="15"/>
        <v>-0.04</v>
      </c>
      <c r="CZ27">
        <f t="shared" si="16"/>
        <v>-0.04</v>
      </c>
      <c r="DA27">
        <f t="shared" si="17"/>
        <v>-0.04</v>
      </c>
      <c r="DB27">
        <f t="shared" si="18"/>
        <v>-0.04</v>
      </c>
      <c r="DC27">
        <f t="shared" si="19"/>
        <v>-0.04</v>
      </c>
      <c r="DD27">
        <f t="shared" si="20"/>
        <v>-1.4000000000000002E-2</v>
      </c>
      <c r="DE27">
        <f t="shared" si="21"/>
        <v>-0.04</v>
      </c>
      <c r="DF27">
        <f t="shared" si="22"/>
        <v>-0.04</v>
      </c>
      <c r="DG27">
        <f t="shared" si="23"/>
        <v>-0.04</v>
      </c>
      <c r="DH27">
        <f t="shared" si="24"/>
        <v>-0.04</v>
      </c>
      <c r="DI27">
        <f t="shared" si="25"/>
        <v>-0.04</v>
      </c>
      <c r="DJ27">
        <f t="shared" si="26"/>
        <v>-0.04</v>
      </c>
      <c r="DK27">
        <f t="shared" si="27"/>
        <v>-0.04</v>
      </c>
      <c r="DL27">
        <f t="shared" si="28"/>
        <v>-0.04</v>
      </c>
      <c r="DM27">
        <f t="shared" si="29"/>
        <v>-0.04</v>
      </c>
      <c r="DN27">
        <f t="shared" si="30"/>
        <v>-0.04</v>
      </c>
      <c r="DO27">
        <f t="shared" si="31"/>
        <v>-0.04</v>
      </c>
      <c r="DP27">
        <f t="shared" si="32"/>
        <v>-0.04</v>
      </c>
      <c r="DQ27">
        <f t="shared" si="33"/>
        <v>-0.04</v>
      </c>
      <c r="DR27">
        <f t="shared" si="34"/>
        <v>-0.04</v>
      </c>
      <c r="DS27">
        <f t="shared" si="35"/>
        <v>-0.04</v>
      </c>
      <c r="DT27">
        <f t="shared" si="36"/>
        <v>-0.04</v>
      </c>
      <c r="DU27">
        <f t="shared" si="37"/>
        <v>-0.04</v>
      </c>
      <c r="DV27">
        <f t="shared" si="38"/>
        <v>-0.04</v>
      </c>
      <c r="DW27">
        <f t="shared" si="39"/>
        <v>-0.04</v>
      </c>
      <c r="DX27">
        <f t="shared" si="40"/>
        <v>-0.04</v>
      </c>
      <c r="DY27">
        <f t="shared" si="41"/>
        <v>-0.04</v>
      </c>
      <c r="DZ27">
        <f t="shared" si="42"/>
        <v>-0.04</v>
      </c>
      <c r="EA27">
        <f t="shared" si="43"/>
        <v>-0.04</v>
      </c>
      <c r="EB27">
        <f t="shared" si="44"/>
        <v>-0.04</v>
      </c>
      <c r="EC27">
        <f t="shared" si="45"/>
        <v>-0.04</v>
      </c>
      <c r="ED27">
        <f t="shared" si="46"/>
        <v>-0.04</v>
      </c>
      <c r="EE27">
        <f t="shared" si="47"/>
        <v>-0.04</v>
      </c>
      <c r="EF27">
        <f t="shared" si="48"/>
        <v>-0.04</v>
      </c>
      <c r="EG27">
        <f t="shared" si="49"/>
        <v>-0.04</v>
      </c>
      <c r="EH27">
        <f t="shared" si="50"/>
        <v>-0.04</v>
      </c>
      <c r="EI27">
        <f t="shared" si="51"/>
        <v>-0.04</v>
      </c>
      <c r="EJ27">
        <f t="shared" si="52"/>
        <v>-0.04</v>
      </c>
      <c r="EK27">
        <f t="shared" si="53"/>
        <v>-0.04</v>
      </c>
      <c r="EL27">
        <f t="shared" si="54"/>
        <v>-0.04</v>
      </c>
      <c r="EM27">
        <f t="shared" si="55"/>
        <v>-0.04</v>
      </c>
      <c r="EN27">
        <f t="shared" si="56"/>
        <v>-0.04</v>
      </c>
      <c r="EO27">
        <f t="shared" si="57"/>
        <v>-0.04</v>
      </c>
      <c r="EP27">
        <f t="shared" si="58"/>
        <v>-0.04</v>
      </c>
      <c r="EQ27">
        <f t="shared" si="59"/>
        <v>-0.04</v>
      </c>
      <c r="ER27">
        <f t="shared" si="60"/>
        <v>-0.04</v>
      </c>
      <c r="ES27">
        <f t="shared" si="61"/>
        <v>-0.04</v>
      </c>
      <c r="ET27">
        <f t="shared" si="62"/>
        <v>-0.04</v>
      </c>
      <c r="EU27">
        <f t="shared" si="63"/>
        <v>-0.04</v>
      </c>
      <c r="EV27">
        <f t="shared" si="64"/>
        <v>-0.04</v>
      </c>
      <c r="EW27">
        <f t="shared" si="65"/>
        <v>-0.04</v>
      </c>
      <c r="EX27">
        <f t="shared" si="66"/>
        <v>-0.04</v>
      </c>
      <c r="EY27">
        <f t="shared" si="67"/>
        <v>-0.04</v>
      </c>
      <c r="EZ27">
        <f t="shared" si="68"/>
        <v>-0.04</v>
      </c>
      <c r="FA27">
        <f t="shared" si="69"/>
        <v>-0.04</v>
      </c>
    </row>
    <row r="28" spans="1:157" ht="15.4">
      <c r="A28" s="51" t="s">
        <v>505</v>
      </c>
      <c r="B28" s="64">
        <v>2E-3</v>
      </c>
      <c r="C28" s="64"/>
      <c r="D28" s="64"/>
      <c r="E28" s="64"/>
      <c r="F28" s="64"/>
      <c r="G28" s="64"/>
      <c r="H28" s="64">
        <v>0.02</v>
      </c>
      <c r="I28" s="1"/>
      <c r="J28" s="1"/>
      <c r="K28" s="1"/>
      <c r="L28" s="1"/>
      <c r="M28" s="64"/>
      <c r="N28" s="1"/>
      <c r="O28" s="1"/>
      <c r="P28" s="1"/>
      <c r="Q28" s="1"/>
      <c r="R28" s="1">
        <v>0.05</v>
      </c>
      <c r="S28" s="1"/>
      <c r="T28" s="1">
        <v>4.0000000000000001E-3</v>
      </c>
      <c r="U28" s="1">
        <f t="shared" si="2"/>
        <v>4.0000000000000001E-3</v>
      </c>
      <c r="AS28" s="31"/>
      <c r="AT28" s="31"/>
      <c r="CM28">
        <f t="shared" si="3"/>
        <v>-4.0000000000000001E-3</v>
      </c>
      <c r="CN28">
        <f t="shared" si="4"/>
        <v>-4.0000000000000001E-3</v>
      </c>
      <c r="CO28">
        <f t="shared" si="5"/>
        <v>-4.0000000000000001E-3</v>
      </c>
      <c r="CP28">
        <f t="shared" si="6"/>
        <v>-4.0000000000000001E-3</v>
      </c>
      <c r="CQ28">
        <f t="shared" si="7"/>
        <v>-4.0000000000000001E-3</v>
      </c>
      <c r="CR28">
        <f t="shared" si="8"/>
        <v>-4.0000000000000001E-3</v>
      </c>
      <c r="CS28">
        <f t="shared" si="9"/>
        <v>-4.0000000000000001E-3</v>
      </c>
      <c r="CT28">
        <f t="shared" si="10"/>
        <v>-4.0000000000000001E-3</v>
      </c>
      <c r="CU28">
        <f t="shared" si="11"/>
        <v>-4.0000000000000001E-3</v>
      </c>
      <c r="CV28">
        <f t="shared" si="12"/>
        <v>-4.0000000000000001E-3</v>
      </c>
      <c r="CW28">
        <f t="shared" si="13"/>
        <v>-4.0000000000000001E-3</v>
      </c>
      <c r="CX28">
        <f t="shared" si="14"/>
        <v>-4.0000000000000001E-3</v>
      </c>
      <c r="CY28">
        <f t="shared" si="15"/>
        <v>-4.0000000000000001E-3</v>
      </c>
      <c r="CZ28">
        <f t="shared" si="16"/>
        <v>-4.0000000000000001E-3</v>
      </c>
      <c r="DA28">
        <f t="shared" si="17"/>
        <v>-4.0000000000000001E-3</v>
      </c>
      <c r="DB28">
        <f t="shared" si="18"/>
        <v>-4.0000000000000001E-3</v>
      </c>
      <c r="DC28">
        <f t="shared" si="19"/>
        <v>-4.0000000000000001E-3</v>
      </c>
      <c r="DD28">
        <f t="shared" si="20"/>
        <v>-4.0000000000000001E-3</v>
      </c>
      <c r="DE28">
        <f t="shared" si="21"/>
        <v>-4.0000000000000001E-3</v>
      </c>
      <c r="DF28">
        <f t="shared" si="22"/>
        <v>-4.0000000000000001E-3</v>
      </c>
      <c r="DG28">
        <f t="shared" si="23"/>
        <v>-4.0000000000000001E-3</v>
      </c>
      <c r="DH28">
        <f t="shared" si="24"/>
        <v>-4.0000000000000001E-3</v>
      </c>
      <c r="DI28">
        <f t="shared" si="25"/>
        <v>-4.0000000000000001E-3</v>
      </c>
      <c r="DJ28">
        <f t="shared" si="26"/>
        <v>-4.0000000000000001E-3</v>
      </c>
      <c r="DK28">
        <f t="shared" si="27"/>
        <v>-4.0000000000000001E-3</v>
      </c>
      <c r="DL28">
        <f t="shared" si="28"/>
        <v>-4.0000000000000001E-3</v>
      </c>
      <c r="DM28">
        <f t="shared" si="29"/>
        <v>-4.0000000000000001E-3</v>
      </c>
      <c r="DN28">
        <f t="shared" si="30"/>
        <v>-4.0000000000000001E-3</v>
      </c>
      <c r="DO28">
        <f t="shared" si="31"/>
        <v>-4.0000000000000001E-3</v>
      </c>
      <c r="DP28">
        <f t="shared" si="32"/>
        <v>-4.0000000000000001E-3</v>
      </c>
      <c r="DQ28">
        <f t="shared" si="33"/>
        <v>-4.0000000000000001E-3</v>
      </c>
      <c r="DR28">
        <f t="shared" si="34"/>
        <v>-4.0000000000000001E-3</v>
      </c>
      <c r="DS28">
        <f t="shared" si="35"/>
        <v>-4.0000000000000001E-3</v>
      </c>
      <c r="DT28">
        <f t="shared" si="36"/>
        <v>-4.0000000000000001E-3</v>
      </c>
      <c r="DU28">
        <f t="shared" si="37"/>
        <v>-4.0000000000000001E-3</v>
      </c>
      <c r="DV28">
        <f t="shared" si="38"/>
        <v>-4.0000000000000001E-3</v>
      </c>
      <c r="DW28">
        <f t="shared" si="39"/>
        <v>-4.0000000000000001E-3</v>
      </c>
      <c r="DX28">
        <f t="shared" si="40"/>
        <v>-4.0000000000000001E-3</v>
      </c>
      <c r="DY28">
        <f t="shared" si="41"/>
        <v>-4.0000000000000001E-3</v>
      </c>
      <c r="DZ28">
        <f t="shared" si="42"/>
        <v>-4.0000000000000001E-3</v>
      </c>
      <c r="EA28">
        <f t="shared" si="43"/>
        <v>-4.0000000000000001E-3</v>
      </c>
      <c r="EB28">
        <f t="shared" si="44"/>
        <v>-4.0000000000000001E-3</v>
      </c>
      <c r="EC28">
        <f t="shared" si="45"/>
        <v>-4.0000000000000001E-3</v>
      </c>
      <c r="ED28">
        <f t="shared" si="46"/>
        <v>-4.0000000000000001E-3</v>
      </c>
      <c r="EE28">
        <f t="shared" si="47"/>
        <v>-4.0000000000000001E-3</v>
      </c>
      <c r="EF28">
        <f t="shared" si="48"/>
        <v>-4.0000000000000001E-3</v>
      </c>
      <c r="EG28">
        <f t="shared" si="49"/>
        <v>-4.0000000000000001E-3</v>
      </c>
      <c r="EH28">
        <f t="shared" si="50"/>
        <v>-4.0000000000000001E-3</v>
      </c>
      <c r="EI28">
        <f t="shared" si="51"/>
        <v>-4.0000000000000001E-3</v>
      </c>
      <c r="EJ28">
        <f t="shared" si="52"/>
        <v>-4.0000000000000001E-3</v>
      </c>
      <c r="EK28">
        <f t="shared" si="53"/>
        <v>-4.0000000000000001E-3</v>
      </c>
      <c r="EL28">
        <f t="shared" si="54"/>
        <v>-4.0000000000000001E-3</v>
      </c>
      <c r="EM28">
        <f t="shared" si="55"/>
        <v>-4.0000000000000001E-3</v>
      </c>
      <c r="EN28">
        <f t="shared" si="56"/>
        <v>-4.0000000000000001E-3</v>
      </c>
      <c r="EO28">
        <f t="shared" si="57"/>
        <v>-4.0000000000000001E-3</v>
      </c>
      <c r="EP28">
        <f t="shared" si="58"/>
        <v>-4.0000000000000001E-3</v>
      </c>
      <c r="EQ28">
        <f t="shared" si="59"/>
        <v>-4.0000000000000001E-3</v>
      </c>
      <c r="ER28">
        <f t="shared" si="60"/>
        <v>-4.0000000000000001E-3</v>
      </c>
      <c r="ES28">
        <f t="shared" si="61"/>
        <v>-4.0000000000000001E-3</v>
      </c>
      <c r="ET28">
        <f t="shared" si="62"/>
        <v>-4.0000000000000001E-3</v>
      </c>
      <c r="EU28">
        <f t="shared" si="63"/>
        <v>-4.0000000000000001E-3</v>
      </c>
      <c r="EV28">
        <f t="shared" si="64"/>
        <v>-4.0000000000000001E-3</v>
      </c>
      <c r="EW28">
        <f t="shared" si="65"/>
        <v>-4.0000000000000001E-3</v>
      </c>
      <c r="EX28">
        <f t="shared" si="66"/>
        <v>-4.0000000000000001E-3</v>
      </c>
      <c r="EY28">
        <f t="shared" si="67"/>
        <v>-4.0000000000000001E-3</v>
      </c>
      <c r="EZ28">
        <f t="shared" si="68"/>
        <v>-4.0000000000000001E-3</v>
      </c>
      <c r="FA28">
        <f t="shared" si="69"/>
        <v>-4.0000000000000001E-3</v>
      </c>
    </row>
    <row r="29" spans="1:157">
      <c r="A29" s="51" t="s">
        <v>112</v>
      </c>
      <c r="B29" s="64">
        <v>1.1999999999999999E-4</v>
      </c>
      <c r="C29" s="64">
        <v>0.01</v>
      </c>
      <c r="D29" s="64">
        <v>0.02</v>
      </c>
      <c r="E29" s="64"/>
      <c r="F29" s="64">
        <v>0.03</v>
      </c>
      <c r="G29" s="64"/>
      <c r="H29" s="64">
        <v>0.01</v>
      </c>
      <c r="I29" s="1"/>
      <c r="J29" s="1"/>
      <c r="K29" s="1"/>
      <c r="L29" s="1">
        <v>0.01</v>
      </c>
      <c r="M29" s="64"/>
      <c r="N29" s="1"/>
      <c r="O29" s="1"/>
      <c r="P29" s="1"/>
      <c r="Q29" s="1"/>
      <c r="R29" s="1">
        <v>0.02</v>
      </c>
      <c r="S29" s="1"/>
      <c r="T29" s="1"/>
      <c r="U29" s="1">
        <f t="shared" si="2"/>
        <v>0.01</v>
      </c>
      <c r="AN29">
        <v>0.03</v>
      </c>
      <c r="AS29" s="31"/>
      <c r="AT29" s="31"/>
      <c r="CM29">
        <f t="shared" si="3"/>
        <v>-0.01</v>
      </c>
      <c r="CN29">
        <f t="shared" si="4"/>
        <v>-0.01</v>
      </c>
      <c r="CO29">
        <f t="shared" si="5"/>
        <v>-0.01</v>
      </c>
      <c r="CP29">
        <f t="shared" si="6"/>
        <v>-0.01</v>
      </c>
      <c r="CQ29">
        <f t="shared" si="7"/>
        <v>-0.01</v>
      </c>
      <c r="CR29">
        <f t="shared" si="8"/>
        <v>-0.01</v>
      </c>
      <c r="CS29">
        <f t="shared" si="9"/>
        <v>-0.01</v>
      </c>
      <c r="CT29">
        <f t="shared" si="10"/>
        <v>-0.01</v>
      </c>
      <c r="CU29">
        <f t="shared" si="11"/>
        <v>-0.01</v>
      </c>
      <c r="CV29">
        <f t="shared" si="12"/>
        <v>-0.01</v>
      </c>
      <c r="CW29">
        <f t="shared" si="13"/>
        <v>-0.01</v>
      </c>
      <c r="CX29">
        <f t="shared" si="14"/>
        <v>-0.01</v>
      </c>
      <c r="CY29">
        <f t="shared" si="15"/>
        <v>-0.01</v>
      </c>
      <c r="CZ29">
        <f t="shared" si="16"/>
        <v>-0.01</v>
      </c>
      <c r="DA29">
        <f t="shared" si="17"/>
        <v>-0.01</v>
      </c>
      <c r="DB29">
        <f t="shared" si="18"/>
        <v>-0.01</v>
      </c>
      <c r="DC29">
        <f t="shared" si="19"/>
        <v>-0.01</v>
      </c>
      <c r="DD29">
        <f t="shared" si="20"/>
        <v>1.9999999999999997E-2</v>
      </c>
      <c r="DE29">
        <f t="shared" si="21"/>
        <v>-0.01</v>
      </c>
      <c r="DF29">
        <f t="shared" si="22"/>
        <v>-0.01</v>
      </c>
      <c r="DG29">
        <f t="shared" si="23"/>
        <v>-0.01</v>
      </c>
      <c r="DH29">
        <f t="shared" si="24"/>
        <v>-0.01</v>
      </c>
      <c r="DI29">
        <f t="shared" si="25"/>
        <v>-0.01</v>
      </c>
      <c r="DJ29">
        <f t="shared" si="26"/>
        <v>-0.01</v>
      </c>
      <c r="DK29">
        <f t="shared" si="27"/>
        <v>-0.01</v>
      </c>
      <c r="DL29">
        <f t="shared" si="28"/>
        <v>-0.01</v>
      </c>
      <c r="DM29">
        <f t="shared" si="29"/>
        <v>-0.01</v>
      </c>
      <c r="DN29">
        <f t="shared" si="30"/>
        <v>-0.01</v>
      </c>
      <c r="DO29">
        <f t="shared" si="31"/>
        <v>-0.01</v>
      </c>
      <c r="DP29">
        <f t="shared" si="32"/>
        <v>-0.01</v>
      </c>
      <c r="DQ29">
        <f t="shared" si="33"/>
        <v>-0.01</v>
      </c>
      <c r="DR29">
        <f t="shared" si="34"/>
        <v>-0.01</v>
      </c>
      <c r="DS29">
        <f t="shared" si="35"/>
        <v>-0.01</v>
      </c>
      <c r="DT29">
        <f t="shared" si="36"/>
        <v>-0.01</v>
      </c>
      <c r="DU29">
        <f t="shared" si="37"/>
        <v>-0.01</v>
      </c>
      <c r="DV29">
        <f t="shared" si="38"/>
        <v>-0.01</v>
      </c>
      <c r="DW29">
        <f t="shared" si="39"/>
        <v>-0.01</v>
      </c>
      <c r="DX29">
        <f t="shared" si="40"/>
        <v>-0.01</v>
      </c>
      <c r="DY29">
        <f t="shared" si="41"/>
        <v>-0.01</v>
      </c>
      <c r="DZ29">
        <f t="shared" si="42"/>
        <v>-0.01</v>
      </c>
      <c r="EA29">
        <f t="shared" si="43"/>
        <v>-0.01</v>
      </c>
      <c r="EB29">
        <f t="shared" si="44"/>
        <v>-0.01</v>
      </c>
      <c r="EC29">
        <f t="shared" si="45"/>
        <v>-0.01</v>
      </c>
      <c r="ED29">
        <f t="shared" si="46"/>
        <v>-0.01</v>
      </c>
      <c r="EE29">
        <f t="shared" si="47"/>
        <v>-0.01</v>
      </c>
      <c r="EF29">
        <f t="shared" si="48"/>
        <v>-0.01</v>
      </c>
      <c r="EG29">
        <f t="shared" si="49"/>
        <v>-0.01</v>
      </c>
      <c r="EH29">
        <f t="shared" si="50"/>
        <v>-0.01</v>
      </c>
      <c r="EI29">
        <f t="shared" si="51"/>
        <v>-0.01</v>
      </c>
      <c r="EJ29">
        <f t="shared" si="52"/>
        <v>-0.01</v>
      </c>
      <c r="EK29">
        <f t="shared" si="53"/>
        <v>-0.01</v>
      </c>
      <c r="EL29">
        <f t="shared" si="54"/>
        <v>-0.01</v>
      </c>
      <c r="EM29">
        <f t="shared" si="55"/>
        <v>-0.01</v>
      </c>
      <c r="EN29">
        <f t="shared" si="56"/>
        <v>-0.01</v>
      </c>
      <c r="EO29">
        <f t="shared" si="57"/>
        <v>-0.01</v>
      </c>
      <c r="EP29">
        <f t="shared" si="58"/>
        <v>-0.01</v>
      </c>
      <c r="EQ29">
        <f t="shared" si="59"/>
        <v>-0.01</v>
      </c>
      <c r="ER29">
        <f t="shared" si="60"/>
        <v>-0.01</v>
      </c>
      <c r="ES29">
        <f t="shared" si="61"/>
        <v>-0.01</v>
      </c>
      <c r="ET29">
        <f t="shared" si="62"/>
        <v>-0.01</v>
      </c>
      <c r="EU29">
        <f t="shared" si="63"/>
        <v>-0.01</v>
      </c>
      <c r="EV29">
        <f t="shared" si="64"/>
        <v>-0.01</v>
      </c>
      <c r="EW29">
        <f t="shared" si="65"/>
        <v>-0.01</v>
      </c>
      <c r="EX29">
        <f t="shared" si="66"/>
        <v>-0.01</v>
      </c>
      <c r="EY29">
        <f t="shared" si="67"/>
        <v>-0.01</v>
      </c>
      <c r="EZ29">
        <f t="shared" si="68"/>
        <v>-0.01</v>
      </c>
      <c r="FA29">
        <f t="shared" si="69"/>
        <v>-0.01</v>
      </c>
    </row>
    <row r="30" spans="1:157">
      <c r="A30" s="51" t="s">
        <v>239</v>
      </c>
      <c r="B30" s="64">
        <v>2.5000000000000001E-5</v>
      </c>
      <c r="C30" s="64">
        <v>1E-3</v>
      </c>
      <c r="D30" s="64">
        <v>1E-3</v>
      </c>
      <c r="E30" s="64"/>
      <c r="F30" s="64"/>
      <c r="G30" s="64"/>
      <c r="H30" s="64">
        <v>1E-3</v>
      </c>
      <c r="I30" s="1"/>
      <c r="J30" s="1"/>
      <c r="K30" s="1"/>
      <c r="L30" s="1"/>
      <c r="M30" s="64"/>
      <c r="N30" s="1"/>
      <c r="O30" s="1"/>
      <c r="P30" s="1"/>
      <c r="Q30" s="1"/>
      <c r="R30" s="1"/>
      <c r="S30" s="1"/>
      <c r="T30" s="1"/>
      <c r="U30" s="1">
        <f t="shared" si="2"/>
        <v>1E-3</v>
      </c>
      <c r="AS30" s="31"/>
      <c r="AT30" s="31"/>
      <c r="CM30">
        <f t="shared" si="3"/>
        <v>-1E-3</v>
      </c>
      <c r="CN30">
        <f t="shared" si="4"/>
        <v>-1E-3</v>
      </c>
      <c r="CO30">
        <f t="shared" si="5"/>
        <v>-1E-3</v>
      </c>
      <c r="CP30">
        <f t="shared" si="6"/>
        <v>-1E-3</v>
      </c>
      <c r="CQ30">
        <f t="shared" si="7"/>
        <v>-1E-3</v>
      </c>
      <c r="CR30">
        <f t="shared" si="8"/>
        <v>-1E-3</v>
      </c>
      <c r="CS30">
        <f t="shared" si="9"/>
        <v>-1E-3</v>
      </c>
      <c r="CT30">
        <f t="shared" si="10"/>
        <v>-1E-3</v>
      </c>
      <c r="CU30">
        <f t="shared" si="11"/>
        <v>-1E-3</v>
      </c>
      <c r="CV30">
        <f t="shared" si="12"/>
        <v>-1E-3</v>
      </c>
      <c r="CW30">
        <f t="shared" si="13"/>
        <v>-1E-3</v>
      </c>
      <c r="CX30">
        <f t="shared" si="14"/>
        <v>-1E-3</v>
      </c>
      <c r="CY30">
        <f t="shared" si="15"/>
        <v>-1E-3</v>
      </c>
      <c r="CZ30">
        <f t="shared" si="16"/>
        <v>-1E-3</v>
      </c>
      <c r="DA30">
        <f t="shared" si="17"/>
        <v>-1E-3</v>
      </c>
      <c r="DB30">
        <f t="shared" si="18"/>
        <v>-1E-3</v>
      </c>
      <c r="DC30">
        <f t="shared" si="19"/>
        <v>-1E-3</v>
      </c>
      <c r="DD30">
        <f t="shared" si="20"/>
        <v>-1E-3</v>
      </c>
      <c r="DE30">
        <f t="shared" si="21"/>
        <v>-1E-3</v>
      </c>
      <c r="DF30">
        <f t="shared" si="22"/>
        <v>-1E-3</v>
      </c>
      <c r="DG30">
        <f t="shared" si="23"/>
        <v>-1E-3</v>
      </c>
      <c r="DH30">
        <f t="shared" si="24"/>
        <v>-1E-3</v>
      </c>
      <c r="DI30">
        <f t="shared" si="25"/>
        <v>-1E-3</v>
      </c>
      <c r="DJ30">
        <f t="shared" si="26"/>
        <v>-1E-3</v>
      </c>
      <c r="DK30">
        <f t="shared" si="27"/>
        <v>-1E-3</v>
      </c>
      <c r="DL30">
        <f t="shared" si="28"/>
        <v>-1E-3</v>
      </c>
      <c r="DM30">
        <f t="shared" si="29"/>
        <v>-1E-3</v>
      </c>
      <c r="DN30">
        <f t="shared" si="30"/>
        <v>-1E-3</v>
      </c>
      <c r="DO30">
        <f t="shared" si="31"/>
        <v>-1E-3</v>
      </c>
      <c r="DP30">
        <f t="shared" si="32"/>
        <v>-1E-3</v>
      </c>
      <c r="DQ30">
        <f t="shared" si="33"/>
        <v>-1E-3</v>
      </c>
      <c r="DR30">
        <f t="shared" si="34"/>
        <v>-1E-3</v>
      </c>
      <c r="DS30">
        <f t="shared" si="35"/>
        <v>-1E-3</v>
      </c>
      <c r="DT30">
        <f t="shared" si="36"/>
        <v>-1E-3</v>
      </c>
      <c r="DU30">
        <f t="shared" si="37"/>
        <v>-1E-3</v>
      </c>
      <c r="DV30">
        <f t="shared" si="38"/>
        <v>-1E-3</v>
      </c>
      <c r="DW30">
        <f t="shared" si="39"/>
        <v>-1E-3</v>
      </c>
      <c r="DX30">
        <f t="shared" si="40"/>
        <v>-1E-3</v>
      </c>
      <c r="DY30">
        <f t="shared" si="41"/>
        <v>-1E-3</v>
      </c>
      <c r="DZ30">
        <f t="shared" si="42"/>
        <v>-1E-3</v>
      </c>
      <c r="EA30">
        <f t="shared" si="43"/>
        <v>-1E-3</v>
      </c>
      <c r="EB30">
        <f t="shared" si="44"/>
        <v>-1E-3</v>
      </c>
      <c r="EC30">
        <f t="shared" si="45"/>
        <v>-1E-3</v>
      </c>
      <c r="ED30">
        <f t="shared" si="46"/>
        <v>-1E-3</v>
      </c>
      <c r="EE30">
        <f t="shared" si="47"/>
        <v>-1E-3</v>
      </c>
      <c r="EF30">
        <f t="shared" si="48"/>
        <v>-1E-3</v>
      </c>
      <c r="EG30">
        <f t="shared" si="49"/>
        <v>-1E-3</v>
      </c>
      <c r="EH30">
        <f t="shared" si="50"/>
        <v>-1E-3</v>
      </c>
      <c r="EI30">
        <f t="shared" si="51"/>
        <v>-1E-3</v>
      </c>
      <c r="EJ30">
        <f t="shared" si="52"/>
        <v>-1E-3</v>
      </c>
      <c r="EK30">
        <f t="shared" si="53"/>
        <v>-1E-3</v>
      </c>
      <c r="EL30">
        <f t="shared" si="54"/>
        <v>-1E-3</v>
      </c>
      <c r="EM30">
        <f t="shared" si="55"/>
        <v>-1E-3</v>
      </c>
      <c r="EN30">
        <f t="shared" si="56"/>
        <v>-1E-3</v>
      </c>
      <c r="EO30">
        <f t="shared" si="57"/>
        <v>-1E-3</v>
      </c>
      <c r="EP30">
        <f t="shared" si="58"/>
        <v>-1E-3</v>
      </c>
      <c r="EQ30">
        <f t="shared" si="59"/>
        <v>-1E-3</v>
      </c>
      <c r="ER30">
        <f t="shared" si="60"/>
        <v>-1E-3</v>
      </c>
      <c r="ES30">
        <f t="shared" si="61"/>
        <v>-1E-3</v>
      </c>
      <c r="ET30">
        <f t="shared" si="62"/>
        <v>-1E-3</v>
      </c>
      <c r="EU30">
        <f t="shared" si="63"/>
        <v>-1E-3</v>
      </c>
      <c r="EV30">
        <f t="shared" si="64"/>
        <v>-1E-3</v>
      </c>
      <c r="EW30">
        <f t="shared" si="65"/>
        <v>-1E-3</v>
      </c>
      <c r="EX30">
        <f t="shared" si="66"/>
        <v>-1E-3</v>
      </c>
      <c r="EY30">
        <f t="shared" si="67"/>
        <v>-1E-3</v>
      </c>
      <c r="EZ30">
        <f t="shared" si="68"/>
        <v>-1E-3</v>
      </c>
      <c r="FA30">
        <f t="shared" si="69"/>
        <v>-1E-3</v>
      </c>
    </row>
    <row r="31" spans="1:157">
      <c r="A31" s="51" t="s">
        <v>240</v>
      </c>
      <c r="B31" s="64">
        <v>2.2999999999999998E-4</v>
      </c>
      <c r="C31" s="64">
        <v>0.05</v>
      </c>
      <c r="D31" s="64">
        <v>0.08</v>
      </c>
      <c r="E31" s="64"/>
      <c r="F31" s="64"/>
      <c r="G31" s="64"/>
      <c r="H31" s="64">
        <v>0.03</v>
      </c>
      <c r="I31" s="1">
        <v>0.1</v>
      </c>
      <c r="J31" s="1"/>
      <c r="K31" s="1"/>
      <c r="L31" s="1"/>
      <c r="M31" s="64"/>
      <c r="N31" s="1"/>
      <c r="O31" s="1"/>
      <c r="P31" s="1"/>
      <c r="Q31" s="1"/>
      <c r="R31" s="1">
        <v>0.1</v>
      </c>
      <c r="S31" s="1"/>
      <c r="T31" s="1"/>
      <c r="U31" s="1">
        <f t="shared" si="2"/>
        <v>0.03</v>
      </c>
      <c r="AS31" s="31"/>
      <c r="AT31" s="31"/>
      <c r="CM31">
        <f t="shared" si="3"/>
        <v>-0.03</v>
      </c>
      <c r="CN31">
        <f t="shared" si="4"/>
        <v>-0.03</v>
      </c>
      <c r="CO31">
        <f t="shared" si="5"/>
        <v>-0.03</v>
      </c>
      <c r="CP31">
        <f t="shared" si="6"/>
        <v>-0.03</v>
      </c>
      <c r="CQ31">
        <f t="shared" si="7"/>
        <v>-0.03</v>
      </c>
      <c r="CR31">
        <f t="shared" si="8"/>
        <v>-0.03</v>
      </c>
      <c r="CS31">
        <f t="shared" si="9"/>
        <v>-0.03</v>
      </c>
      <c r="CT31">
        <f t="shared" si="10"/>
        <v>-0.03</v>
      </c>
      <c r="CU31">
        <f t="shared" si="11"/>
        <v>-0.03</v>
      </c>
      <c r="CV31">
        <f t="shared" si="12"/>
        <v>-0.03</v>
      </c>
      <c r="CW31">
        <f t="shared" si="13"/>
        <v>-0.03</v>
      </c>
      <c r="CX31">
        <f t="shared" si="14"/>
        <v>-0.03</v>
      </c>
      <c r="CY31">
        <f t="shared" si="15"/>
        <v>-0.03</v>
      </c>
      <c r="CZ31">
        <f t="shared" si="16"/>
        <v>-0.03</v>
      </c>
      <c r="DA31">
        <f t="shared" si="17"/>
        <v>-0.03</v>
      </c>
      <c r="DB31">
        <f t="shared" si="18"/>
        <v>-0.03</v>
      </c>
      <c r="DC31">
        <f t="shared" si="19"/>
        <v>-0.03</v>
      </c>
      <c r="DD31">
        <f t="shared" si="20"/>
        <v>-0.03</v>
      </c>
      <c r="DE31">
        <f t="shared" si="21"/>
        <v>-0.03</v>
      </c>
      <c r="DF31">
        <f t="shared" si="22"/>
        <v>-0.03</v>
      </c>
      <c r="DG31">
        <f t="shared" si="23"/>
        <v>-0.03</v>
      </c>
      <c r="DH31">
        <f t="shared" si="24"/>
        <v>-0.03</v>
      </c>
      <c r="DI31">
        <f t="shared" si="25"/>
        <v>-0.03</v>
      </c>
      <c r="DJ31">
        <f t="shared" si="26"/>
        <v>-0.03</v>
      </c>
      <c r="DK31">
        <f t="shared" si="27"/>
        <v>-0.03</v>
      </c>
      <c r="DL31">
        <f t="shared" si="28"/>
        <v>-0.03</v>
      </c>
      <c r="DM31">
        <f t="shared" si="29"/>
        <v>-0.03</v>
      </c>
      <c r="DN31">
        <f t="shared" si="30"/>
        <v>-0.03</v>
      </c>
      <c r="DO31">
        <f t="shared" si="31"/>
        <v>-0.03</v>
      </c>
      <c r="DP31">
        <f t="shared" si="32"/>
        <v>-0.03</v>
      </c>
      <c r="DQ31">
        <f t="shared" si="33"/>
        <v>-0.03</v>
      </c>
      <c r="DR31">
        <f t="shared" si="34"/>
        <v>-0.03</v>
      </c>
      <c r="DS31">
        <f t="shared" si="35"/>
        <v>-0.03</v>
      </c>
      <c r="DT31">
        <f t="shared" si="36"/>
        <v>-0.03</v>
      </c>
      <c r="DU31">
        <f t="shared" si="37"/>
        <v>-0.03</v>
      </c>
      <c r="DV31">
        <f t="shared" si="38"/>
        <v>-0.03</v>
      </c>
      <c r="DW31">
        <f t="shared" si="39"/>
        <v>-0.03</v>
      </c>
      <c r="DX31">
        <f t="shared" si="40"/>
        <v>-0.03</v>
      </c>
      <c r="DY31">
        <f t="shared" si="41"/>
        <v>-0.03</v>
      </c>
      <c r="DZ31">
        <f t="shared" si="42"/>
        <v>-0.03</v>
      </c>
      <c r="EA31">
        <f t="shared" si="43"/>
        <v>-0.03</v>
      </c>
      <c r="EB31">
        <f t="shared" si="44"/>
        <v>-0.03</v>
      </c>
      <c r="EC31">
        <f t="shared" si="45"/>
        <v>-0.03</v>
      </c>
      <c r="ED31">
        <f t="shared" si="46"/>
        <v>-0.03</v>
      </c>
      <c r="EE31">
        <f t="shared" si="47"/>
        <v>-0.03</v>
      </c>
      <c r="EF31">
        <f t="shared" si="48"/>
        <v>-0.03</v>
      </c>
      <c r="EG31">
        <f t="shared" si="49"/>
        <v>-0.03</v>
      </c>
      <c r="EH31">
        <f t="shared" si="50"/>
        <v>-0.03</v>
      </c>
      <c r="EI31">
        <f t="shared" si="51"/>
        <v>-0.03</v>
      </c>
      <c r="EJ31">
        <f t="shared" si="52"/>
        <v>-0.03</v>
      </c>
      <c r="EK31">
        <f t="shared" si="53"/>
        <v>-0.03</v>
      </c>
      <c r="EL31">
        <f t="shared" si="54"/>
        <v>-0.03</v>
      </c>
      <c r="EM31">
        <f t="shared" si="55"/>
        <v>-0.03</v>
      </c>
      <c r="EN31">
        <f t="shared" si="56"/>
        <v>-0.03</v>
      </c>
      <c r="EO31">
        <f t="shared" si="57"/>
        <v>-0.03</v>
      </c>
      <c r="EP31">
        <f t="shared" si="58"/>
        <v>-0.03</v>
      </c>
      <c r="EQ31">
        <f t="shared" si="59"/>
        <v>-0.03</v>
      </c>
      <c r="ER31">
        <f t="shared" si="60"/>
        <v>-0.03</v>
      </c>
      <c r="ES31">
        <f t="shared" si="61"/>
        <v>-0.03</v>
      </c>
      <c r="ET31">
        <f t="shared" si="62"/>
        <v>-0.03</v>
      </c>
      <c r="EU31">
        <f t="shared" si="63"/>
        <v>-0.03</v>
      </c>
      <c r="EV31">
        <f t="shared" si="64"/>
        <v>-0.03</v>
      </c>
      <c r="EW31">
        <f t="shared" si="65"/>
        <v>-0.03</v>
      </c>
      <c r="EX31">
        <f t="shared" si="66"/>
        <v>-0.03</v>
      </c>
      <c r="EY31">
        <f t="shared" si="67"/>
        <v>-0.03</v>
      </c>
      <c r="EZ31">
        <f t="shared" si="68"/>
        <v>-0.03</v>
      </c>
      <c r="FA31">
        <f t="shared" si="69"/>
        <v>-0.03</v>
      </c>
    </row>
    <row r="32" spans="1:157">
      <c r="A32" s="51" t="s">
        <v>241</v>
      </c>
      <c r="B32" s="64">
        <v>9.9999999999999995E-8</v>
      </c>
      <c r="C32" s="64">
        <v>1E-3</v>
      </c>
      <c r="D32" s="64">
        <v>1E-3</v>
      </c>
      <c r="E32" s="64">
        <v>2.0000000000000001E-4</v>
      </c>
      <c r="F32" s="64"/>
      <c r="G32" s="64"/>
      <c r="H32" s="64"/>
      <c r="I32" s="1"/>
      <c r="J32" s="1"/>
      <c r="K32" s="1"/>
      <c r="L32" s="1"/>
      <c r="M32" s="64">
        <v>5.0000000000000001E-3</v>
      </c>
      <c r="N32" s="1"/>
      <c r="O32" s="1"/>
      <c r="P32" s="1"/>
      <c r="Q32" s="1"/>
      <c r="R32" s="1"/>
      <c r="S32" s="1"/>
      <c r="T32" s="1"/>
      <c r="U32" s="1">
        <f t="shared" si="2"/>
        <v>2.0000000000000001E-4</v>
      </c>
      <c r="AS32" s="31"/>
      <c r="AT32" s="31"/>
      <c r="CM32">
        <f t="shared" si="3"/>
        <v>-2.0000000000000001E-4</v>
      </c>
      <c r="CN32">
        <f t="shared" si="4"/>
        <v>-2.0000000000000001E-4</v>
      </c>
      <c r="CO32">
        <f t="shared" si="5"/>
        <v>-2.0000000000000001E-4</v>
      </c>
      <c r="CP32">
        <f t="shared" si="6"/>
        <v>-2.0000000000000001E-4</v>
      </c>
      <c r="CQ32">
        <f t="shared" si="7"/>
        <v>-2.0000000000000001E-4</v>
      </c>
      <c r="CR32">
        <f t="shared" si="8"/>
        <v>-2.0000000000000001E-4</v>
      </c>
      <c r="CS32">
        <f t="shared" si="9"/>
        <v>-2.0000000000000001E-4</v>
      </c>
      <c r="CT32">
        <f t="shared" si="10"/>
        <v>-2.0000000000000001E-4</v>
      </c>
      <c r="CU32">
        <f t="shared" si="11"/>
        <v>-2.0000000000000001E-4</v>
      </c>
      <c r="CV32">
        <f t="shared" si="12"/>
        <v>-2.0000000000000001E-4</v>
      </c>
      <c r="CW32">
        <f t="shared" si="13"/>
        <v>-2.0000000000000001E-4</v>
      </c>
      <c r="CX32">
        <f t="shared" si="14"/>
        <v>-2.0000000000000001E-4</v>
      </c>
      <c r="CY32">
        <f t="shared" si="15"/>
        <v>-2.0000000000000001E-4</v>
      </c>
      <c r="CZ32">
        <f t="shared" si="16"/>
        <v>-2.0000000000000001E-4</v>
      </c>
      <c r="DA32">
        <f t="shared" si="17"/>
        <v>-2.0000000000000001E-4</v>
      </c>
      <c r="DB32">
        <f t="shared" si="18"/>
        <v>-2.0000000000000001E-4</v>
      </c>
      <c r="DC32">
        <f t="shared" si="19"/>
        <v>-2.0000000000000001E-4</v>
      </c>
      <c r="DD32">
        <f t="shared" si="20"/>
        <v>-2.0000000000000001E-4</v>
      </c>
      <c r="DE32">
        <f t="shared" si="21"/>
        <v>-2.0000000000000001E-4</v>
      </c>
      <c r="DF32">
        <f t="shared" si="22"/>
        <v>-2.0000000000000001E-4</v>
      </c>
      <c r="DG32">
        <f t="shared" si="23"/>
        <v>-2.0000000000000001E-4</v>
      </c>
      <c r="DH32">
        <f t="shared" si="24"/>
        <v>-2.0000000000000001E-4</v>
      </c>
      <c r="DI32">
        <f t="shared" si="25"/>
        <v>-2.0000000000000001E-4</v>
      </c>
      <c r="DJ32">
        <f t="shared" si="26"/>
        <v>-2.0000000000000001E-4</v>
      </c>
      <c r="DK32">
        <f t="shared" si="27"/>
        <v>-2.0000000000000001E-4</v>
      </c>
      <c r="DL32">
        <f t="shared" si="28"/>
        <v>-2.0000000000000001E-4</v>
      </c>
      <c r="DM32">
        <f t="shared" si="29"/>
        <v>-2.0000000000000001E-4</v>
      </c>
      <c r="DN32">
        <f t="shared" si="30"/>
        <v>-2.0000000000000001E-4</v>
      </c>
      <c r="DO32">
        <f t="shared" si="31"/>
        <v>-2.0000000000000001E-4</v>
      </c>
      <c r="DP32">
        <f t="shared" si="32"/>
        <v>-2.0000000000000001E-4</v>
      </c>
      <c r="DQ32">
        <f t="shared" si="33"/>
        <v>-2.0000000000000001E-4</v>
      </c>
      <c r="DR32">
        <f t="shared" si="34"/>
        <v>-2.0000000000000001E-4</v>
      </c>
      <c r="DS32">
        <f t="shared" si="35"/>
        <v>-2.0000000000000001E-4</v>
      </c>
      <c r="DT32">
        <f t="shared" si="36"/>
        <v>-2.0000000000000001E-4</v>
      </c>
      <c r="DU32">
        <f t="shared" si="37"/>
        <v>-2.0000000000000001E-4</v>
      </c>
      <c r="DV32">
        <f t="shared" si="38"/>
        <v>-2.0000000000000001E-4</v>
      </c>
      <c r="DW32">
        <f t="shared" si="39"/>
        <v>-2.0000000000000001E-4</v>
      </c>
      <c r="DX32">
        <f t="shared" si="40"/>
        <v>-2.0000000000000001E-4</v>
      </c>
      <c r="DY32">
        <f t="shared" si="41"/>
        <v>-2.0000000000000001E-4</v>
      </c>
      <c r="DZ32">
        <f t="shared" si="42"/>
        <v>-2.0000000000000001E-4</v>
      </c>
      <c r="EA32">
        <f t="shared" si="43"/>
        <v>-2.0000000000000001E-4</v>
      </c>
      <c r="EB32">
        <f t="shared" si="44"/>
        <v>-2.0000000000000001E-4</v>
      </c>
      <c r="EC32">
        <f t="shared" si="45"/>
        <v>-2.0000000000000001E-4</v>
      </c>
      <c r="ED32">
        <f t="shared" si="46"/>
        <v>-2.0000000000000001E-4</v>
      </c>
      <c r="EE32">
        <f t="shared" si="47"/>
        <v>-2.0000000000000001E-4</v>
      </c>
      <c r="EF32">
        <f t="shared" si="48"/>
        <v>-2.0000000000000001E-4</v>
      </c>
      <c r="EG32">
        <f t="shared" si="49"/>
        <v>-2.0000000000000001E-4</v>
      </c>
      <c r="EH32">
        <f t="shared" si="50"/>
        <v>-2.0000000000000001E-4</v>
      </c>
      <c r="EI32">
        <f t="shared" si="51"/>
        <v>-2.0000000000000001E-4</v>
      </c>
      <c r="EJ32">
        <f t="shared" si="52"/>
        <v>-2.0000000000000001E-4</v>
      </c>
      <c r="EK32">
        <f t="shared" si="53"/>
        <v>-2.0000000000000001E-4</v>
      </c>
      <c r="EL32">
        <f t="shared" si="54"/>
        <v>-2.0000000000000001E-4</v>
      </c>
      <c r="EM32">
        <f t="shared" si="55"/>
        <v>-2.0000000000000001E-4</v>
      </c>
      <c r="EN32">
        <f t="shared" si="56"/>
        <v>-2.0000000000000001E-4</v>
      </c>
      <c r="EO32">
        <f t="shared" si="57"/>
        <v>-2.0000000000000001E-4</v>
      </c>
      <c r="EP32">
        <f t="shared" si="58"/>
        <v>-2.0000000000000001E-4</v>
      </c>
      <c r="EQ32">
        <f t="shared" si="59"/>
        <v>-2.0000000000000001E-4</v>
      </c>
      <c r="ER32">
        <f t="shared" si="60"/>
        <v>-2.0000000000000001E-4</v>
      </c>
      <c r="ES32">
        <f t="shared" si="61"/>
        <v>-2.0000000000000001E-4</v>
      </c>
      <c r="ET32">
        <f t="shared" si="62"/>
        <v>-2.0000000000000001E-4</v>
      </c>
      <c r="EU32">
        <f t="shared" si="63"/>
        <v>-2.0000000000000001E-4</v>
      </c>
      <c r="EV32">
        <f t="shared" si="64"/>
        <v>-2.0000000000000001E-4</v>
      </c>
      <c r="EW32">
        <f t="shared" si="65"/>
        <v>-2.0000000000000001E-4</v>
      </c>
      <c r="EX32">
        <f t="shared" si="66"/>
        <v>-2.0000000000000001E-4</v>
      </c>
      <c r="EY32">
        <f t="shared" si="67"/>
        <v>-2.0000000000000001E-4</v>
      </c>
      <c r="EZ32">
        <f t="shared" si="68"/>
        <v>-2.0000000000000001E-4</v>
      </c>
      <c r="FA32">
        <f t="shared" si="69"/>
        <v>-2.0000000000000001E-4</v>
      </c>
    </row>
    <row r="33" spans="1:157" ht="15.4">
      <c r="A33" s="51" t="s">
        <v>508</v>
      </c>
      <c r="B33" s="64">
        <v>4.2500000000000003E-2</v>
      </c>
      <c r="C33" s="64"/>
      <c r="D33" s="64"/>
      <c r="E33" s="64"/>
      <c r="F33" s="64"/>
      <c r="G33" s="64"/>
      <c r="H33" s="64"/>
      <c r="I33" s="1"/>
      <c r="J33" s="1">
        <v>8</v>
      </c>
      <c r="K33" s="1"/>
      <c r="L33" s="1"/>
      <c r="M33" s="64"/>
      <c r="N33" s="1"/>
      <c r="O33" s="1"/>
      <c r="P33" s="1"/>
      <c r="Q33" s="1"/>
      <c r="R33" s="1"/>
      <c r="S33" s="1"/>
      <c r="T33" s="1"/>
      <c r="U33" s="1">
        <f t="shared" si="2"/>
        <v>8</v>
      </c>
      <c r="AN33">
        <v>9.8000000000000004E-2</v>
      </c>
      <c r="AO33">
        <v>10.09</v>
      </c>
      <c r="AS33" s="31"/>
      <c r="AT33" s="31"/>
      <c r="BE33">
        <v>0.13</v>
      </c>
      <c r="CB33">
        <v>0.09</v>
      </c>
      <c r="CM33">
        <f t="shared" si="3"/>
        <v>-8</v>
      </c>
      <c r="CN33">
        <f t="shared" si="4"/>
        <v>-8</v>
      </c>
      <c r="CO33">
        <f t="shared" si="5"/>
        <v>-8</v>
      </c>
      <c r="CP33">
        <f t="shared" si="6"/>
        <v>-8</v>
      </c>
      <c r="CQ33">
        <f t="shared" si="7"/>
        <v>-8</v>
      </c>
      <c r="CR33">
        <f t="shared" si="8"/>
        <v>-8</v>
      </c>
      <c r="CS33">
        <f t="shared" si="9"/>
        <v>-8</v>
      </c>
      <c r="CT33">
        <f t="shared" si="10"/>
        <v>-8</v>
      </c>
      <c r="CU33">
        <f t="shared" si="11"/>
        <v>-8</v>
      </c>
      <c r="CV33">
        <f t="shared" si="12"/>
        <v>-8</v>
      </c>
      <c r="CW33">
        <f t="shared" si="13"/>
        <v>-8</v>
      </c>
      <c r="CX33">
        <f t="shared" si="14"/>
        <v>-8</v>
      </c>
      <c r="CY33">
        <f t="shared" si="15"/>
        <v>-8</v>
      </c>
      <c r="CZ33">
        <f t="shared" si="16"/>
        <v>-8</v>
      </c>
      <c r="DA33">
        <f t="shared" si="17"/>
        <v>-8</v>
      </c>
      <c r="DB33">
        <f t="shared" si="18"/>
        <v>-8</v>
      </c>
      <c r="DC33">
        <f t="shared" si="19"/>
        <v>-8</v>
      </c>
      <c r="DD33">
        <f t="shared" si="20"/>
        <v>-7.9020000000000001</v>
      </c>
      <c r="DE33">
        <f t="shared" si="21"/>
        <v>2.09</v>
      </c>
      <c r="DF33">
        <f t="shared" si="22"/>
        <v>-8</v>
      </c>
      <c r="DG33">
        <f t="shared" si="23"/>
        <v>-8</v>
      </c>
      <c r="DH33">
        <f t="shared" si="24"/>
        <v>-8</v>
      </c>
      <c r="DI33">
        <f t="shared" si="25"/>
        <v>-8</v>
      </c>
      <c r="DJ33">
        <f t="shared" si="26"/>
        <v>-8</v>
      </c>
      <c r="DK33">
        <f t="shared" si="27"/>
        <v>-8</v>
      </c>
      <c r="DL33">
        <f t="shared" si="28"/>
        <v>-8</v>
      </c>
      <c r="DM33">
        <f t="shared" si="29"/>
        <v>-8</v>
      </c>
      <c r="DN33">
        <f t="shared" si="30"/>
        <v>-8</v>
      </c>
      <c r="DO33">
        <f t="shared" si="31"/>
        <v>-8</v>
      </c>
      <c r="DP33">
        <f t="shared" si="32"/>
        <v>-8</v>
      </c>
      <c r="DQ33">
        <f t="shared" si="33"/>
        <v>-8</v>
      </c>
      <c r="DR33">
        <f t="shared" si="34"/>
        <v>-8</v>
      </c>
      <c r="DS33">
        <f t="shared" si="35"/>
        <v>-8</v>
      </c>
      <c r="DT33">
        <f t="shared" si="36"/>
        <v>-8</v>
      </c>
      <c r="DU33">
        <f t="shared" si="37"/>
        <v>-7.87</v>
      </c>
      <c r="DV33">
        <f t="shared" si="38"/>
        <v>-8</v>
      </c>
      <c r="DW33">
        <f t="shared" si="39"/>
        <v>-8</v>
      </c>
      <c r="DX33">
        <f t="shared" si="40"/>
        <v>-8</v>
      </c>
      <c r="DY33">
        <f t="shared" si="41"/>
        <v>-8</v>
      </c>
      <c r="DZ33">
        <f t="shared" si="42"/>
        <v>-8</v>
      </c>
      <c r="EA33">
        <f t="shared" si="43"/>
        <v>-8</v>
      </c>
      <c r="EB33">
        <f t="shared" si="44"/>
        <v>-8</v>
      </c>
      <c r="EC33">
        <f t="shared" si="45"/>
        <v>-8</v>
      </c>
      <c r="ED33">
        <f t="shared" si="46"/>
        <v>-8</v>
      </c>
      <c r="EE33">
        <f t="shared" si="47"/>
        <v>-8</v>
      </c>
      <c r="EF33">
        <f t="shared" si="48"/>
        <v>-8</v>
      </c>
      <c r="EG33">
        <f t="shared" si="49"/>
        <v>-8</v>
      </c>
      <c r="EH33">
        <f t="shared" si="50"/>
        <v>-8</v>
      </c>
      <c r="EI33">
        <f t="shared" si="51"/>
        <v>-8</v>
      </c>
      <c r="EJ33">
        <f t="shared" si="52"/>
        <v>-8</v>
      </c>
      <c r="EK33">
        <f t="shared" si="53"/>
        <v>-8</v>
      </c>
      <c r="EL33">
        <f t="shared" si="54"/>
        <v>-8</v>
      </c>
      <c r="EM33">
        <f t="shared" si="55"/>
        <v>-8</v>
      </c>
      <c r="EN33">
        <f t="shared" si="56"/>
        <v>-8</v>
      </c>
      <c r="EO33">
        <f t="shared" si="57"/>
        <v>-8</v>
      </c>
      <c r="EP33">
        <f t="shared" si="58"/>
        <v>-8</v>
      </c>
      <c r="EQ33">
        <f t="shared" si="59"/>
        <v>-8</v>
      </c>
      <c r="ER33">
        <f t="shared" si="60"/>
        <v>-7.91</v>
      </c>
      <c r="ES33">
        <f t="shared" si="61"/>
        <v>-8</v>
      </c>
      <c r="ET33">
        <f t="shared" si="62"/>
        <v>-8</v>
      </c>
      <c r="EU33">
        <f t="shared" si="63"/>
        <v>-8</v>
      </c>
      <c r="EV33">
        <f t="shared" si="64"/>
        <v>-8</v>
      </c>
      <c r="EW33">
        <f t="shared" si="65"/>
        <v>-8</v>
      </c>
      <c r="EX33">
        <f t="shared" si="66"/>
        <v>-8</v>
      </c>
      <c r="EY33">
        <f t="shared" si="67"/>
        <v>-8</v>
      </c>
      <c r="EZ33">
        <f t="shared" si="68"/>
        <v>-8</v>
      </c>
      <c r="FA33">
        <f t="shared" si="69"/>
        <v>-8</v>
      </c>
    </row>
    <row r="34" spans="1:157">
      <c r="A34" s="51" t="s">
        <v>242</v>
      </c>
      <c r="B34" s="64">
        <v>2.9999999999999997E-4</v>
      </c>
      <c r="C34" s="64"/>
      <c r="D34" s="64"/>
      <c r="E34" s="64"/>
      <c r="F34" s="64"/>
      <c r="G34" s="64"/>
      <c r="H34" s="64"/>
      <c r="I34" s="1"/>
      <c r="J34" s="1"/>
      <c r="K34" s="1"/>
      <c r="L34" s="1"/>
      <c r="M34" s="64"/>
      <c r="N34" s="1"/>
      <c r="O34" s="1"/>
      <c r="P34" s="1"/>
      <c r="Q34" s="1"/>
      <c r="R34" s="1"/>
      <c r="S34" s="1"/>
      <c r="T34" s="1"/>
      <c r="U34" s="1">
        <v>1E-4</v>
      </c>
      <c r="AS34" s="31"/>
      <c r="AT34" s="31"/>
      <c r="CM34">
        <f t="shared" si="3"/>
        <v>-1E-4</v>
      </c>
      <c r="CN34">
        <f t="shared" si="4"/>
        <v>-1E-4</v>
      </c>
      <c r="CO34">
        <f t="shared" si="5"/>
        <v>-1E-4</v>
      </c>
      <c r="CP34">
        <f t="shared" si="6"/>
        <v>-1E-4</v>
      </c>
      <c r="CQ34">
        <f t="shared" si="7"/>
        <v>-1E-4</v>
      </c>
      <c r="CR34">
        <f t="shared" si="8"/>
        <v>-1E-4</v>
      </c>
      <c r="CS34">
        <f t="shared" si="9"/>
        <v>-1E-4</v>
      </c>
      <c r="CT34">
        <f t="shared" si="10"/>
        <v>-1E-4</v>
      </c>
      <c r="CU34">
        <f t="shared" si="11"/>
        <v>-1E-4</v>
      </c>
      <c r="CV34">
        <f t="shared" si="12"/>
        <v>-1E-4</v>
      </c>
      <c r="CW34">
        <f t="shared" si="13"/>
        <v>-1E-4</v>
      </c>
      <c r="CX34">
        <f t="shared" si="14"/>
        <v>-1E-4</v>
      </c>
      <c r="CY34">
        <f t="shared" si="15"/>
        <v>-1E-4</v>
      </c>
      <c r="CZ34">
        <f t="shared" si="16"/>
        <v>-1E-4</v>
      </c>
      <c r="DA34">
        <f t="shared" si="17"/>
        <v>-1E-4</v>
      </c>
      <c r="DB34">
        <f t="shared" si="18"/>
        <v>-1E-4</v>
      </c>
      <c r="DC34">
        <f t="shared" si="19"/>
        <v>-1E-4</v>
      </c>
      <c r="DD34">
        <f t="shared" si="20"/>
        <v>-1E-4</v>
      </c>
      <c r="DE34">
        <f t="shared" si="21"/>
        <v>-1E-4</v>
      </c>
      <c r="DF34">
        <f t="shared" si="22"/>
        <v>-1E-4</v>
      </c>
      <c r="DG34">
        <f t="shared" si="23"/>
        <v>-1E-4</v>
      </c>
      <c r="DH34">
        <f t="shared" si="24"/>
        <v>-1E-4</v>
      </c>
      <c r="DI34">
        <f t="shared" si="25"/>
        <v>-1E-4</v>
      </c>
      <c r="DJ34">
        <f t="shared" si="26"/>
        <v>-1E-4</v>
      </c>
      <c r="DK34">
        <f t="shared" si="27"/>
        <v>-1E-4</v>
      </c>
      <c r="DL34">
        <f t="shared" si="28"/>
        <v>-1E-4</v>
      </c>
      <c r="DM34">
        <f t="shared" si="29"/>
        <v>-1E-4</v>
      </c>
      <c r="DN34">
        <f t="shared" si="30"/>
        <v>-1E-4</v>
      </c>
      <c r="DO34">
        <f t="shared" si="31"/>
        <v>-1E-4</v>
      </c>
      <c r="DP34">
        <f t="shared" si="32"/>
        <v>-1E-4</v>
      </c>
      <c r="DQ34">
        <f t="shared" si="33"/>
        <v>-1E-4</v>
      </c>
      <c r="DR34">
        <f t="shared" si="34"/>
        <v>-1E-4</v>
      </c>
      <c r="DS34">
        <f t="shared" si="35"/>
        <v>-1E-4</v>
      </c>
      <c r="DT34">
        <f t="shared" si="36"/>
        <v>-1E-4</v>
      </c>
      <c r="DU34">
        <f t="shared" si="37"/>
        <v>-1E-4</v>
      </c>
      <c r="DV34">
        <f t="shared" si="38"/>
        <v>-1E-4</v>
      </c>
      <c r="DW34">
        <f t="shared" si="39"/>
        <v>-1E-4</v>
      </c>
      <c r="DX34">
        <f t="shared" si="40"/>
        <v>-1E-4</v>
      </c>
      <c r="DY34">
        <f t="shared" si="41"/>
        <v>-1E-4</v>
      </c>
      <c r="DZ34">
        <f t="shared" si="42"/>
        <v>-1E-4</v>
      </c>
      <c r="EA34">
        <f t="shared" si="43"/>
        <v>-1E-4</v>
      </c>
      <c r="EB34">
        <f t="shared" si="44"/>
        <v>-1E-4</v>
      </c>
      <c r="EC34">
        <f t="shared" si="45"/>
        <v>-1E-4</v>
      </c>
      <c r="ED34">
        <f t="shared" si="46"/>
        <v>-1E-4</v>
      </c>
      <c r="EE34">
        <f t="shared" si="47"/>
        <v>-1E-4</v>
      </c>
      <c r="EF34">
        <f t="shared" si="48"/>
        <v>-1E-4</v>
      </c>
      <c r="EG34">
        <f t="shared" si="49"/>
        <v>-1E-4</v>
      </c>
      <c r="EH34">
        <f t="shared" si="50"/>
        <v>-1E-4</v>
      </c>
      <c r="EI34">
        <f t="shared" si="51"/>
        <v>-1E-4</v>
      </c>
      <c r="EJ34">
        <f t="shared" si="52"/>
        <v>-1E-4</v>
      </c>
      <c r="EK34">
        <f t="shared" si="53"/>
        <v>-1E-4</v>
      </c>
      <c r="EL34">
        <f t="shared" si="54"/>
        <v>-1E-4</v>
      </c>
      <c r="EM34">
        <f t="shared" si="55"/>
        <v>-1E-4</v>
      </c>
      <c r="EN34">
        <f t="shared" si="56"/>
        <v>-1E-4</v>
      </c>
      <c r="EO34">
        <f t="shared" si="57"/>
        <v>-1E-4</v>
      </c>
      <c r="EP34">
        <f t="shared" si="58"/>
        <v>-1E-4</v>
      </c>
      <c r="EQ34">
        <f t="shared" si="59"/>
        <v>-1E-4</v>
      </c>
      <c r="ER34">
        <f t="shared" si="60"/>
        <v>-1E-4</v>
      </c>
      <c r="ES34">
        <f t="shared" si="61"/>
        <v>-1E-4</v>
      </c>
      <c r="ET34">
        <f t="shared" si="62"/>
        <v>-1E-4</v>
      </c>
      <c r="EU34">
        <f t="shared" si="63"/>
        <v>-1E-4</v>
      </c>
      <c r="EV34">
        <f t="shared" si="64"/>
        <v>-1E-4</v>
      </c>
      <c r="EW34">
        <f t="shared" si="65"/>
        <v>-1E-4</v>
      </c>
      <c r="EX34">
        <f t="shared" si="66"/>
        <v>-1E-4</v>
      </c>
      <c r="EY34">
        <f t="shared" si="67"/>
        <v>-1E-4</v>
      </c>
      <c r="EZ34">
        <f t="shared" si="68"/>
        <v>-1E-4</v>
      </c>
      <c r="FA34">
        <f t="shared" si="69"/>
        <v>-1E-4</v>
      </c>
    </row>
    <row r="35" spans="1:157" ht="15.4">
      <c r="A35" s="51" t="s">
        <v>504</v>
      </c>
      <c r="B35" s="64">
        <v>2.0000000000000001E-4</v>
      </c>
      <c r="C35" s="64"/>
      <c r="D35" s="64"/>
      <c r="E35" s="64"/>
      <c r="F35" s="64"/>
      <c r="G35" s="64"/>
      <c r="H35" s="64">
        <v>0.01</v>
      </c>
      <c r="I35" s="1"/>
      <c r="J35" s="1"/>
      <c r="K35" s="1"/>
      <c r="L35" s="1"/>
      <c r="M35" s="64"/>
      <c r="N35" s="1"/>
      <c r="O35" s="1"/>
      <c r="P35" s="1"/>
      <c r="Q35" s="1"/>
      <c r="R35" s="1"/>
      <c r="S35" s="1"/>
      <c r="T35" s="1">
        <v>4.0000000000000001E-3</v>
      </c>
      <c r="U35" s="1">
        <f t="shared" si="2"/>
        <v>4.0000000000000001E-3</v>
      </c>
      <c r="AS35" s="31"/>
      <c r="AT35" s="31"/>
      <c r="CM35">
        <f t="shared" si="3"/>
        <v>-4.0000000000000001E-3</v>
      </c>
      <c r="CN35">
        <f t="shared" si="4"/>
        <v>-4.0000000000000001E-3</v>
      </c>
      <c r="CO35">
        <f t="shared" si="5"/>
        <v>-4.0000000000000001E-3</v>
      </c>
      <c r="CP35">
        <f t="shared" si="6"/>
        <v>-4.0000000000000001E-3</v>
      </c>
      <c r="CQ35">
        <f t="shared" si="7"/>
        <v>-4.0000000000000001E-3</v>
      </c>
      <c r="CR35">
        <f t="shared" si="8"/>
        <v>-4.0000000000000001E-3</v>
      </c>
      <c r="CS35">
        <f t="shared" si="9"/>
        <v>-4.0000000000000001E-3</v>
      </c>
      <c r="CT35">
        <f t="shared" si="10"/>
        <v>-4.0000000000000001E-3</v>
      </c>
      <c r="CU35">
        <f t="shared" si="11"/>
        <v>-4.0000000000000001E-3</v>
      </c>
      <c r="CV35">
        <f t="shared" si="12"/>
        <v>-4.0000000000000001E-3</v>
      </c>
      <c r="CW35">
        <f t="shared" si="13"/>
        <v>-4.0000000000000001E-3</v>
      </c>
      <c r="CX35">
        <f t="shared" si="14"/>
        <v>-4.0000000000000001E-3</v>
      </c>
      <c r="CY35">
        <f t="shared" si="15"/>
        <v>-4.0000000000000001E-3</v>
      </c>
      <c r="CZ35">
        <f t="shared" si="16"/>
        <v>-4.0000000000000001E-3</v>
      </c>
      <c r="DA35">
        <f t="shared" si="17"/>
        <v>-4.0000000000000001E-3</v>
      </c>
      <c r="DB35">
        <f t="shared" si="18"/>
        <v>-4.0000000000000001E-3</v>
      </c>
      <c r="DC35">
        <f t="shared" si="19"/>
        <v>-4.0000000000000001E-3</v>
      </c>
      <c r="DD35">
        <f t="shared" si="20"/>
        <v>-4.0000000000000001E-3</v>
      </c>
      <c r="DE35">
        <f t="shared" si="21"/>
        <v>-4.0000000000000001E-3</v>
      </c>
      <c r="DF35">
        <f t="shared" si="22"/>
        <v>-4.0000000000000001E-3</v>
      </c>
      <c r="DG35">
        <f t="shared" si="23"/>
        <v>-4.0000000000000001E-3</v>
      </c>
      <c r="DH35">
        <f t="shared" si="24"/>
        <v>-4.0000000000000001E-3</v>
      </c>
      <c r="DI35">
        <f t="shared" si="25"/>
        <v>-4.0000000000000001E-3</v>
      </c>
      <c r="DJ35">
        <f t="shared" si="26"/>
        <v>-4.0000000000000001E-3</v>
      </c>
      <c r="DK35">
        <f t="shared" si="27"/>
        <v>-4.0000000000000001E-3</v>
      </c>
      <c r="DL35">
        <f t="shared" si="28"/>
        <v>-4.0000000000000001E-3</v>
      </c>
      <c r="DM35">
        <f t="shared" si="29"/>
        <v>-4.0000000000000001E-3</v>
      </c>
      <c r="DN35">
        <f t="shared" si="30"/>
        <v>-4.0000000000000001E-3</v>
      </c>
      <c r="DO35">
        <f t="shared" si="31"/>
        <v>-4.0000000000000001E-3</v>
      </c>
      <c r="DP35">
        <f t="shared" si="32"/>
        <v>-4.0000000000000001E-3</v>
      </c>
      <c r="DQ35">
        <f t="shared" si="33"/>
        <v>-4.0000000000000001E-3</v>
      </c>
      <c r="DR35">
        <f t="shared" si="34"/>
        <v>-4.0000000000000001E-3</v>
      </c>
      <c r="DS35">
        <f t="shared" si="35"/>
        <v>-4.0000000000000001E-3</v>
      </c>
      <c r="DT35">
        <f t="shared" si="36"/>
        <v>-4.0000000000000001E-3</v>
      </c>
      <c r="DU35">
        <f t="shared" si="37"/>
        <v>-4.0000000000000001E-3</v>
      </c>
      <c r="DV35">
        <f t="shared" si="38"/>
        <v>-4.0000000000000001E-3</v>
      </c>
      <c r="DW35">
        <f t="shared" si="39"/>
        <v>-4.0000000000000001E-3</v>
      </c>
      <c r="DX35">
        <f t="shared" si="40"/>
        <v>-4.0000000000000001E-3</v>
      </c>
      <c r="DY35">
        <f t="shared" si="41"/>
        <v>-4.0000000000000001E-3</v>
      </c>
      <c r="DZ35">
        <f t="shared" si="42"/>
        <v>-4.0000000000000001E-3</v>
      </c>
      <c r="EA35">
        <f t="shared" si="43"/>
        <v>-4.0000000000000001E-3</v>
      </c>
      <c r="EB35">
        <f t="shared" si="44"/>
        <v>-4.0000000000000001E-3</v>
      </c>
      <c r="EC35">
        <f t="shared" si="45"/>
        <v>-4.0000000000000001E-3</v>
      </c>
      <c r="ED35">
        <f t="shared" si="46"/>
        <v>-4.0000000000000001E-3</v>
      </c>
      <c r="EE35">
        <f t="shared" si="47"/>
        <v>-4.0000000000000001E-3</v>
      </c>
      <c r="EF35">
        <f t="shared" si="48"/>
        <v>-4.0000000000000001E-3</v>
      </c>
      <c r="EG35">
        <f t="shared" si="49"/>
        <v>-4.0000000000000001E-3</v>
      </c>
      <c r="EH35">
        <f t="shared" si="50"/>
        <v>-4.0000000000000001E-3</v>
      </c>
      <c r="EI35">
        <f t="shared" si="51"/>
        <v>-4.0000000000000001E-3</v>
      </c>
      <c r="EJ35">
        <f t="shared" si="52"/>
        <v>-4.0000000000000001E-3</v>
      </c>
      <c r="EK35">
        <f t="shared" si="53"/>
        <v>-4.0000000000000001E-3</v>
      </c>
      <c r="EL35">
        <f t="shared" si="54"/>
        <v>-4.0000000000000001E-3</v>
      </c>
      <c r="EM35">
        <f t="shared" si="55"/>
        <v>-4.0000000000000001E-3</v>
      </c>
      <c r="EN35">
        <f t="shared" si="56"/>
        <v>-4.0000000000000001E-3</v>
      </c>
      <c r="EO35">
        <f t="shared" si="57"/>
        <v>-4.0000000000000001E-3</v>
      </c>
      <c r="EP35">
        <f t="shared" si="58"/>
        <v>-4.0000000000000001E-3</v>
      </c>
      <c r="EQ35">
        <f t="shared" si="59"/>
        <v>-4.0000000000000001E-3</v>
      </c>
      <c r="ER35">
        <f t="shared" si="60"/>
        <v>-4.0000000000000001E-3</v>
      </c>
      <c r="ES35">
        <f t="shared" si="61"/>
        <v>-4.0000000000000001E-3</v>
      </c>
      <c r="ET35">
        <f t="shared" si="62"/>
        <v>-4.0000000000000001E-3</v>
      </c>
      <c r="EU35">
        <f t="shared" si="63"/>
        <v>-4.0000000000000001E-3</v>
      </c>
      <c r="EV35">
        <f t="shared" si="64"/>
        <v>-4.0000000000000001E-3</v>
      </c>
      <c r="EW35">
        <f t="shared" si="65"/>
        <v>-4.0000000000000001E-3</v>
      </c>
      <c r="EX35">
        <f t="shared" si="66"/>
        <v>-4.0000000000000001E-3</v>
      </c>
      <c r="EY35">
        <f t="shared" si="67"/>
        <v>-4.0000000000000001E-3</v>
      </c>
      <c r="EZ35">
        <f t="shared" si="68"/>
        <v>-4.0000000000000001E-3</v>
      </c>
      <c r="FA35">
        <f t="shared" si="69"/>
        <v>-4.0000000000000001E-3</v>
      </c>
    </row>
    <row r="36" spans="1:157" ht="15.4">
      <c r="A36" s="51" t="s">
        <v>492</v>
      </c>
      <c r="B36" s="64">
        <v>1.25E-4</v>
      </c>
      <c r="C36" s="64">
        <v>0.05</v>
      </c>
      <c r="D36" s="64">
        <v>0.06</v>
      </c>
      <c r="E36" s="64"/>
      <c r="F36" s="64">
        <v>0.06</v>
      </c>
      <c r="G36" s="64"/>
      <c r="H36" s="64">
        <v>0.06</v>
      </c>
      <c r="I36" s="1">
        <v>0.02</v>
      </c>
      <c r="J36" s="1">
        <v>0.05</v>
      </c>
      <c r="K36" s="1"/>
      <c r="L36" s="1">
        <v>0.5</v>
      </c>
      <c r="M36" s="64"/>
      <c r="N36" s="1"/>
      <c r="O36" s="1"/>
      <c r="P36" s="1"/>
      <c r="Q36" s="1"/>
      <c r="R36" s="1"/>
      <c r="S36" s="1"/>
      <c r="T36" s="1"/>
      <c r="U36" s="1">
        <f t="shared" si="2"/>
        <v>0.02</v>
      </c>
      <c r="AS36" s="31"/>
      <c r="AT36" s="31"/>
      <c r="CM36">
        <f t="shared" si="3"/>
        <v>-0.02</v>
      </c>
      <c r="CN36">
        <f t="shared" si="4"/>
        <v>-0.02</v>
      </c>
      <c r="CO36">
        <f t="shared" si="5"/>
        <v>-0.02</v>
      </c>
      <c r="CP36">
        <f t="shared" si="6"/>
        <v>-0.02</v>
      </c>
      <c r="CQ36">
        <f t="shared" si="7"/>
        <v>-0.02</v>
      </c>
      <c r="CR36">
        <f t="shared" si="8"/>
        <v>-0.02</v>
      </c>
      <c r="CS36">
        <f t="shared" si="9"/>
        <v>-0.02</v>
      </c>
      <c r="CT36">
        <f t="shared" si="10"/>
        <v>-0.02</v>
      </c>
      <c r="CU36">
        <f t="shared" si="11"/>
        <v>-0.02</v>
      </c>
      <c r="CV36">
        <f t="shared" si="12"/>
        <v>-0.02</v>
      </c>
      <c r="CW36">
        <f t="shared" si="13"/>
        <v>-0.02</v>
      </c>
      <c r="CX36">
        <f t="shared" si="14"/>
        <v>-0.02</v>
      </c>
      <c r="CY36">
        <f t="shared" si="15"/>
        <v>-0.02</v>
      </c>
      <c r="CZ36">
        <f t="shared" si="16"/>
        <v>-0.02</v>
      </c>
      <c r="DA36">
        <f t="shared" si="17"/>
        <v>-0.02</v>
      </c>
      <c r="DB36">
        <f t="shared" si="18"/>
        <v>-0.02</v>
      </c>
      <c r="DC36">
        <f t="shared" si="19"/>
        <v>-0.02</v>
      </c>
      <c r="DD36">
        <f t="shared" si="20"/>
        <v>-0.02</v>
      </c>
      <c r="DE36">
        <f t="shared" si="21"/>
        <v>-0.02</v>
      </c>
      <c r="DF36">
        <f t="shared" si="22"/>
        <v>-0.02</v>
      </c>
      <c r="DG36">
        <f t="shared" si="23"/>
        <v>-0.02</v>
      </c>
      <c r="DH36">
        <f t="shared" si="24"/>
        <v>-0.02</v>
      </c>
      <c r="DI36">
        <f t="shared" si="25"/>
        <v>-0.02</v>
      </c>
      <c r="DJ36">
        <f t="shared" si="26"/>
        <v>-0.02</v>
      </c>
      <c r="DK36">
        <f t="shared" si="27"/>
        <v>-0.02</v>
      </c>
      <c r="DL36">
        <f t="shared" si="28"/>
        <v>-0.02</v>
      </c>
      <c r="DM36">
        <f t="shared" si="29"/>
        <v>-0.02</v>
      </c>
      <c r="DN36">
        <f t="shared" si="30"/>
        <v>-0.02</v>
      </c>
      <c r="DO36">
        <f t="shared" si="31"/>
        <v>-0.02</v>
      </c>
      <c r="DP36">
        <f t="shared" si="32"/>
        <v>-0.02</v>
      </c>
      <c r="DQ36">
        <f t="shared" si="33"/>
        <v>-0.02</v>
      </c>
      <c r="DR36">
        <f t="shared" si="34"/>
        <v>-0.02</v>
      </c>
      <c r="DS36">
        <f t="shared" si="35"/>
        <v>-0.02</v>
      </c>
      <c r="DT36">
        <f t="shared" si="36"/>
        <v>-0.02</v>
      </c>
      <c r="DU36">
        <f t="shared" si="37"/>
        <v>-0.02</v>
      </c>
      <c r="DV36">
        <f t="shared" si="38"/>
        <v>-0.02</v>
      </c>
      <c r="DW36">
        <f t="shared" si="39"/>
        <v>-0.02</v>
      </c>
      <c r="DX36">
        <f t="shared" si="40"/>
        <v>-0.02</v>
      </c>
      <c r="DY36">
        <f t="shared" si="41"/>
        <v>-0.02</v>
      </c>
      <c r="DZ36">
        <f t="shared" si="42"/>
        <v>-0.02</v>
      </c>
      <c r="EA36">
        <f t="shared" si="43"/>
        <v>-0.02</v>
      </c>
      <c r="EB36">
        <f t="shared" si="44"/>
        <v>-0.02</v>
      </c>
      <c r="EC36">
        <f t="shared" si="45"/>
        <v>-0.02</v>
      </c>
      <c r="ED36">
        <f t="shared" si="46"/>
        <v>-0.02</v>
      </c>
      <c r="EE36">
        <f t="shared" si="47"/>
        <v>-0.02</v>
      </c>
      <c r="EF36">
        <f t="shared" si="48"/>
        <v>-0.02</v>
      </c>
      <c r="EG36">
        <f t="shared" si="49"/>
        <v>-0.02</v>
      </c>
      <c r="EH36">
        <f t="shared" si="50"/>
        <v>-0.02</v>
      </c>
      <c r="EI36">
        <f t="shared" si="51"/>
        <v>-0.02</v>
      </c>
      <c r="EJ36">
        <f t="shared" si="52"/>
        <v>-0.02</v>
      </c>
      <c r="EK36">
        <f t="shared" si="53"/>
        <v>-0.02</v>
      </c>
      <c r="EL36">
        <f t="shared" si="54"/>
        <v>-0.02</v>
      </c>
      <c r="EM36">
        <f t="shared" si="55"/>
        <v>-0.02</v>
      </c>
      <c r="EN36">
        <f t="shared" si="56"/>
        <v>-0.02</v>
      </c>
      <c r="EO36">
        <f t="shared" si="57"/>
        <v>-0.02</v>
      </c>
      <c r="EP36">
        <f t="shared" si="58"/>
        <v>-0.02</v>
      </c>
      <c r="EQ36">
        <f t="shared" si="59"/>
        <v>-0.02</v>
      </c>
      <c r="ER36">
        <f t="shared" si="60"/>
        <v>-0.02</v>
      </c>
      <c r="ES36">
        <f t="shared" si="61"/>
        <v>-0.02</v>
      </c>
      <c r="ET36">
        <f t="shared" si="62"/>
        <v>-0.02</v>
      </c>
      <c r="EU36">
        <f t="shared" si="63"/>
        <v>-0.02</v>
      </c>
      <c r="EV36">
        <f t="shared" si="64"/>
        <v>-0.02</v>
      </c>
      <c r="EW36">
        <f t="shared" si="65"/>
        <v>-0.02</v>
      </c>
      <c r="EX36">
        <f t="shared" si="66"/>
        <v>-0.02</v>
      </c>
      <c r="EY36">
        <f t="shared" si="67"/>
        <v>-0.02</v>
      </c>
      <c r="EZ36">
        <f t="shared" si="68"/>
        <v>-0.02</v>
      </c>
      <c r="FA36">
        <f t="shared" si="69"/>
        <v>-0.02</v>
      </c>
    </row>
    <row r="37" spans="1:157">
      <c r="A37" s="51" t="s">
        <v>245</v>
      </c>
      <c r="B37" s="64">
        <v>7.0000000000000005E-8</v>
      </c>
      <c r="C37" s="64">
        <v>1E-3</v>
      </c>
      <c r="D37" s="64"/>
      <c r="E37" s="64"/>
      <c r="F37" s="64">
        <v>1E-3</v>
      </c>
      <c r="G37" s="64"/>
      <c r="H37" s="64"/>
      <c r="I37" s="1"/>
      <c r="J37" s="1"/>
      <c r="K37" s="1"/>
      <c r="L37" s="1"/>
      <c r="M37" s="64"/>
      <c r="N37" s="1"/>
      <c r="O37" s="1"/>
      <c r="P37" s="1"/>
      <c r="Q37" s="1"/>
      <c r="R37" s="1"/>
      <c r="S37" s="1"/>
      <c r="T37" s="1"/>
      <c r="U37" s="1">
        <f t="shared" si="2"/>
        <v>1E-3</v>
      </c>
      <c r="AS37" s="31"/>
      <c r="AT37" s="31"/>
      <c r="CM37">
        <f t="shared" si="3"/>
        <v>-1E-3</v>
      </c>
      <c r="CN37">
        <f t="shared" si="4"/>
        <v>-1E-3</v>
      </c>
      <c r="CO37">
        <f t="shared" si="5"/>
        <v>-1E-3</v>
      </c>
      <c r="CP37">
        <f t="shared" si="6"/>
        <v>-1E-3</v>
      </c>
      <c r="CQ37">
        <f t="shared" si="7"/>
        <v>-1E-3</v>
      </c>
      <c r="CR37">
        <f t="shared" si="8"/>
        <v>-1E-3</v>
      </c>
      <c r="CS37">
        <f t="shared" si="9"/>
        <v>-1E-3</v>
      </c>
      <c r="CT37">
        <f t="shared" si="10"/>
        <v>-1E-3</v>
      </c>
      <c r="CU37">
        <f t="shared" si="11"/>
        <v>-1E-3</v>
      </c>
      <c r="CV37">
        <f t="shared" si="12"/>
        <v>-1E-3</v>
      </c>
      <c r="CW37">
        <f t="shared" si="13"/>
        <v>-1E-3</v>
      </c>
      <c r="CX37">
        <f t="shared" si="14"/>
        <v>-1E-3</v>
      </c>
      <c r="CY37">
        <f t="shared" si="15"/>
        <v>-1E-3</v>
      </c>
      <c r="CZ37">
        <f t="shared" si="16"/>
        <v>-1E-3</v>
      </c>
      <c r="DA37">
        <f t="shared" si="17"/>
        <v>-1E-3</v>
      </c>
      <c r="DB37">
        <f t="shared" si="18"/>
        <v>-1E-3</v>
      </c>
      <c r="DC37">
        <f t="shared" si="19"/>
        <v>-1E-3</v>
      </c>
      <c r="DD37">
        <f t="shared" si="20"/>
        <v>-1E-3</v>
      </c>
      <c r="DE37">
        <f t="shared" si="21"/>
        <v>-1E-3</v>
      </c>
      <c r="DF37">
        <f t="shared" si="22"/>
        <v>-1E-3</v>
      </c>
      <c r="DG37">
        <f t="shared" si="23"/>
        <v>-1E-3</v>
      </c>
      <c r="DH37">
        <f t="shared" si="24"/>
        <v>-1E-3</v>
      </c>
      <c r="DI37">
        <f t="shared" si="25"/>
        <v>-1E-3</v>
      </c>
      <c r="DJ37">
        <f t="shared" si="26"/>
        <v>-1E-3</v>
      </c>
      <c r="DK37">
        <f t="shared" si="27"/>
        <v>-1E-3</v>
      </c>
      <c r="DL37">
        <f t="shared" si="28"/>
        <v>-1E-3</v>
      </c>
      <c r="DM37">
        <f t="shared" si="29"/>
        <v>-1E-3</v>
      </c>
      <c r="DN37">
        <f t="shared" si="30"/>
        <v>-1E-3</v>
      </c>
      <c r="DO37">
        <f t="shared" si="31"/>
        <v>-1E-3</v>
      </c>
      <c r="DP37">
        <f t="shared" si="32"/>
        <v>-1E-3</v>
      </c>
      <c r="DQ37">
        <f t="shared" si="33"/>
        <v>-1E-3</v>
      </c>
      <c r="DR37">
        <f t="shared" si="34"/>
        <v>-1E-3</v>
      </c>
      <c r="DS37">
        <f t="shared" si="35"/>
        <v>-1E-3</v>
      </c>
      <c r="DT37">
        <f t="shared" si="36"/>
        <v>-1E-3</v>
      </c>
      <c r="DU37">
        <f t="shared" si="37"/>
        <v>-1E-3</v>
      </c>
      <c r="DV37">
        <f t="shared" si="38"/>
        <v>-1E-3</v>
      </c>
      <c r="DW37">
        <f t="shared" si="39"/>
        <v>-1E-3</v>
      </c>
      <c r="DX37">
        <f t="shared" si="40"/>
        <v>-1E-3</v>
      </c>
      <c r="DY37">
        <f t="shared" si="41"/>
        <v>-1E-3</v>
      </c>
      <c r="DZ37">
        <f t="shared" si="42"/>
        <v>-1E-3</v>
      </c>
      <c r="EA37">
        <f t="shared" si="43"/>
        <v>-1E-3</v>
      </c>
      <c r="EB37">
        <f t="shared" si="44"/>
        <v>-1E-3</v>
      </c>
      <c r="EC37">
        <f t="shared" si="45"/>
        <v>-1E-3</v>
      </c>
      <c r="ED37">
        <f t="shared" si="46"/>
        <v>-1E-3</v>
      </c>
      <c r="EE37">
        <f t="shared" si="47"/>
        <v>-1E-3</v>
      </c>
      <c r="EF37">
        <f t="shared" si="48"/>
        <v>-1E-3</v>
      </c>
      <c r="EG37">
        <f t="shared" si="49"/>
        <v>-1E-3</v>
      </c>
      <c r="EH37">
        <f t="shared" si="50"/>
        <v>-1E-3</v>
      </c>
      <c r="EI37">
        <f t="shared" si="51"/>
        <v>-1E-3</v>
      </c>
      <c r="EJ37">
        <f t="shared" si="52"/>
        <v>-1E-3</v>
      </c>
      <c r="EK37">
        <f t="shared" si="53"/>
        <v>-1E-3</v>
      </c>
      <c r="EL37">
        <f t="shared" si="54"/>
        <v>-1E-3</v>
      </c>
      <c r="EM37">
        <f t="shared" si="55"/>
        <v>-1E-3</v>
      </c>
      <c r="EN37">
        <f t="shared" si="56"/>
        <v>-1E-3</v>
      </c>
      <c r="EO37">
        <f t="shared" si="57"/>
        <v>-1E-3</v>
      </c>
      <c r="EP37">
        <f t="shared" si="58"/>
        <v>-1E-3</v>
      </c>
      <c r="EQ37">
        <f t="shared" si="59"/>
        <v>-1E-3</v>
      </c>
      <c r="ER37">
        <f t="shared" si="60"/>
        <v>-1E-3</v>
      </c>
      <c r="ES37">
        <f t="shared" si="61"/>
        <v>-1E-3</v>
      </c>
      <c r="ET37">
        <f t="shared" si="62"/>
        <v>-1E-3</v>
      </c>
      <c r="EU37">
        <f t="shared" si="63"/>
        <v>-1E-3</v>
      </c>
      <c r="EV37">
        <f t="shared" si="64"/>
        <v>-1E-3</v>
      </c>
      <c r="EW37">
        <f t="shared" si="65"/>
        <v>-1E-3</v>
      </c>
      <c r="EX37">
        <f t="shared" si="66"/>
        <v>-1E-3</v>
      </c>
      <c r="EY37">
        <f t="shared" si="67"/>
        <v>-1E-3</v>
      </c>
      <c r="EZ37">
        <f t="shared" si="68"/>
        <v>-1E-3</v>
      </c>
      <c r="FA37">
        <f t="shared" si="69"/>
        <v>-1E-3</v>
      </c>
    </row>
    <row r="38" spans="1:157">
      <c r="A38" s="51" t="s">
        <v>104</v>
      </c>
      <c r="B38" s="64">
        <v>3.9999999999999998E-7</v>
      </c>
      <c r="C38" s="64">
        <v>1.0000000000000001E-5</v>
      </c>
      <c r="D38" s="64">
        <v>1.0000000000000001E-5</v>
      </c>
      <c r="E38" s="64">
        <v>1.0000000000000001E-5</v>
      </c>
      <c r="F38" s="64"/>
      <c r="G38" s="64">
        <v>1.0000000000000001E-5</v>
      </c>
      <c r="H38" s="64">
        <v>1.0000000000000001E-5</v>
      </c>
      <c r="I38" s="1"/>
      <c r="J38" s="64">
        <v>1.0000000000000001E-5</v>
      </c>
      <c r="K38" s="1"/>
      <c r="L38" s="1">
        <v>1.0000000000000001E-5</v>
      </c>
      <c r="M38" s="64">
        <v>3.0000000000000001E-5</v>
      </c>
      <c r="N38" s="1"/>
      <c r="O38" s="1"/>
      <c r="P38" s="1"/>
      <c r="Q38" s="1"/>
      <c r="R38" s="1">
        <v>1.0000000000000001E-5</v>
      </c>
      <c r="S38" s="1">
        <v>2.0000000000000002E-5</v>
      </c>
      <c r="T38" s="1"/>
      <c r="U38" s="1">
        <f t="shared" si="2"/>
        <v>1.0000000000000001E-5</v>
      </c>
      <c r="W38">
        <v>2.9999999999999997E-4</v>
      </c>
      <c r="Y38">
        <v>1E-3</v>
      </c>
      <c r="Z38">
        <v>1E-3</v>
      </c>
      <c r="AA38">
        <v>1E-4</v>
      </c>
      <c r="AG38">
        <v>4.0000000000000002E-4</v>
      </c>
      <c r="AS38" s="31"/>
      <c r="AT38" s="31"/>
      <c r="CM38">
        <f t="shared" si="3"/>
        <v>2.8999999999999995E-4</v>
      </c>
      <c r="CN38">
        <f t="shared" si="4"/>
        <v>-1.0000000000000001E-5</v>
      </c>
      <c r="CO38">
        <f t="shared" si="5"/>
        <v>9.8999999999999999E-4</v>
      </c>
      <c r="CP38">
        <f t="shared" si="6"/>
        <v>9.8999999999999999E-4</v>
      </c>
      <c r="CQ38">
        <f t="shared" si="7"/>
        <v>9.0000000000000006E-5</v>
      </c>
      <c r="CR38">
        <f t="shared" si="8"/>
        <v>-1.0000000000000001E-5</v>
      </c>
      <c r="CS38">
        <f t="shared" si="9"/>
        <v>-1.0000000000000001E-5</v>
      </c>
      <c r="CT38">
        <f t="shared" si="10"/>
        <v>-1.0000000000000001E-5</v>
      </c>
      <c r="CU38">
        <f t="shared" si="11"/>
        <v>-1.0000000000000001E-5</v>
      </c>
      <c r="CV38">
        <f t="shared" si="12"/>
        <v>-1.0000000000000001E-5</v>
      </c>
      <c r="CW38">
        <f t="shared" si="13"/>
        <v>3.8999999999999999E-4</v>
      </c>
      <c r="CX38">
        <f t="shared" si="14"/>
        <v>-1.0000000000000001E-5</v>
      </c>
      <c r="CY38">
        <f t="shared" si="15"/>
        <v>-1.0000000000000001E-5</v>
      </c>
      <c r="CZ38">
        <f t="shared" si="16"/>
        <v>-1.0000000000000001E-5</v>
      </c>
      <c r="DA38">
        <f t="shared" si="17"/>
        <v>-1.0000000000000001E-5</v>
      </c>
      <c r="DB38">
        <f t="shared" si="18"/>
        <v>-1.0000000000000001E-5</v>
      </c>
      <c r="DC38">
        <f t="shared" si="19"/>
        <v>-1.0000000000000001E-5</v>
      </c>
      <c r="DD38">
        <f t="shared" si="20"/>
        <v>-1.0000000000000001E-5</v>
      </c>
      <c r="DE38">
        <f t="shared" si="21"/>
        <v>-1.0000000000000001E-5</v>
      </c>
      <c r="DF38">
        <f t="shared" si="22"/>
        <v>-1.0000000000000001E-5</v>
      </c>
      <c r="DG38">
        <f t="shared" si="23"/>
        <v>-1.0000000000000001E-5</v>
      </c>
      <c r="DH38">
        <f t="shared" si="24"/>
        <v>-1.0000000000000001E-5</v>
      </c>
      <c r="DI38">
        <f t="shared" si="25"/>
        <v>-1.0000000000000001E-5</v>
      </c>
      <c r="DJ38">
        <f t="shared" si="26"/>
        <v>-1.0000000000000001E-5</v>
      </c>
      <c r="DK38">
        <f t="shared" si="27"/>
        <v>-1.0000000000000001E-5</v>
      </c>
      <c r="DL38">
        <f t="shared" si="28"/>
        <v>-1.0000000000000001E-5</v>
      </c>
      <c r="DM38">
        <f t="shared" si="29"/>
        <v>-1.0000000000000001E-5</v>
      </c>
      <c r="DN38">
        <f t="shared" si="30"/>
        <v>-1.0000000000000001E-5</v>
      </c>
      <c r="DO38">
        <f t="shared" si="31"/>
        <v>-1.0000000000000001E-5</v>
      </c>
      <c r="DP38">
        <f t="shared" si="32"/>
        <v>-1.0000000000000001E-5</v>
      </c>
      <c r="DQ38">
        <f t="shared" si="33"/>
        <v>-1.0000000000000001E-5</v>
      </c>
      <c r="DR38">
        <f t="shared" si="34"/>
        <v>-1.0000000000000001E-5</v>
      </c>
      <c r="DS38">
        <f t="shared" si="35"/>
        <v>-1.0000000000000001E-5</v>
      </c>
      <c r="DT38">
        <f t="shared" si="36"/>
        <v>-1.0000000000000001E-5</v>
      </c>
      <c r="DU38">
        <f t="shared" si="37"/>
        <v>-1.0000000000000001E-5</v>
      </c>
      <c r="DV38">
        <f t="shared" si="38"/>
        <v>-1.0000000000000001E-5</v>
      </c>
      <c r="DW38">
        <f t="shared" si="39"/>
        <v>-1.0000000000000001E-5</v>
      </c>
      <c r="DX38">
        <f t="shared" si="40"/>
        <v>-1.0000000000000001E-5</v>
      </c>
      <c r="DY38">
        <f t="shared" si="41"/>
        <v>-1.0000000000000001E-5</v>
      </c>
      <c r="DZ38">
        <f t="shared" si="42"/>
        <v>-1.0000000000000001E-5</v>
      </c>
      <c r="EA38">
        <f t="shared" si="43"/>
        <v>-1.0000000000000001E-5</v>
      </c>
      <c r="EB38">
        <f t="shared" si="44"/>
        <v>-1.0000000000000001E-5</v>
      </c>
      <c r="EC38">
        <f t="shared" si="45"/>
        <v>-1.0000000000000001E-5</v>
      </c>
      <c r="ED38">
        <f t="shared" si="46"/>
        <v>-1.0000000000000001E-5</v>
      </c>
      <c r="EE38">
        <f t="shared" si="47"/>
        <v>-1.0000000000000001E-5</v>
      </c>
      <c r="EF38">
        <f t="shared" si="48"/>
        <v>-1.0000000000000001E-5</v>
      </c>
      <c r="EG38">
        <f t="shared" si="49"/>
        <v>-1.0000000000000001E-5</v>
      </c>
      <c r="EH38">
        <f t="shared" si="50"/>
        <v>-1.0000000000000001E-5</v>
      </c>
      <c r="EI38">
        <f t="shared" si="51"/>
        <v>-1.0000000000000001E-5</v>
      </c>
      <c r="EJ38">
        <f t="shared" si="52"/>
        <v>-1.0000000000000001E-5</v>
      </c>
      <c r="EK38">
        <f t="shared" si="53"/>
        <v>-1.0000000000000001E-5</v>
      </c>
      <c r="EL38">
        <f t="shared" si="54"/>
        <v>-1.0000000000000001E-5</v>
      </c>
      <c r="EM38">
        <f t="shared" si="55"/>
        <v>-1.0000000000000001E-5</v>
      </c>
      <c r="EN38">
        <f t="shared" si="56"/>
        <v>-1.0000000000000001E-5</v>
      </c>
      <c r="EO38">
        <f t="shared" si="57"/>
        <v>-1.0000000000000001E-5</v>
      </c>
      <c r="EP38">
        <f t="shared" si="58"/>
        <v>-1.0000000000000001E-5</v>
      </c>
      <c r="EQ38">
        <f t="shared" si="59"/>
        <v>-1.0000000000000001E-5</v>
      </c>
      <c r="ER38">
        <f t="shared" si="60"/>
        <v>-1.0000000000000001E-5</v>
      </c>
      <c r="ES38">
        <f t="shared" si="61"/>
        <v>-1.0000000000000001E-5</v>
      </c>
      <c r="ET38">
        <f t="shared" si="62"/>
        <v>-1.0000000000000001E-5</v>
      </c>
      <c r="EU38">
        <f t="shared" si="63"/>
        <v>-1.0000000000000001E-5</v>
      </c>
      <c r="EV38">
        <f t="shared" si="64"/>
        <v>-1.0000000000000001E-5</v>
      </c>
      <c r="EW38">
        <f t="shared" si="65"/>
        <v>-1.0000000000000001E-5</v>
      </c>
      <c r="EX38">
        <f t="shared" si="66"/>
        <v>-1.0000000000000001E-5</v>
      </c>
      <c r="EY38">
        <f t="shared" si="67"/>
        <v>-1.0000000000000001E-5</v>
      </c>
      <c r="EZ38">
        <f t="shared" si="68"/>
        <v>-1.0000000000000001E-5</v>
      </c>
      <c r="FA38">
        <f t="shared" si="69"/>
        <v>-1.0000000000000001E-5</v>
      </c>
    </row>
    <row r="39" spans="1:157">
      <c r="A39" s="51" t="s">
        <v>246</v>
      </c>
      <c r="B39" s="64">
        <v>8.5000000000000001E-7</v>
      </c>
      <c r="C39" s="64">
        <v>0.05</v>
      </c>
      <c r="D39" s="64">
        <v>0.02</v>
      </c>
      <c r="E39" s="64"/>
      <c r="F39" s="64">
        <v>0.03</v>
      </c>
      <c r="G39" s="64"/>
      <c r="H39" s="64">
        <v>0.03</v>
      </c>
      <c r="I39" s="1">
        <v>0.01</v>
      </c>
      <c r="J39" s="1">
        <v>0.05</v>
      </c>
      <c r="K39" s="1"/>
      <c r="L39" s="1"/>
      <c r="M39" s="64"/>
      <c r="N39" s="1"/>
      <c r="O39" s="1"/>
      <c r="P39" s="1"/>
      <c r="Q39" s="1"/>
      <c r="R39" s="1"/>
      <c r="S39" s="1"/>
      <c r="T39" s="1"/>
      <c r="U39" s="1">
        <f t="shared" si="2"/>
        <v>0.01</v>
      </c>
      <c r="AS39" s="31"/>
      <c r="AT39" s="31"/>
      <c r="CM39">
        <f t="shared" si="3"/>
        <v>-0.01</v>
      </c>
      <c r="CN39">
        <f t="shared" si="4"/>
        <v>-0.01</v>
      </c>
      <c r="CO39">
        <f t="shared" si="5"/>
        <v>-0.01</v>
      </c>
      <c r="CP39">
        <f t="shared" si="6"/>
        <v>-0.01</v>
      </c>
      <c r="CQ39">
        <f t="shared" si="7"/>
        <v>-0.01</v>
      </c>
      <c r="CR39">
        <f t="shared" si="8"/>
        <v>-0.01</v>
      </c>
      <c r="CS39">
        <f t="shared" si="9"/>
        <v>-0.01</v>
      </c>
      <c r="CT39">
        <f t="shared" si="10"/>
        <v>-0.01</v>
      </c>
      <c r="CU39">
        <f t="shared" si="11"/>
        <v>-0.01</v>
      </c>
      <c r="CV39">
        <f t="shared" si="12"/>
        <v>-0.01</v>
      </c>
      <c r="CW39">
        <f t="shared" si="13"/>
        <v>-0.01</v>
      </c>
      <c r="CX39">
        <f t="shared" si="14"/>
        <v>-0.01</v>
      </c>
      <c r="CY39">
        <f t="shared" si="15"/>
        <v>-0.01</v>
      </c>
      <c r="CZ39">
        <f t="shared" si="16"/>
        <v>-0.01</v>
      </c>
      <c r="DA39">
        <f t="shared" si="17"/>
        <v>-0.01</v>
      </c>
      <c r="DB39">
        <f t="shared" si="18"/>
        <v>-0.01</v>
      </c>
      <c r="DC39">
        <f t="shared" si="19"/>
        <v>-0.01</v>
      </c>
      <c r="DD39">
        <f t="shared" si="20"/>
        <v>-0.01</v>
      </c>
      <c r="DE39">
        <f t="shared" si="21"/>
        <v>-0.01</v>
      </c>
      <c r="DF39">
        <f t="shared" si="22"/>
        <v>-0.01</v>
      </c>
      <c r="DG39">
        <f t="shared" si="23"/>
        <v>-0.01</v>
      </c>
      <c r="DH39">
        <f t="shared" si="24"/>
        <v>-0.01</v>
      </c>
      <c r="DI39">
        <f t="shared" si="25"/>
        <v>-0.01</v>
      </c>
      <c r="DJ39">
        <f t="shared" si="26"/>
        <v>-0.01</v>
      </c>
      <c r="DK39">
        <f t="shared" si="27"/>
        <v>-0.01</v>
      </c>
      <c r="DL39">
        <f t="shared" si="28"/>
        <v>-0.01</v>
      </c>
      <c r="DM39">
        <f t="shared" si="29"/>
        <v>-0.01</v>
      </c>
      <c r="DN39">
        <f t="shared" si="30"/>
        <v>-0.01</v>
      </c>
      <c r="DO39">
        <f t="shared" si="31"/>
        <v>-0.01</v>
      </c>
      <c r="DP39">
        <f t="shared" si="32"/>
        <v>-0.01</v>
      </c>
      <c r="DQ39">
        <f t="shared" si="33"/>
        <v>-0.01</v>
      </c>
      <c r="DR39">
        <f t="shared" si="34"/>
        <v>-0.01</v>
      </c>
      <c r="DS39">
        <f t="shared" si="35"/>
        <v>-0.01</v>
      </c>
      <c r="DT39">
        <f t="shared" si="36"/>
        <v>-0.01</v>
      </c>
      <c r="DU39">
        <f t="shared" si="37"/>
        <v>-0.01</v>
      </c>
      <c r="DV39">
        <f t="shared" si="38"/>
        <v>-0.01</v>
      </c>
      <c r="DW39">
        <f t="shared" si="39"/>
        <v>-0.01</v>
      </c>
      <c r="DX39">
        <f t="shared" si="40"/>
        <v>-0.01</v>
      </c>
      <c r="DY39">
        <f t="shared" si="41"/>
        <v>-0.01</v>
      </c>
      <c r="DZ39">
        <f t="shared" si="42"/>
        <v>-0.01</v>
      </c>
      <c r="EA39">
        <f t="shared" si="43"/>
        <v>-0.01</v>
      </c>
      <c r="EB39">
        <f t="shared" si="44"/>
        <v>-0.01</v>
      </c>
      <c r="EC39">
        <f t="shared" si="45"/>
        <v>-0.01</v>
      </c>
      <c r="ED39">
        <f t="shared" si="46"/>
        <v>-0.01</v>
      </c>
      <c r="EE39">
        <f t="shared" si="47"/>
        <v>-0.01</v>
      </c>
      <c r="EF39">
        <f t="shared" si="48"/>
        <v>-0.01</v>
      </c>
      <c r="EG39">
        <f t="shared" si="49"/>
        <v>-0.01</v>
      </c>
      <c r="EH39">
        <f t="shared" si="50"/>
        <v>-0.01</v>
      </c>
      <c r="EI39">
        <f t="shared" si="51"/>
        <v>-0.01</v>
      </c>
      <c r="EJ39">
        <f t="shared" si="52"/>
        <v>-0.01</v>
      </c>
      <c r="EK39">
        <f t="shared" si="53"/>
        <v>-0.01</v>
      </c>
      <c r="EL39">
        <f t="shared" si="54"/>
        <v>-0.01</v>
      </c>
      <c r="EM39">
        <f t="shared" si="55"/>
        <v>-0.01</v>
      </c>
      <c r="EN39">
        <f t="shared" si="56"/>
        <v>-0.01</v>
      </c>
      <c r="EO39">
        <f t="shared" si="57"/>
        <v>-0.01</v>
      </c>
      <c r="EP39">
        <f t="shared" si="58"/>
        <v>-0.01</v>
      </c>
      <c r="EQ39">
        <f t="shared" si="59"/>
        <v>-0.01</v>
      </c>
      <c r="ER39">
        <f t="shared" si="60"/>
        <v>-0.01</v>
      </c>
      <c r="ES39">
        <f t="shared" si="61"/>
        <v>-0.01</v>
      </c>
      <c r="ET39">
        <f t="shared" si="62"/>
        <v>-0.01</v>
      </c>
      <c r="EU39">
        <f t="shared" si="63"/>
        <v>-0.01</v>
      </c>
      <c r="EV39">
        <f t="shared" si="64"/>
        <v>-0.01</v>
      </c>
      <c r="EW39">
        <f t="shared" si="65"/>
        <v>-0.01</v>
      </c>
      <c r="EX39">
        <f t="shared" si="66"/>
        <v>-0.01</v>
      </c>
      <c r="EY39">
        <f t="shared" si="67"/>
        <v>-0.01</v>
      </c>
      <c r="EZ39">
        <f t="shared" si="68"/>
        <v>-0.01</v>
      </c>
      <c r="FA39">
        <f t="shared" si="69"/>
        <v>-0.01</v>
      </c>
    </row>
    <row r="40" spans="1:157">
      <c r="A40" s="51" t="s">
        <v>247</v>
      </c>
      <c r="B40" s="64">
        <v>4.0833333333333332E-7</v>
      </c>
      <c r="C40" s="64"/>
      <c r="D40" s="64"/>
      <c r="E40" s="64">
        <v>7.9999999999999996E-6</v>
      </c>
      <c r="F40" s="64"/>
      <c r="G40" s="64"/>
      <c r="H40" s="64"/>
      <c r="I40" s="1"/>
      <c r="J40" s="1"/>
      <c r="K40" s="1"/>
      <c r="L40" s="1"/>
      <c r="M40" s="64"/>
      <c r="N40" s="1"/>
      <c r="O40" s="1"/>
      <c r="P40" s="1"/>
      <c r="Q40" s="1"/>
      <c r="R40" s="1"/>
      <c r="S40" s="1"/>
      <c r="T40" s="1"/>
      <c r="U40" s="1">
        <f t="shared" si="2"/>
        <v>7.9999999999999996E-6</v>
      </c>
      <c r="AS40" s="31"/>
      <c r="AT40" s="31"/>
      <c r="CM40">
        <f t="shared" si="3"/>
        <v>-7.9999999999999996E-6</v>
      </c>
      <c r="CN40">
        <f t="shared" si="4"/>
        <v>-7.9999999999999996E-6</v>
      </c>
      <c r="CO40">
        <f t="shared" si="5"/>
        <v>-7.9999999999999996E-6</v>
      </c>
      <c r="CP40">
        <f t="shared" si="6"/>
        <v>-7.9999999999999996E-6</v>
      </c>
      <c r="CQ40">
        <f t="shared" si="7"/>
        <v>-7.9999999999999996E-6</v>
      </c>
      <c r="CR40">
        <f t="shared" si="8"/>
        <v>-7.9999999999999996E-6</v>
      </c>
      <c r="CS40">
        <f t="shared" si="9"/>
        <v>-7.9999999999999996E-6</v>
      </c>
      <c r="CT40">
        <f t="shared" si="10"/>
        <v>-7.9999999999999996E-6</v>
      </c>
      <c r="CU40">
        <f t="shared" si="11"/>
        <v>-7.9999999999999996E-6</v>
      </c>
      <c r="CV40">
        <f t="shared" si="12"/>
        <v>-7.9999999999999996E-6</v>
      </c>
      <c r="CW40">
        <f t="shared" si="13"/>
        <v>-7.9999999999999996E-6</v>
      </c>
      <c r="CX40">
        <f t="shared" si="14"/>
        <v>-7.9999999999999996E-6</v>
      </c>
      <c r="CY40">
        <f t="shared" si="15"/>
        <v>-7.9999999999999996E-6</v>
      </c>
      <c r="CZ40">
        <f t="shared" si="16"/>
        <v>-7.9999999999999996E-6</v>
      </c>
      <c r="DA40">
        <f t="shared" si="17"/>
        <v>-7.9999999999999996E-6</v>
      </c>
      <c r="DB40">
        <f t="shared" si="18"/>
        <v>-7.9999999999999996E-6</v>
      </c>
      <c r="DC40">
        <f t="shared" si="19"/>
        <v>-7.9999999999999996E-6</v>
      </c>
      <c r="DD40">
        <f t="shared" si="20"/>
        <v>-7.9999999999999996E-6</v>
      </c>
      <c r="DE40">
        <f t="shared" si="21"/>
        <v>-7.9999999999999996E-6</v>
      </c>
      <c r="DF40">
        <f t="shared" si="22"/>
        <v>-7.9999999999999996E-6</v>
      </c>
      <c r="DG40">
        <f t="shared" si="23"/>
        <v>-7.9999999999999996E-6</v>
      </c>
      <c r="DH40">
        <f t="shared" si="24"/>
        <v>-7.9999999999999996E-6</v>
      </c>
      <c r="DI40">
        <f t="shared" si="25"/>
        <v>-7.9999999999999996E-6</v>
      </c>
      <c r="DJ40">
        <f t="shared" si="26"/>
        <v>-7.9999999999999996E-6</v>
      </c>
      <c r="DK40">
        <f t="shared" si="27"/>
        <v>-7.9999999999999996E-6</v>
      </c>
      <c r="DL40">
        <f t="shared" si="28"/>
        <v>-7.9999999999999996E-6</v>
      </c>
      <c r="DM40">
        <f t="shared" si="29"/>
        <v>-7.9999999999999996E-6</v>
      </c>
      <c r="DN40">
        <f t="shared" si="30"/>
        <v>-7.9999999999999996E-6</v>
      </c>
      <c r="DO40">
        <f t="shared" si="31"/>
        <v>-7.9999999999999996E-6</v>
      </c>
      <c r="DP40">
        <f t="shared" si="32"/>
        <v>-7.9999999999999996E-6</v>
      </c>
      <c r="DQ40">
        <f t="shared" si="33"/>
        <v>-7.9999999999999996E-6</v>
      </c>
      <c r="DR40">
        <f t="shared" si="34"/>
        <v>-7.9999999999999996E-6</v>
      </c>
      <c r="DS40">
        <f t="shared" si="35"/>
        <v>-7.9999999999999996E-6</v>
      </c>
      <c r="DT40">
        <f t="shared" si="36"/>
        <v>-7.9999999999999996E-6</v>
      </c>
      <c r="DU40">
        <f t="shared" si="37"/>
        <v>-7.9999999999999996E-6</v>
      </c>
      <c r="DV40">
        <f t="shared" si="38"/>
        <v>-7.9999999999999996E-6</v>
      </c>
      <c r="DW40">
        <f t="shared" si="39"/>
        <v>-7.9999999999999996E-6</v>
      </c>
      <c r="DX40">
        <f t="shared" si="40"/>
        <v>-7.9999999999999996E-6</v>
      </c>
      <c r="DY40">
        <f t="shared" si="41"/>
        <v>-7.9999999999999996E-6</v>
      </c>
      <c r="DZ40">
        <f t="shared" si="42"/>
        <v>-7.9999999999999996E-6</v>
      </c>
      <c r="EA40">
        <f t="shared" si="43"/>
        <v>-7.9999999999999996E-6</v>
      </c>
      <c r="EB40">
        <f t="shared" si="44"/>
        <v>-7.9999999999999996E-6</v>
      </c>
      <c r="EC40">
        <f t="shared" si="45"/>
        <v>-7.9999999999999996E-6</v>
      </c>
      <c r="ED40">
        <f t="shared" si="46"/>
        <v>-7.9999999999999996E-6</v>
      </c>
      <c r="EE40">
        <f t="shared" si="47"/>
        <v>-7.9999999999999996E-6</v>
      </c>
      <c r="EF40">
        <f t="shared" si="48"/>
        <v>-7.9999999999999996E-6</v>
      </c>
      <c r="EG40">
        <f t="shared" si="49"/>
        <v>-7.9999999999999996E-6</v>
      </c>
      <c r="EH40">
        <f t="shared" si="50"/>
        <v>-7.9999999999999996E-6</v>
      </c>
      <c r="EI40">
        <f t="shared" si="51"/>
        <v>-7.9999999999999996E-6</v>
      </c>
      <c r="EJ40">
        <f t="shared" si="52"/>
        <v>-7.9999999999999996E-6</v>
      </c>
      <c r="EK40">
        <f t="shared" si="53"/>
        <v>-7.9999999999999996E-6</v>
      </c>
      <c r="EL40">
        <f t="shared" si="54"/>
        <v>-7.9999999999999996E-6</v>
      </c>
      <c r="EM40">
        <f t="shared" si="55"/>
        <v>-7.9999999999999996E-6</v>
      </c>
      <c r="EN40">
        <f t="shared" si="56"/>
        <v>-7.9999999999999996E-6</v>
      </c>
      <c r="EO40">
        <f t="shared" si="57"/>
        <v>-7.9999999999999996E-6</v>
      </c>
      <c r="EP40">
        <f t="shared" si="58"/>
        <v>-7.9999999999999996E-6</v>
      </c>
      <c r="EQ40">
        <f t="shared" si="59"/>
        <v>-7.9999999999999996E-6</v>
      </c>
      <c r="ER40">
        <f t="shared" si="60"/>
        <v>-7.9999999999999996E-6</v>
      </c>
      <c r="ES40">
        <f t="shared" si="61"/>
        <v>-7.9999999999999996E-6</v>
      </c>
      <c r="ET40">
        <f t="shared" si="62"/>
        <v>-7.9999999999999996E-6</v>
      </c>
      <c r="EU40">
        <f t="shared" si="63"/>
        <v>-7.9999999999999996E-6</v>
      </c>
      <c r="EV40">
        <f t="shared" si="64"/>
        <v>-7.9999999999999996E-6</v>
      </c>
      <c r="EW40">
        <f t="shared" si="65"/>
        <v>-7.9999999999999996E-6</v>
      </c>
      <c r="EX40">
        <f t="shared" si="66"/>
        <v>-7.9999999999999996E-6</v>
      </c>
      <c r="EY40">
        <f t="shared" si="67"/>
        <v>-7.9999999999999996E-6</v>
      </c>
      <c r="EZ40">
        <f t="shared" si="68"/>
        <v>-7.9999999999999996E-6</v>
      </c>
      <c r="FA40">
        <f t="shared" si="69"/>
        <v>-7.9999999999999996E-6</v>
      </c>
    </row>
    <row r="41" spans="1:157">
      <c r="A41" s="51" t="s">
        <v>111</v>
      </c>
      <c r="B41" s="64">
        <v>6.2621333333333345E-3</v>
      </c>
      <c r="C41" s="64"/>
      <c r="D41" s="64"/>
      <c r="E41" s="64"/>
      <c r="F41" s="64"/>
      <c r="G41" s="64"/>
      <c r="H41" s="64"/>
      <c r="I41" s="1"/>
      <c r="J41" s="1"/>
      <c r="K41" s="1"/>
      <c r="L41" s="1"/>
      <c r="M41" s="64"/>
      <c r="N41" s="1"/>
      <c r="O41" s="1"/>
      <c r="P41" s="1"/>
      <c r="Q41" s="1"/>
      <c r="R41" s="1"/>
      <c r="S41" s="1"/>
      <c r="T41" s="1"/>
      <c r="U41" s="1">
        <v>0.05</v>
      </c>
      <c r="AG41">
        <v>2E-3</v>
      </c>
      <c r="AS41" s="31"/>
      <c r="AT41" s="31"/>
      <c r="CM41">
        <f t="shared" si="3"/>
        <v>-0.05</v>
      </c>
      <c r="CN41">
        <f t="shared" si="4"/>
        <v>-0.05</v>
      </c>
      <c r="CO41">
        <f t="shared" si="5"/>
        <v>-0.05</v>
      </c>
      <c r="CP41">
        <f t="shared" si="6"/>
        <v>-0.05</v>
      </c>
      <c r="CQ41">
        <f t="shared" si="7"/>
        <v>-0.05</v>
      </c>
      <c r="CR41">
        <f t="shared" si="8"/>
        <v>-0.05</v>
      </c>
      <c r="CS41">
        <f t="shared" si="9"/>
        <v>-0.05</v>
      </c>
      <c r="CT41">
        <f t="shared" si="10"/>
        <v>-0.05</v>
      </c>
      <c r="CU41">
        <f t="shared" si="11"/>
        <v>-0.05</v>
      </c>
      <c r="CV41">
        <f t="shared" si="12"/>
        <v>-0.05</v>
      </c>
      <c r="CW41">
        <f t="shared" si="13"/>
        <v>-4.8000000000000001E-2</v>
      </c>
      <c r="CX41">
        <f t="shared" si="14"/>
        <v>-0.05</v>
      </c>
      <c r="CY41">
        <f t="shared" si="15"/>
        <v>-0.05</v>
      </c>
      <c r="CZ41">
        <f t="shared" si="16"/>
        <v>-0.05</v>
      </c>
      <c r="DA41">
        <f t="shared" si="17"/>
        <v>-0.05</v>
      </c>
      <c r="DB41">
        <f t="shared" si="18"/>
        <v>-0.05</v>
      </c>
      <c r="DC41">
        <f t="shared" si="19"/>
        <v>-0.05</v>
      </c>
      <c r="DD41">
        <f t="shared" si="20"/>
        <v>-0.05</v>
      </c>
      <c r="DE41">
        <f t="shared" si="21"/>
        <v>-0.05</v>
      </c>
      <c r="DF41">
        <f t="shared" si="22"/>
        <v>-0.05</v>
      </c>
      <c r="DG41">
        <f t="shared" si="23"/>
        <v>-0.05</v>
      </c>
      <c r="DH41">
        <f t="shared" si="24"/>
        <v>-0.05</v>
      </c>
      <c r="DI41">
        <f t="shared" si="25"/>
        <v>-0.05</v>
      </c>
      <c r="DJ41">
        <f t="shared" si="26"/>
        <v>-0.05</v>
      </c>
      <c r="DK41">
        <f t="shared" si="27"/>
        <v>-0.05</v>
      </c>
      <c r="DL41">
        <f t="shared" si="28"/>
        <v>-0.05</v>
      </c>
      <c r="DM41">
        <f t="shared" si="29"/>
        <v>-0.05</v>
      </c>
      <c r="DN41">
        <f t="shared" si="30"/>
        <v>-0.05</v>
      </c>
      <c r="DO41">
        <f t="shared" si="31"/>
        <v>-0.05</v>
      </c>
      <c r="DP41">
        <f t="shared" si="32"/>
        <v>-0.05</v>
      </c>
      <c r="DQ41">
        <f t="shared" si="33"/>
        <v>-0.05</v>
      </c>
      <c r="DR41">
        <f t="shared" si="34"/>
        <v>-0.05</v>
      </c>
      <c r="DS41">
        <f t="shared" si="35"/>
        <v>-0.05</v>
      </c>
      <c r="DT41">
        <f t="shared" si="36"/>
        <v>-0.05</v>
      </c>
      <c r="DU41">
        <f t="shared" si="37"/>
        <v>-0.05</v>
      </c>
      <c r="DV41">
        <f t="shared" si="38"/>
        <v>-0.05</v>
      </c>
      <c r="DW41">
        <f t="shared" si="39"/>
        <v>-0.05</v>
      </c>
      <c r="DX41">
        <f t="shared" si="40"/>
        <v>-0.05</v>
      </c>
      <c r="DY41">
        <f t="shared" si="41"/>
        <v>-0.05</v>
      </c>
      <c r="DZ41">
        <f t="shared" si="42"/>
        <v>-0.05</v>
      </c>
      <c r="EA41">
        <f t="shared" si="43"/>
        <v>-0.05</v>
      </c>
      <c r="EB41">
        <f t="shared" si="44"/>
        <v>-0.05</v>
      </c>
      <c r="EC41">
        <f t="shared" si="45"/>
        <v>-0.05</v>
      </c>
      <c r="ED41">
        <f t="shared" si="46"/>
        <v>-0.05</v>
      </c>
      <c r="EE41">
        <f t="shared" si="47"/>
        <v>-0.05</v>
      </c>
      <c r="EF41">
        <f t="shared" si="48"/>
        <v>-0.05</v>
      </c>
      <c r="EG41">
        <f t="shared" si="49"/>
        <v>-0.05</v>
      </c>
      <c r="EH41">
        <f t="shared" si="50"/>
        <v>-0.05</v>
      </c>
      <c r="EI41">
        <f t="shared" si="51"/>
        <v>-0.05</v>
      </c>
      <c r="EJ41">
        <f t="shared" si="52"/>
        <v>-0.05</v>
      </c>
      <c r="EK41">
        <f t="shared" si="53"/>
        <v>-0.05</v>
      </c>
      <c r="EL41">
        <f t="shared" si="54"/>
        <v>-0.05</v>
      </c>
      <c r="EM41">
        <f t="shared" si="55"/>
        <v>-0.05</v>
      </c>
      <c r="EN41">
        <f t="shared" si="56"/>
        <v>-0.05</v>
      </c>
      <c r="EO41">
        <f t="shared" si="57"/>
        <v>-0.05</v>
      </c>
      <c r="EP41">
        <f t="shared" si="58"/>
        <v>-0.05</v>
      </c>
      <c r="EQ41">
        <f t="shared" si="59"/>
        <v>-0.05</v>
      </c>
      <c r="ER41">
        <f t="shared" si="60"/>
        <v>-0.05</v>
      </c>
      <c r="ES41">
        <f t="shared" si="61"/>
        <v>-0.05</v>
      </c>
      <c r="ET41">
        <f t="shared" si="62"/>
        <v>-0.05</v>
      </c>
      <c r="EU41">
        <f t="shared" si="63"/>
        <v>-0.05</v>
      </c>
      <c r="EV41">
        <f t="shared" si="64"/>
        <v>-0.05</v>
      </c>
      <c r="EW41">
        <f t="shared" si="65"/>
        <v>-0.05</v>
      </c>
      <c r="EX41">
        <f t="shared" si="66"/>
        <v>-0.05</v>
      </c>
      <c r="EY41">
        <f t="shared" si="67"/>
        <v>-0.05</v>
      </c>
      <c r="EZ41">
        <f t="shared" si="68"/>
        <v>-0.05</v>
      </c>
      <c r="FA41">
        <f t="shared" si="69"/>
        <v>-0.05</v>
      </c>
    </row>
    <row r="42" spans="1:157">
      <c r="A42" s="52" t="s">
        <v>573</v>
      </c>
      <c r="B42" s="64">
        <v>2.09</v>
      </c>
      <c r="C42" s="64"/>
      <c r="D42" s="64"/>
      <c r="E42" s="64"/>
      <c r="F42" s="64"/>
      <c r="G42" s="64"/>
      <c r="H42" s="64"/>
      <c r="I42" s="1"/>
      <c r="J42" s="1"/>
      <c r="K42" s="1"/>
      <c r="L42" s="1"/>
      <c r="M42" s="64"/>
      <c r="N42" s="1"/>
      <c r="O42" s="1"/>
      <c r="P42" s="1"/>
      <c r="Q42" s="1"/>
      <c r="R42" s="1"/>
      <c r="S42" s="1"/>
      <c r="T42" s="1"/>
      <c r="U42" s="1">
        <v>2</v>
      </c>
      <c r="X42">
        <v>0.95</v>
      </c>
      <c r="AA42">
        <v>0.82</v>
      </c>
      <c r="AB42">
        <v>2.2000000000000002</v>
      </c>
      <c r="AD42">
        <v>0.32</v>
      </c>
      <c r="AG42">
        <v>4.3899999999999997</v>
      </c>
      <c r="AI42">
        <v>0.38</v>
      </c>
      <c r="AK42">
        <v>0.21</v>
      </c>
      <c r="AL42">
        <v>1.99</v>
      </c>
      <c r="AM42">
        <v>2.02</v>
      </c>
      <c r="AN42">
        <v>4.22</v>
      </c>
      <c r="AP42">
        <v>1.8</v>
      </c>
      <c r="AQ42">
        <v>0.93</v>
      </c>
      <c r="AR42">
        <v>0.66</v>
      </c>
      <c r="AS42" s="31">
        <v>0.3</v>
      </c>
      <c r="AT42" s="31"/>
      <c r="AW42">
        <v>0.04</v>
      </c>
      <c r="AX42">
        <v>0.22</v>
      </c>
      <c r="AZ42">
        <v>0.11</v>
      </c>
      <c r="BA42">
        <v>0.51</v>
      </c>
      <c r="BD42">
        <v>0.93</v>
      </c>
      <c r="BE42">
        <v>0.79</v>
      </c>
      <c r="BI42">
        <v>0.43</v>
      </c>
      <c r="BL42">
        <v>0.1</v>
      </c>
      <c r="BP42">
        <v>7.0000000000000007E-2</v>
      </c>
      <c r="BR42">
        <v>2.91</v>
      </c>
      <c r="BU42">
        <v>0.37</v>
      </c>
      <c r="BW42">
        <v>1.43</v>
      </c>
      <c r="BX42">
        <v>0.85</v>
      </c>
      <c r="BZ42">
        <v>2.0099999999999998</v>
      </c>
      <c r="CB42">
        <v>0.12</v>
      </c>
      <c r="CC42">
        <v>0.08</v>
      </c>
      <c r="CD42">
        <v>0.2</v>
      </c>
      <c r="CE42">
        <v>0.08</v>
      </c>
      <c r="CF42">
        <v>7.0000000000000007E-2</v>
      </c>
      <c r="CG42">
        <v>0.27</v>
      </c>
      <c r="CH42">
        <v>0.04</v>
      </c>
      <c r="CI42">
        <v>0.28000000000000003</v>
      </c>
      <c r="CM42">
        <f t="shared" si="3"/>
        <v>-2</v>
      </c>
      <c r="CN42">
        <f t="shared" si="4"/>
        <v>-1.05</v>
      </c>
      <c r="CO42">
        <f t="shared" si="5"/>
        <v>-2</v>
      </c>
      <c r="CP42">
        <f t="shared" si="6"/>
        <v>-2</v>
      </c>
      <c r="CQ42">
        <f t="shared" si="7"/>
        <v>-1.1800000000000002</v>
      </c>
      <c r="CR42">
        <f t="shared" si="8"/>
        <v>0.20000000000000018</v>
      </c>
      <c r="CS42">
        <f t="shared" si="9"/>
        <v>-2</v>
      </c>
      <c r="CT42">
        <f t="shared" si="10"/>
        <v>-1.68</v>
      </c>
      <c r="CU42">
        <f t="shared" si="11"/>
        <v>-2</v>
      </c>
      <c r="CV42">
        <f t="shared" si="12"/>
        <v>-2</v>
      </c>
      <c r="CW42">
        <f t="shared" si="13"/>
        <v>2.3899999999999997</v>
      </c>
      <c r="CX42">
        <f t="shared" si="14"/>
        <v>-2</v>
      </c>
      <c r="CY42">
        <f t="shared" si="15"/>
        <v>-1.62</v>
      </c>
      <c r="CZ42">
        <f t="shared" si="16"/>
        <v>-2</v>
      </c>
      <c r="DA42">
        <f t="shared" si="17"/>
        <v>-1.79</v>
      </c>
      <c r="DB42">
        <f t="shared" si="18"/>
        <v>-1.0000000000000009E-2</v>
      </c>
      <c r="DC42">
        <f t="shared" si="19"/>
        <v>2.0000000000000018E-2</v>
      </c>
      <c r="DD42">
        <f t="shared" si="20"/>
        <v>2.2199999999999998</v>
      </c>
      <c r="DE42">
        <f t="shared" si="21"/>
        <v>-2</v>
      </c>
      <c r="DF42">
        <f t="shared" si="22"/>
        <v>-0.19999999999999996</v>
      </c>
      <c r="DG42">
        <f t="shared" si="23"/>
        <v>-1.0699999999999998</v>
      </c>
      <c r="DH42">
        <f t="shared" si="24"/>
        <v>-1.3399999999999999</v>
      </c>
      <c r="DI42">
        <f t="shared" si="25"/>
        <v>-1.7</v>
      </c>
      <c r="DJ42">
        <f t="shared" si="26"/>
        <v>-2</v>
      </c>
      <c r="DK42">
        <f t="shared" si="27"/>
        <v>-2</v>
      </c>
      <c r="DL42">
        <f t="shared" si="28"/>
        <v>-2</v>
      </c>
      <c r="DM42">
        <f t="shared" si="29"/>
        <v>-1.96</v>
      </c>
      <c r="DN42">
        <f t="shared" si="30"/>
        <v>-1.78</v>
      </c>
      <c r="DO42">
        <f t="shared" si="31"/>
        <v>-2</v>
      </c>
      <c r="DP42">
        <f t="shared" si="32"/>
        <v>-1.89</v>
      </c>
      <c r="DQ42">
        <f t="shared" si="33"/>
        <v>-1.49</v>
      </c>
      <c r="DR42">
        <f t="shared" si="34"/>
        <v>-2</v>
      </c>
      <c r="DS42">
        <f t="shared" si="35"/>
        <v>-2</v>
      </c>
      <c r="DT42">
        <f t="shared" si="36"/>
        <v>-1.0699999999999998</v>
      </c>
      <c r="DU42">
        <f t="shared" si="37"/>
        <v>-1.21</v>
      </c>
      <c r="DV42">
        <f t="shared" si="38"/>
        <v>-2</v>
      </c>
      <c r="DW42">
        <f t="shared" si="39"/>
        <v>-2</v>
      </c>
      <c r="DX42">
        <f t="shared" si="40"/>
        <v>-2</v>
      </c>
      <c r="DY42">
        <f t="shared" si="41"/>
        <v>-1.57</v>
      </c>
      <c r="DZ42">
        <f t="shared" si="42"/>
        <v>-2</v>
      </c>
      <c r="EA42">
        <f t="shared" si="43"/>
        <v>-2</v>
      </c>
      <c r="EB42">
        <f t="shared" si="44"/>
        <v>-1.9</v>
      </c>
      <c r="EC42">
        <f t="shared" si="45"/>
        <v>-2</v>
      </c>
      <c r="ED42">
        <f t="shared" si="46"/>
        <v>-2</v>
      </c>
      <c r="EE42">
        <f t="shared" si="47"/>
        <v>-2</v>
      </c>
      <c r="EF42">
        <f t="shared" si="48"/>
        <v>-1.93</v>
      </c>
      <c r="EG42">
        <f t="shared" si="49"/>
        <v>-2</v>
      </c>
      <c r="EH42">
        <f t="shared" si="50"/>
        <v>0.91000000000000014</v>
      </c>
      <c r="EI42">
        <f t="shared" si="51"/>
        <v>-2</v>
      </c>
      <c r="EJ42">
        <f t="shared" si="52"/>
        <v>-2</v>
      </c>
      <c r="EK42">
        <f t="shared" si="53"/>
        <v>-1.63</v>
      </c>
      <c r="EL42">
        <f t="shared" si="54"/>
        <v>-2</v>
      </c>
      <c r="EM42">
        <f t="shared" si="55"/>
        <v>-0.57000000000000006</v>
      </c>
      <c r="EN42">
        <f t="shared" si="56"/>
        <v>-1.1499999999999999</v>
      </c>
      <c r="EO42">
        <f t="shared" si="57"/>
        <v>-2</v>
      </c>
      <c r="EP42">
        <f t="shared" si="58"/>
        <v>9.9999999999997868E-3</v>
      </c>
      <c r="EQ42">
        <f t="shared" si="59"/>
        <v>-2</v>
      </c>
      <c r="ER42">
        <f t="shared" si="60"/>
        <v>-1.88</v>
      </c>
      <c r="ES42">
        <f t="shared" si="61"/>
        <v>-1.92</v>
      </c>
      <c r="ET42">
        <f t="shared" si="62"/>
        <v>-1.8</v>
      </c>
      <c r="EU42">
        <f t="shared" si="63"/>
        <v>-1.92</v>
      </c>
      <c r="EV42">
        <f t="shared" si="64"/>
        <v>-1.93</v>
      </c>
      <c r="EW42">
        <f t="shared" si="65"/>
        <v>-1.73</v>
      </c>
      <c r="EX42">
        <f t="shared" si="66"/>
        <v>-1.96</v>
      </c>
      <c r="EY42">
        <f t="shared" si="67"/>
        <v>-1.72</v>
      </c>
      <c r="EZ42">
        <f t="shared" si="68"/>
        <v>-2</v>
      </c>
      <c r="FA42">
        <f t="shared" si="69"/>
        <v>-2</v>
      </c>
    </row>
    <row r="43" spans="1:157">
      <c r="A43" s="52" t="s">
        <v>303</v>
      </c>
      <c r="B43" s="64">
        <v>2.36</v>
      </c>
      <c r="C43" s="64"/>
      <c r="D43" s="64"/>
      <c r="E43" s="64"/>
      <c r="F43" s="64"/>
      <c r="G43" s="64"/>
      <c r="H43" s="64"/>
      <c r="I43" s="1"/>
      <c r="J43" s="1"/>
      <c r="K43" s="1"/>
      <c r="L43" s="1"/>
      <c r="M43" s="64"/>
      <c r="N43" s="1"/>
      <c r="O43" s="1"/>
      <c r="P43" s="1"/>
      <c r="Q43" s="1"/>
      <c r="R43" s="1"/>
      <c r="S43" s="1"/>
      <c r="T43" s="1"/>
      <c r="U43" s="1">
        <v>10</v>
      </c>
      <c r="X43">
        <v>0.93</v>
      </c>
      <c r="AB43">
        <v>1</v>
      </c>
      <c r="AG43">
        <v>1.31</v>
      </c>
      <c r="AI43">
        <v>0.02</v>
      </c>
      <c r="AK43">
        <v>0.22</v>
      </c>
      <c r="AL43">
        <v>0.61</v>
      </c>
      <c r="AM43">
        <v>0.37</v>
      </c>
      <c r="AN43">
        <v>1.08</v>
      </c>
      <c r="AP43">
        <v>0.38</v>
      </c>
      <c r="AS43" s="31"/>
      <c r="AT43" s="31"/>
      <c r="AW43">
        <v>0.19</v>
      </c>
      <c r="AX43">
        <v>0.15</v>
      </c>
      <c r="BA43">
        <v>0.1</v>
      </c>
      <c r="BD43">
        <v>2.41</v>
      </c>
      <c r="BE43">
        <v>1.22</v>
      </c>
      <c r="BJ43">
        <v>6.97</v>
      </c>
      <c r="BL43">
        <v>6.58</v>
      </c>
      <c r="BM43">
        <v>9.0399999999999991</v>
      </c>
      <c r="BN43">
        <v>9.1</v>
      </c>
      <c r="BO43">
        <v>2.4</v>
      </c>
      <c r="BP43">
        <v>0.02</v>
      </c>
      <c r="BQ43">
        <v>0.4</v>
      </c>
      <c r="BR43">
        <v>0.49</v>
      </c>
      <c r="BX43">
        <v>0.77</v>
      </c>
      <c r="CC43">
        <v>7.0000000000000007E-2</v>
      </c>
      <c r="CE43">
        <v>0.67</v>
      </c>
      <c r="CF43">
        <v>0.03</v>
      </c>
      <c r="CG43">
        <v>0.14000000000000001</v>
      </c>
      <c r="CH43">
        <v>0.41</v>
      </c>
      <c r="CI43">
        <v>0.22</v>
      </c>
      <c r="CJ43">
        <v>0.09</v>
      </c>
      <c r="CK43">
        <v>7.0000000000000007E-2</v>
      </c>
      <c r="CM43">
        <f t="shared" si="3"/>
        <v>-10</v>
      </c>
      <c r="CN43">
        <f t="shared" si="4"/>
        <v>-9.07</v>
      </c>
      <c r="CO43">
        <f t="shared" si="5"/>
        <v>-10</v>
      </c>
      <c r="CP43">
        <f t="shared" si="6"/>
        <v>-10</v>
      </c>
      <c r="CQ43">
        <f t="shared" si="7"/>
        <v>-10</v>
      </c>
      <c r="CR43">
        <f t="shared" si="8"/>
        <v>-9</v>
      </c>
      <c r="CS43">
        <f t="shared" si="9"/>
        <v>-10</v>
      </c>
      <c r="CT43">
        <f t="shared" si="10"/>
        <v>-10</v>
      </c>
      <c r="CU43">
        <f t="shared" si="11"/>
        <v>-10</v>
      </c>
      <c r="CV43">
        <f t="shared" si="12"/>
        <v>-10</v>
      </c>
      <c r="CW43">
        <f t="shared" si="13"/>
        <v>-8.69</v>
      </c>
      <c r="CX43">
        <f t="shared" si="14"/>
        <v>-10</v>
      </c>
      <c r="CY43">
        <f t="shared" si="15"/>
        <v>-9.98</v>
      </c>
      <c r="CZ43">
        <f t="shared" si="16"/>
        <v>-10</v>
      </c>
      <c r="DA43">
        <f t="shared" si="17"/>
        <v>-9.7799999999999994</v>
      </c>
      <c r="DB43">
        <f t="shared" si="18"/>
        <v>-9.39</v>
      </c>
      <c r="DC43">
        <f t="shared" si="19"/>
        <v>-9.6300000000000008</v>
      </c>
      <c r="DD43">
        <f t="shared" si="20"/>
        <v>-8.92</v>
      </c>
      <c r="DE43">
        <f t="shared" si="21"/>
        <v>-10</v>
      </c>
      <c r="DF43">
        <f t="shared" si="22"/>
        <v>-9.6199999999999992</v>
      </c>
      <c r="DG43">
        <f t="shared" si="23"/>
        <v>-10</v>
      </c>
      <c r="DH43">
        <f t="shared" si="24"/>
        <v>-10</v>
      </c>
      <c r="DI43">
        <f t="shared" si="25"/>
        <v>-10</v>
      </c>
      <c r="DJ43">
        <f t="shared" si="26"/>
        <v>-10</v>
      </c>
      <c r="DK43">
        <f t="shared" si="27"/>
        <v>-10</v>
      </c>
      <c r="DL43">
        <f t="shared" si="28"/>
        <v>-10</v>
      </c>
      <c r="DM43">
        <f t="shared" si="29"/>
        <v>-9.81</v>
      </c>
      <c r="DN43">
        <f t="shared" si="30"/>
        <v>-9.85</v>
      </c>
      <c r="DO43">
        <f t="shared" si="31"/>
        <v>-10</v>
      </c>
      <c r="DP43">
        <f t="shared" si="32"/>
        <v>-10</v>
      </c>
      <c r="DQ43">
        <f t="shared" si="33"/>
        <v>-9.9</v>
      </c>
      <c r="DR43">
        <f t="shared" si="34"/>
        <v>-10</v>
      </c>
      <c r="DS43">
        <f t="shared" si="35"/>
        <v>-10</v>
      </c>
      <c r="DT43">
        <f t="shared" si="36"/>
        <v>-7.59</v>
      </c>
      <c r="DU43">
        <f t="shared" si="37"/>
        <v>-8.7799999999999994</v>
      </c>
      <c r="DV43">
        <f t="shared" si="38"/>
        <v>-10</v>
      </c>
      <c r="DW43">
        <f t="shared" si="39"/>
        <v>-10</v>
      </c>
      <c r="DX43">
        <f t="shared" si="40"/>
        <v>-10</v>
      </c>
      <c r="DY43">
        <f t="shared" si="41"/>
        <v>-10</v>
      </c>
      <c r="DZ43">
        <f t="shared" si="42"/>
        <v>-3.0300000000000002</v>
      </c>
      <c r="EA43">
        <f t="shared" si="43"/>
        <v>-10</v>
      </c>
      <c r="EB43">
        <f t="shared" si="44"/>
        <v>-3.42</v>
      </c>
      <c r="EC43">
        <f t="shared" si="45"/>
        <v>-0.96000000000000085</v>
      </c>
      <c r="ED43">
        <f t="shared" si="46"/>
        <v>-0.90000000000000036</v>
      </c>
      <c r="EE43">
        <f t="shared" si="47"/>
        <v>-7.6</v>
      </c>
      <c r="EF43">
        <f t="shared" si="48"/>
        <v>-9.98</v>
      </c>
      <c r="EG43">
        <f t="shared" si="49"/>
        <v>-9.6</v>
      </c>
      <c r="EH43">
        <f t="shared" si="50"/>
        <v>-9.51</v>
      </c>
      <c r="EI43">
        <f t="shared" si="51"/>
        <v>-10</v>
      </c>
      <c r="EJ43">
        <f t="shared" si="52"/>
        <v>-10</v>
      </c>
      <c r="EK43">
        <f t="shared" si="53"/>
        <v>-10</v>
      </c>
      <c r="EL43">
        <f t="shared" si="54"/>
        <v>-10</v>
      </c>
      <c r="EM43">
        <f t="shared" si="55"/>
        <v>-10</v>
      </c>
      <c r="EN43">
        <f t="shared" si="56"/>
        <v>-9.23</v>
      </c>
      <c r="EO43">
        <f t="shared" si="57"/>
        <v>-10</v>
      </c>
      <c r="EP43">
        <f t="shared" si="58"/>
        <v>-10</v>
      </c>
      <c r="EQ43">
        <f t="shared" si="59"/>
        <v>-10</v>
      </c>
      <c r="ER43">
        <f t="shared" si="60"/>
        <v>-10</v>
      </c>
      <c r="ES43">
        <f t="shared" si="61"/>
        <v>-9.93</v>
      </c>
      <c r="ET43">
        <f t="shared" si="62"/>
        <v>-10</v>
      </c>
      <c r="EU43">
        <f t="shared" si="63"/>
        <v>-9.33</v>
      </c>
      <c r="EV43">
        <f t="shared" si="64"/>
        <v>-9.9700000000000006</v>
      </c>
      <c r="EW43">
        <f t="shared" si="65"/>
        <v>-9.86</v>
      </c>
      <c r="EX43">
        <f t="shared" si="66"/>
        <v>-9.59</v>
      </c>
      <c r="EY43">
        <f t="shared" si="67"/>
        <v>-9.7799999999999994</v>
      </c>
      <c r="EZ43">
        <f t="shared" si="68"/>
        <v>-9.91</v>
      </c>
      <c r="FA43">
        <f t="shared" si="69"/>
        <v>-9.93</v>
      </c>
    </row>
    <row r="44" spans="1:157">
      <c r="A44" s="52" t="s">
        <v>574</v>
      </c>
      <c r="B44" s="64">
        <v>4.1500000000000004</v>
      </c>
      <c r="C44" s="64"/>
      <c r="D44" s="64"/>
      <c r="E44" s="64"/>
      <c r="F44" s="64"/>
      <c r="G44" s="64"/>
      <c r="H44" s="64"/>
      <c r="I44" s="1"/>
      <c r="J44" s="1"/>
      <c r="K44" s="1"/>
      <c r="L44" s="1"/>
      <c r="M44" s="64"/>
      <c r="N44" s="1"/>
      <c r="O44" s="1"/>
      <c r="P44" s="1"/>
      <c r="Q44" s="1"/>
      <c r="R44" s="1"/>
      <c r="S44" s="1"/>
      <c r="T44" s="1"/>
      <c r="U44" s="1">
        <v>48</v>
      </c>
      <c r="X44">
        <v>0.41</v>
      </c>
      <c r="Y44">
        <v>1.1299999999999999</v>
      </c>
      <c r="Z44">
        <v>2</v>
      </c>
      <c r="AA44">
        <v>3.46</v>
      </c>
      <c r="AB44">
        <v>3.6</v>
      </c>
      <c r="AD44">
        <v>2.66</v>
      </c>
      <c r="AE44">
        <v>2.93</v>
      </c>
      <c r="AF44">
        <v>3.39</v>
      </c>
      <c r="AG44">
        <v>1.59</v>
      </c>
      <c r="AI44">
        <v>2.2599999999999998</v>
      </c>
      <c r="AJ44">
        <v>1.1100000000000001</v>
      </c>
      <c r="AK44">
        <v>1.06</v>
      </c>
      <c r="AL44">
        <v>3.79</v>
      </c>
      <c r="AM44">
        <v>3.07</v>
      </c>
      <c r="AN44">
        <v>4.28</v>
      </c>
      <c r="AO44">
        <v>19.96</v>
      </c>
      <c r="AP44">
        <v>1.56</v>
      </c>
      <c r="AQ44">
        <v>1.86</v>
      </c>
      <c r="AR44">
        <v>10.45</v>
      </c>
      <c r="AS44" s="31">
        <v>16.27</v>
      </c>
      <c r="AT44" s="31">
        <v>21.71</v>
      </c>
      <c r="AU44">
        <v>29.93</v>
      </c>
      <c r="AV44">
        <v>31.5</v>
      </c>
      <c r="AW44">
        <v>28.14</v>
      </c>
      <c r="AX44">
        <v>25.500000000000004</v>
      </c>
      <c r="AY44">
        <v>0.2</v>
      </c>
      <c r="AZ44">
        <v>0.19</v>
      </c>
      <c r="BA44">
        <v>1.34</v>
      </c>
      <c r="BB44">
        <v>0.02</v>
      </c>
      <c r="BC44">
        <v>17.21</v>
      </c>
      <c r="BD44">
        <v>9.67</v>
      </c>
      <c r="BE44">
        <v>8.43</v>
      </c>
      <c r="BF44">
        <v>12.93</v>
      </c>
      <c r="BG44">
        <v>14.29</v>
      </c>
      <c r="BH44">
        <v>12.82</v>
      </c>
      <c r="BI44">
        <v>0.3</v>
      </c>
      <c r="BJ44">
        <v>9.5</v>
      </c>
      <c r="BK44">
        <v>23.53</v>
      </c>
      <c r="BL44">
        <v>0.77</v>
      </c>
      <c r="BM44">
        <v>1.9</v>
      </c>
      <c r="BN44">
        <v>1.1000000000000001</v>
      </c>
      <c r="BO44">
        <v>12.89</v>
      </c>
      <c r="BP44">
        <v>0.11</v>
      </c>
      <c r="BQ44">
        <v>0.19</v>
      </c>
      <c r="BR44">
        <v>3.23</v>
      </c>
      <c r="BT44">
        <v>1.86</v>
      </c>
      <c r="BU44">
        <v>1.84</v>
      </c>
      <c r="BV44">
        <v>4.29</v>
      </c>
      <c r="BW44">
        <v>3.38</v>
      </c>
      <c r="BX44">
        <v>21.76</v>
      </c>
      <c r="BY44">
        <v>2.4700000000000002</v>
      </c>
      <c r="BZ44">
        <v>4.2</v>
      </c>
      <c r="CA44">
        <v>29.68</v>
      </c>
      <c r="CB44">
        <v>29.96</v>
      </c>
      <c r="CC44">
        <v>23.36</v>
      </c>
      <c r="CD44">
        <v>28.72</v>
      </c>
      <c r="CE44">
        <v>25.09</v>
      </c>
      <c r="CF44">
        <v>21.299999999999997</v>
      </c>
      <c r="CG44">
        <v>29.11</v>
      </c>
      <c r="CH44">
        <v>27.52</v>
      </c>
      <c r="CI44">
        <v>21.16</v>
      </c>
      <c r="CJ44">
        <v>22.4</v>
      </c>
      <c r="CK44">
        <v>21.63</v>
      </c>
      <c r="CM44">
        <f t="shared" si="3"/>
        <v>-48</v>
      </c>
      <c r="CN44">
        <f t="shared" si="4"/>
        <v>-47.59</v>
      </c>
      <c r="CO44">
        <f t="shared" si="5"/>
        <v>-46.87</v>
      </c>
      <c r="CP44">
        <f t="shared" si="6"/>
        <v>-46</v>
      </c>
      <c r="CQ44">
        <f t="shared" si="7"/>
        <v>-44.54</v>
      </c>
      <c r="CR44">
        <f t="shared" si="8"/>
        <v>-44.4</v>
      </c>
      <c r="CS44">
        <f t="shared" si="9"/>
        <v>-48</v>
      </c>
      <c r="CT44">
        <f t="shared" si="10"/>
        <v>-45.34</v>
      </c>
      <c r="CU44">
        <f t="shared" si="11"/>
        <v>-45.07</v>
      </c>
      <c r="CV44">
        <f t="shared" si="12"/>
        <v>-44.61</v>
      </c>
      <c r="CW44">
        <f t="shared" si="13"/>
        <v>-46.41</v>
      </c>
      <c r="CX44">
        <f t="shared" si="14"/>
        <v>-48</v>
      </c>
      <c r="CY44">
        <f t="shared" si="15"/>
        <v>-45.74</v>
      </c>
      <c r="CZ44">
        <f t="shared" si="16"/>
        <v>-46.89</v>
      </c>
      <c r="DA44">
        <f t="shared" si="17"/>
        <v>-46.94</v>
      </c>
      <c r="DB44">
        <f t="shared" si="18"/>
        <v>-44.21</v>
      </c>
      <c r="DC44">
        <f t="shared" si="19"/>
        <v>-44.93</v>
      </c>
      <c r="DD44">
        <f t="shared" si="20"/>
        <v>-43.72</v>
      </c>
      <c r="DE44">
        <f t="shared" si="21"/>
        <v>-28.04</v>
      </c>
      <c r="DF44">
        <f t="shared" si="22"/>
        <v>-46.44</v>
      </c>
      <c r="DG44">
        <f t="shared" si="23"/>
        <v>-46.14</v>
      </c>
      <c r="DH44">
        <f t="shared" si="24"/>
        <v>-37.549999999999997</v>
      </c>
      <c r="DI44">
        <f t="shared" si="25"/>
        <v>-31.73</v>
      </c>
      <c r="DJ44">
        <f t="shared" si="26"/>
        <v>-26.29</v>
      </c>
      <c r="DK44">
        <f t="shared" si="27"/>
        <v>-18.07</v>
      </c>
      <c r="DL44">
        <f t="shared" si="28"/>
        <v>-16.5</v>
      </c>
      <c r="DM44">
        <f t="shared" si="29"/>
        <v>-19.86</v>
      </c>
      <c r="DN44">
        <f t="shared" si="30"/>
        <v>-22.499999999999996</v>
      </c>
      <c r="DO44">
        <f t="shared" si="31"/>
        <v>-47.8</v>
      </c>
      <c r="DP44">
        <f t="shared" si="32"/>
        <v>-47.81</v>
      </c>
      <c r="DQ44">
        <f t="shared" si="33"/>
        <v>-46.66</v>
      </c>
      <c r="DR44">
        <f t="shared" si="34"/>
        <v>-47.98</v>
      </c>
      <c r="DS44">
        <f t="shared" si="35"/>
        <v>-30.79</v>
      </c>
      <c r="DT44">
        <f t="shared" si="36"/>
        <v>-38.33</v>
      </c>
      <c r="DU44">
        <f t="shared" si="37"/>
        <v>-39.57</v>
      </c>
      <c r="DV44">
        <f t="shared" si="38"/>
        <v>-35.07</v>
      </c>
      <c r="DW44">
        <f t="shared" si="39"/>
        <v>-33.71</v>
      </c>
      <c r="DX44">
        <f t="shared" si="40"/>
        <v>-35.18</v>
      </c>
      <c r="DY44">
        <f t="shared" si="41"/>
        <v>-47.7</v>
      </c>
      <c r="DZ44">
        <f t="shared" si="42"/>
        <v>-38.5</v>
      </c>
      <c r="EA44">
        <f t="shared" si="43"/>
        <v>-24.47</v>
      </c>
      <c r="EB44">
        <f t="shared" si="44"/>
        <v>-47.23</v>
      </c>
      <c r="EC44">
        <f t="shared" si="45"/>
        <v>-46.1</v>
      </c>
      <c r="ED44">
        <f t="shared" si="46"/>
        <v>-46.9</v>
      </c>
      <c r="EE44">
        <f t="shared" si="47"/>
        <v>-35.11</v>
      </c>
      <c r="EF44">
        <f t="shared" si="48"/>
        <v>-47.89</v>
      </c>
      <c r="EG44">
        <f t="shared" si="49"/>
        <v>-47.81</v>
      </c>
      <c r="EH44">
        <f t="shared" si="50"/>
        <v>-44.77</v>
      </c>
      <c r="EI44">
        <f t="shared" si="51"/>
        <v>-48</v>
      </c>
      <c r="EJ44">
        <f t="shared" si="52"/>
        <v>-46.14</v>
      </c>
      <c r="EK44">
        <f t="shared" si="53"/>
        <v>-46.16</v>
      </c>
      <c r="EL44">
        <f t="shared" si="54"/>
        <v>-43.71</v>
      </c>
      <c r="EM44">
        <f t="shared" si="55"/>
        <v>-44.62</v>
      </c>
      <c r="EN44">
        <f t="shared" si="56"/>
        <v>-26.24</v>
      </c>
      <c r="EO44">
        <f t="shared" si="57"/>
        <v>-45.53</v>
      </c>
      <c r="EP44">
        <f t="shared" si="58"/>
        <v>-43.8</v>
      </c>
      <c r="EQ44">
        <f t="shared" si="59"/>
        <v>-18.32</v>
      </c>
      <c r="ER44">
        <f t="shared" si="60"/>
        <v>-18.04</v>
      </c>
      <c r="ES44">
        <f t="shared" si="61"/>
        <v>-24.64</v>
      </c>
      <c r="ET44">
        <f t="shared" si="62"/>
        <v>-19.28</v>
      </c>
      <c r="EU44">
        <f t="shared" si="63"/>
        <v>-22.91</v>
      </c>
      <c r="EV44">
        <f t="shared" si="64"/>
        <v>-26.700000000000003</v>
      </c>
      <c r="EW44">
        <f t="shared" si="65"/>
        <v>-18.89</v>
      </c>
      <c r="EX44">
        <f t="shared" si="66"/>
        <v>-20.48</v>
      </c>
      <c r="EY44">
        <f t="shared" si="67"/>
        <v>-26.84</v>
      </c>
      <c r="EZ44">
        <f t="shared" si="68"/>
        <v>-25.6</v>
      </c>
      <c r="FA44">
        <f t="shared" si="69"/>
        <v>-26.37</v>
      </c>
    </row>
    <row r="45" spans="1:157">
      <c r="A45" s="52" t="s">
        <v>575</v>
      </c>
      <c r="B45" s="64">
        <v>2.33</v>
      </c>
      <c r="C45" s="64"/>
      <c r="D45" s="64"/>
      <c r="E45" s="64"/>
      <c r="F45" s="64"/>
      <c r="G45" s="64"/>
      <c r="H45" s="64"/>
      <c r="I45" s="1"/>
      <c r="J45" s="1"/>
      <c r="K45" s="1"/>
      <c r="L45" s="1"/>
      <c r="M45" s="64"/>
      <c r="N45" s="1"/>
      <c r="O45" s="1"/>
      <c r="P45" s="1"/>
      <c r="Q45" s="1"/>
      <c r="R45" s="1"/>
      <c r="S45" s="1"/>
      <c r="T45" s="1"/>
      <c r="U45" s="1">
        <v>19</v>
      </c>
      <c r="X45">
        <v>0.4</v>
      </c>
      <c r="Y45">
        <v>0.72</v>
      </c>
      <c r="AB45">
        <v>1.6</v>
      </c>
      <c r="AD45">
        <v>19.63</v>
      </c>
      <c r="AG45">
        <v>0.31</v>
      </c>
      <c r="AI45">
        <v>3.66</v>
      </c>
      <c r="AJ45">
        <v>0.71</v>
      </c>
      <c r="AK45">
        <v>1.76</v>
      </c>
      <c r="AL45">
        <v>1.79</v>
      </c>
      <c r="AM45">
        <v>1.59</v>
      </c>
      <c r="AN45">
        <v>1.1599999999999999</v>
      </c>
      <c r="AO45">
        <v>7.13</v>
      </c>
      <c r="AP45">
        <v>0.83</v>
      </c>
      <c r="AQ45">
        <v>1.45</v>
      </c>
      <c r="AR45">
        <v>2.27</v>
      </c>
      <c r="AS45" s="31">
        <v>5.21</v>
      </c>
      <c r="AT45" s="31">
        <v>7.86</v>
      </c>
      <c r="AU45">
        <v>3.12</v>
      </c>
      <c r="AV45">
        <v>4.1400000000000006</v>
      </c>
      <c r="AW45">
        <v>5.81</v>
      </c>
      <c r="AX45">
        <v>3.87</v>
      </c>
      <c r="AZ45">
        <v>0.17</v>
      </c>
      <c r="BA45">
        <v>0.59</v>
      </c>
      <c r="BB45">
        <v>1.1599999999999999</v>
      </c>
      <c r="BC45">
        <v>0.39</v>
      </c>
      <c r="BD45">
        <v>3.67</v>
      </c>
      <c r="BE45">
        <v>1.99</v>
      </c>
      <c r="BJ45">
        <v>0.78</v>
      </c>
      <c r="BK45">
        <v>0.25</v>
      </c>
      <c r="BP45">
        <v>0.05</v>
      </c>
      <c r="BQ45">
        <v>0.05</v>
      </c>
      <c r="BR45">
        <v>0.96</v>
      </c>
      <c r="BT45">
        <v>0.2</v>
      </c>
      <c r="BU45">
        <v>0.55000000000000004</v>
      </c>
      <c r="BV45">
        <v>0.96</v>
      </c>
      <c r="BW45">
        <v>0.88</v>
      </c>
      <c r="BX45">
        <v>3</v>
      </c>
      <c r="BY45">
        <v>0.02</v>
      </c>
      <c r="BZ45">
        <v>0.31</v>
      </c>
      <c r="CC45">
        <v>0.41</v>
      </c>
      <c r="CE45">
        <v>0.12</v>
      </c>
      <c r="CF45">
        <v>0.03</v>
      </c>
      <c r="CG45">
        <v>0.14000000000000001</v>
      </c>
      <c r="CH45">
        <v>0.13</v>
      </c>
      <c r="CI45">
        <v>7.8000000000000014E-2</v>
      </c>
      <c r="CJ45">
        <v>0.63000000000000012</v>
      </c>
      <c r="CK45">
        <v>0.11</v>
      </c>
      <c r="CM45">
        <f t="shared" si="3"/>
        <v>-19</v>
      </c>
      <c r="CN45">
        <f t="shared" si="4"/>
        <v>-18.600000000000001</v>
      </c>
      <c r="CO45">
        <f t="shared" si="5"/>
        <v>-18.28</v>
      </c>
      <c r="CP45">
        <f t="shared" si="6"/>
        <v>-19</v>
      </c>
      <c r="CQ45">
        <f t="shared" si="7"/>
        <v>-19</v>
      </c>
      <c r="CR45">
        <f t="shared" si="8"/>
        <v>-17.399999999999999</v>
      </c>
      <c r="CS45">
        <f t="shared" si="9"/>
        <v>-19</v>
      </c>
      <c r="CT45">
        <f t="shared" si="10"/>
        <v>0.62999999999999901</v>
      </c>
      <c r="CU45">
        <f t="shared" si="11"/>
        <v>-19</v>
      </c>
      <c r="CV45">
        <f t="shared" si="12"/>
        <v>-19</v>
      </c>
      <c r="CW45">
        <f t="shared" si="13"/>
        <v>-18.690000000000001</v>
      </c>
      <c r="CX45">
        <f t="shared" si="14"/>
        <v>-19</v>
      </c>
      <c r="CY45">
        <f t="shared" si="15"/>
        <v>-15.34</v>
      </c>
      <c r="CZ45">
        <f t="shared" si="16"/>
        <v>-18.29</v>
      </c>
      <c r="DA45">
        <f t="shared" si="17"/>
        <v>-17.239999999999998</v>
      </c>
      <c r="DB45">
        <f t="shared" si="18"/>
        <v>-17.21</v>
      </c>
      <c r="DC45">
        <f t="shared" si="19"/>
        <v>-17.41</v>
      </c>
      <c r="DD45">
        <f t="shared" si="20"/>
        <v>-17.84</v>
      </c>
      <c r="DE45">
        <f t="shared" si="21"/>
        <v>-11.870000000000001</v>
      </c>
      <c r="DF45">
        <f t="shared" si="22"/>
        <v>-18.170000000000002</v>
      </c>
      <c r="DG45">
        <f t="shared" si="23"/>
        <v>-17.55</v>
      </c>
      <c r="DH45">
        <f t="shared" si="24"/>
        <v>-16.73</v>
      </c>
      <c r="DI45">
        <f t="shared" si="25"/>
        <v>-13.79</v>
      </c>
      <c r="DJ45">
        <f t="shared" si="26"/>
        <v>-11.14</v>
      </c>
      <c r="DK45">
        <f t="shared" si="27"/>
        <v>-15.879999999999999</v>
      </c>
      <c r="DL45">
        <f t="shared" si="28"/>
        <v>-14.86</v>
      </c>
      <c r="DM45">
        <f t="shared" si="29"/>
        <v>-13.190000000000001</v>
      </c>
      <c r="DN45">
        <f t="shared" si="30"/>
        <v>-15.129999999999999</v>
      </c>
      <c r="DO45">
        <f t="shared" si="31"/>
        <v>-19</v>
      </c>
      <c r="DP45">
        <f t="shared" si="32"/>
        <v>-18.829999999999998</v>
      </c>
      <c r="DQ45">
        <f t="shared" si="33"/>
        <v>-18.41</v>
      </c>
      <c r="DR45">
        <f t="shared" si="34"/>
        <v>-17.84</v>
      </c>
      <c r="DS45">
        <f t="shared" si="35"/>
        <v>-18.61</v>
      </c>
      <c r="DT45">
        <f t="shared" si="36"/>
        <v>-15.33</v>
      </c>
      <c r="DU45">
        <f t="shared" si="37"/>
        <v>-17.010000000000002</v>
      </c>
      <c r="DV45">
        <f t="shared" si="38"/>
        <v>-19</v>
      </c>
      <c r="DW45">
        <f t="shared" si="39"/>
        <v>-19</v>
      </c>
      <c r="DX45">
        <f t="shared" si="40"/>
        <v>-19</v>
      </c>
      <c r="DY45">
        <f t="shared" si="41"/>
        <v>-19</v>
      </c>
      <c r="DZ45">
        <f t="shared" si="42"/>
        <v>-18.22</v>
      </c>
      <c r="EA45">
        <f t="shared" si="43"/>
        <v>-18.75</v>
      </c>
      <c r="EB45">
        <f t="shared" si="44"/>
        <v>-19</v>
      </c>
      <c r="EC45">
        <f t="shared" si="45"/>
        <v>-19</v>
      </c>
      <c r="ED45">
        <f t="shared" si="46"/>
        <v>-19</v>
      </c>
      <c r="EE45">
        <f t="shared" si="47"/>
        <v>-19</v>
      </c>
      <c r="EF45">
        <f t="shared" si="48"/>
        <v>-18.95</v>
      </c>
      <c r="EG45">
        <f t="shared" si="49"/>
        <v>-18.95</v>
      </c>
      <c r="EH45">
        <f t="shared" si="50"/>
        <v>-18.04</v>
      </c>
      <c r="EI45">
        <f t="shared" si="51"/>
        <v>-19</v>
      </c>
      <c r="EJ45">
        <f t="shared" si="52"/>
        <v>-18.8</v>
      </c>
      <c r="EK45">
        <f t="shared" si="53"/>
        <v>-18.45</v>
      </c>
      <c r="EL45">
        <f t="shared" si="54"/>
        <v>-18.04</v>
      </c>
      <c r="EM45">
        <f t="shared" si="55"/>
        <v>-18.12</v>
      </c>
      <c r="EN45">
        <f t="shared" si="56"/>
        <v>-16</v>
      </c>
      <c r="EO45">
        <f t="shared" si="57"/>
        <v>-18.98</v>
      </c>
      <c r="EP45">
        <f t="shared" si="58"/>
        <v>-18.690000000000001</v>
      </c>
      <c r="EQ45">
        <f t="shared" si="59"/>
        <v>-19</v>
      </c>
      <c r="ER45">
        <f t="shared" si="60"/>
        <v>-19</v>
      </c>
      <c r="ES45">
        <f t="shared" si="61"/>
        <v>-18.59</v>
      </c>
      <c r="ET45">
        <f t="shared" si="62"/>
        <v>-19</v>
      </c>
      <c r="EU45">
        <f t="shared" si="63"/>
        <v>-18.88</v>
      </c>
      <c r="EV45">
        <f t="shared" si="64"/>
        <v>-18.97</v>
      </c>
      <c r="EW45">
        <f t="shared" si="65"/>
        <v>-18.86</v>
      </c>
      <c r="EX45">
        <f t="shared" si="66"/>
        <v>-18.87</v>
      </c>
      <c r="EY45">
        <f t="shared" si="67"/>
        <v>-18.922000000000001</v>
      </c>
      <c r="EZ45">
        <f t="shared" si="68"/>
        <v>-18.37</v>
      </c>
      <c r="FA45">
        <f t="shared" si="69"/>
        <v>-18.89</v>
      </c>
    </row>
    <row r="46" spans="1:157">
      <c r="A46" s="41" t="s">
        <v>306</v>
      </c>
      <c r="B46" s="64">
        <v>4.8000000000000001E-2</v>
      </c>
      <c r="C46" s="64"/>
      <c r="D46" s="64"/>
      <c r="E46" s="64"/>
      <c r="F46" s="64"/>
      <c r="G46" s="64"/>
      <c r="H46" s="64"/>
      <c r="I46" s="1"/>
      <c r="J46" s="1"/>
      <c r="K46" s="1"/>
      <c r="L46" s="1"/>
      <c r="M46" s="64"/>
      <c r="N46" s="1"/>
      <c r="O46" s="1"/>
      <c r="P46" s="1"/>
      <c r="Q46" s="1"/>
      <c r="R46" s="1"/>
      <c r="S46" s="1"/>
      <c r="T46" s="1"/>
      <c r="U46" s="1" t="s">
        <v>576</v>
      </c>
      <c r="W46">
        <v>4.5199999999999996</v>
      </c>
      <c r="AS46" s="31"/>
      <c r="AT46" s="31"/>
      <c r="CM46" t="e">
        <f t="shared" si="3"/>
        <v>#VALUE!</v>
      </c>
      <c r="CN46" t="e">
        <f t="shared" si="4"/>
        <v>#VALUE!</v>
      </c>
      <c r="CO46" t="e">
        <f t="shared" si="5"/>
        <v>#VALUE!</v>
      </c>
      <c r="CP46" t="e">
        <f t="shared" si="6"/>
        <v>#VALUE!</v>
      </c>
      <c r="CQ46" t="e">
        <f t="shared" si="7"/>
        <v>#VALUE!</v>
      </c>
      <c r="CR46" t="e">
        <f t="shared" si="8"/>
        <v>#VALUE!</v>
      </c>
      <c r="CS46" t="e">
        <f t="shared" si="9"/>
        <v>#VALUE!</v>
      </c>
      <c r="CT46" t="e">
        <f t="shared" si="10"/>
        <v>#VALUE!</v>
      </c>
      <c r="CU46" t="e">
        <f t="shared" si="11"/>
        <v>#VALUE!</v>
      </c>
      <c r="CV46" t="e">
        <f t="shared" si="12"/>
        <v>#VALUE!</v>
      </c>
      <c r="CW46" t="e">
        <f t="shared" si="13"/>
        <v>#VALUE!</v>
      </c>
      <c r="CX46" t="e">
        <f t="shared" si="14"/>
        <v>#VALUE!</v>
      </c>
      <c r="CY46" t="e">
        <f t="shared" si="15"/>
        <v>#VALUE!</v>
      </c>
      <c r="CZ46" t="e">
        <f t="shared" si="16"/>
        <v>#VALUE!</v>
      </c>
      <c r="DA46" t="e">
        <f t="shared" si="17"/>
        <v>#VALUE!</v>
      </c>
      <c r="DB46" t="e">
        <f t="shared" si="18"/>
        <v>#VALUE!</v>
      </c>
      <c r="DC46" t="e">
        <f t="shared" si="19"/>
        <v>#VALUE!</v>
      </c>
      <c r="DD46" t="e">
        <f t="shared" si="20"/>
        <v>#VALUE!</v>
      </c>
      <c r="DE46" t="e">
        <f t="shared" si="21"/>
        <v>#VALUE!</v>
      </c>
      <c r="DF46" t="e">
        <f t="shared" si="22"/>
        <v>#VALUE!</v>
      </c>
      <c r="DG46" t="e">
        <f t="shared" si="23"/>
        <v>#VALUE!</v>
      </c>
      <c r="DH46" t="e">
        <f t="shared" si="24"/>
        <v>#VALUE!</v>
      </c>
      <c r="DI46" t="e">
        <f t="shared" si="25"/>
        <v>#VALUE!</v>
      </c>
      <c r="DJ46" t="e">
        <f t="shared" si="26"/>
        <v>#VALUE!</v>
      </c>
      <c r="DK46" t="e">
        <f t="shared" si="27"/>
        <v>#VALUE!</v>
      </c>
      <c r="DL46" t="e">
        <f t="shared" si="28"/>
        <v>#VALUE!</v>
      </c>
      <c r="DM46" t="e">
        <f t="shared" si="29"/>
        <v>#VALUE!</v>
      </c>
      <c r="DN46" t="e">
        <f t="shared" si="30"/>
        <v>#VALUE!</v>
      </c>
      <c r="DO46" t="e">
        <f t="shared" si="31"/>
        <v>#VALUE!</v>
      </c>
      <c r="DP46" t="e">
        <f t="shared" si="32"/>
        <v>#VALUE!</v>
      </c>
      <c r="DQ46" t="e">
        <f t="shared" si="33"/>
        <v>#VALUE!</v>
      </c>
      <c r="DR46" t="e">
        <f t="shared" si="34"/>
        <v>#VALUE!</v>
      </c>
      <c r="DS46" t="e">
        <f t="shared" si="35"/>
        <v>#VALUE!</v>
      </c>
      <c r="DT46" t="e">
        <f t="shared" si="36"/>
        <v>#VALUE!</v>
      </c>
      <c r="DU46" t="e">
        <f t="shared" si="37"/>
        <v>#VALUE!</v>
      </c>
      <c r="DV46" t="e">
        <f t="shared" si="38"/>
        <v>#VALUE!</v>
      </c>
      <c r="DW46" t="e">
        <f t="shared" si="39"/>
        <v>#VALUE!</v>
      </c>
      <c r="DX46" t="e">
        <f t="shared" si="40"/>
        <v>#VALUE!</v>
      </c>
      <c r="DY46" t="e">
        <f t="shared" si="41"/>
        <v>#VALUE!</v>
      </c>
      <c r="DZ46" t="e">
        <f t="shared" si="42"/>
        <v>#VALUE!</v>
      </c>
      <c r="EA46" t="e">
        <f t="shared" si="43"/>
        <v>#VALUE!</v>
      </c>
      <c r="EB46" t="e">
        <f t="shared" si="44"/>
        <v>#VALUE!</v>
      </c>
      <c r="EC46" t="e">
        <f t="shared" si="45"/>
        <v>#VALUE!</v>
      </c>
      <c r="ED46" t="e">
        <f t="shared" si="46"/>
        <v>#VALUE!</v>
      </c>
      <c r="EE46" t="e">
        <f t="shared" si="47"/>
        <v>#VALUE!</v>
      </c>
      <c r="EF46" t="e">
        <f t="shared" si="48"/>
        <v>#VALUE!</v>
      </c>
      <c r="EG46" t="e">
        <f t="shared" si="49"/>
        <v>#VALUE!</v>
      </c>
      <c r="EH46" t="e">
        <f t="shared" si="50"/>
        <v>#VALUE!</v>
      </c>
      <c r="EI46" t="e">
        <f t="shared" si="51"/>
        <v>#VALUE!</v>
      </c>
      <c r="EJ46" t="e">
        <f t="shared" si="52"/>
        <v>#VALUE!</v>
      </c>
      <c r="EK46" t="e">
        <f t="shared" si="53"/>
        <v>#VALUE!</v>
      </c>
      <c r="EL46" t="e">
        <f t="shared" si="54"/>
        <v>#VALUE!</v>
      </c>
      <c r="EM46" t="e">
        <f t="shared" si="55"/>
        <v>#VALUE!</v>
      </c>
      <c r="EN46" t="e">
        <f t="shared" si="56"/>
        <v>#VALUE!</v>
      </c>
      <c r="EO46" t="e">
        <f t="shared" si="57"/>
        <v>#VALUE!</v>
      </c>
      <c r="EP46" t="e">
        <f t="shared" si="58"/>
        <v>#VALUE!</v>
      </c>
      <c r="EQ46" t="e">
        <f t="shared" si="59"/>
        <v>#VALUE!</v>
      </c>
      <c r="ER46" t="e">
        <f t="shared" si="60"/>
        <v>#VALUE!</v>
      </c>
      <c r="ES46" t="e">
        <f t="shared" si="61"/>
        <v>#VALUE!</v>
      </c>
      <c r="ET46" t="e">
        <f t="shared" si="62"/>
        <v>#VALUE!</v>
      </c>
      <c r="EU46" t="e">
        <f t="shared" si="63"/>
        <v>#VALUE!</v>
      </c>
      <c r="EV46" t="e">
        <f t="shared" si="64"/>
        <v>#VALUE!</v>
      </c>
      <c r="EW46" t="e">
        <f t="shared" si="65"/>
        <v>#VALUE!</v>
      </c>
      <c r="EX46" t="e">
        <f t="shared" si="66"/>
        <v>#VALUE!</v>
      </c>
      <c r="EY46" t="e">
        <f t="shared" si="67"/>
        <v>#VALUE!</v>
      </c>
      <c r="EZ46" t="e">
        <f t="shared" si="68"/>
        <v>#VALUE!</v>
      </c>
      <c r="FA46" t="e">
        <f t="shared" si="69"/>
        <v>#VALUE!</v>
      </c>
    </row>
    <row r="47" spans="1:157">
      <c r="A47" s="41" t="s">
        <v>70</v>
      </c>
      <c r="B47" s="64">
        <v>0.13999999999999999</v>
      </c>
      <c r="C47" s="64"/>
      <c r="D47" s="64"/>
      <c r="E47" s="64"/>
      <c r="F47" s="64"/>
      <c r="G47" s="64"/>
      <c r="H47" s="64"/>
      <c r="I47" s="1"/>
      <c r="J47" s="1"/>
      <c r="K47" s="1"/>
      <c r="L47" s="1"/>
      <c r="M47" s="64"/>
      <c r="N47" s="1"/>
      <c r="O47" s="1"/>
      <c r="P47" s="1"/>
      <c r="Q47" s="1"/>
      <c r="R47" s="1"/>
      <c r="S47" s="1"/>
      <c r="T47" s="1"/>
      <c r="U47" s="1" t="s">
        <v>576</v>
      </c>
      <c r="AS47" s="31"/>
      <c r="AT47" s="31"/>
      <c r="CM47" t="e">
        <f t="shared" si="3"/>
        <v>#VALUE!</v>
      </c>
      <c r="CN47" t="e">
        <f t="shared" si="4"/>
        <v>#VALUE!</v>
      </c>
      <c r="CO47" t="e">
        <f t="shared" si="5"/>
        <v>#VALUE!</v>
      </c>
      <c r="CP47" t="e">
        <f t="shared" si="6"/>
        <v>#VALUE!</v>
      </c>
      <c r="CQ47" t="e">
        <f t="shared" si="7"/>
        <v>#VALUE!</v>
      </c>
      <c r="CR47" t="e">
        <f t="shared" si="8"/>
        <v>#VALUE!</v>
      </c>
      <c r="CS47" t="e">
        <f t="shared" si="9"/>
        <v>#VALUE!</v>
      </c>
      <c r="CT47" t="e">
        <f t="shared" si="10"/>
        <v>#VALUE!</v>
      </c>
      <c r="CU47" t="e">
        <f t="shared" si="11"/>
        <v>#VALUE!</v>
      </c>
      <c r="CV47" t="e">
        <f t="shared" si="12"/>
        <v>#VALUE!</v>
      </c>
      <c r="CW47" t="e">
        <f t="shared" si="13"/>
        <v>#VALUE!</v>
      </c>
      <c r="CX47" t="e">
        <f t="shared" si="14"/>
        <v>#VALUE!</v>
      </c>
      <c r="CY47" t="e">
        <f t="shared" si="15"/>
        <v>#VALUE!</v>
      </c>
      <c r="CZ47" t="e">
        <f t="shared" si="16"/>
        <v>#VALUE!</v>
      </c>
      <c r="DA47" t="e">
        <f t="shared" si="17"/>
        <v>#VALUE!</v>
      </c>
      <c r="DB47" t="e">
        <f t="shared" si="18"/>
        <v>#VALUE!</v>
      </c>
      <c r="DC47" t="e">
        <f t="shared" si="19"/>
        <v>#VALUE!</v>
      </c>
      <c r="DD47" t="e">
        <f t="shared" si="20"/>
        <v>#VALUE!</v>
      </c>
      <c r="DE47" t="e">
        <f t="shared" si="21"/>
        <v>#VALUE!</v>
      </c>
      <c r="DF47" t="e">
        <f t="shared" si="22"/>
        <v>#VALUE!</v>
      </c>
      <c r="DG47" t="e">
        <f t="shared" si="23"/>
        <v>#VALUE!</v>
      </c>
      <c r="DH47" t="e">
        <f t="shared" si="24"/>
        <v>#VALUE!</v>
      </c>
      <c r="DI47" t="e">
        <f t="shared" si="25"/>
        <v>#VALUE!</v>
      </c>
      <c r="DJ47" t="e">
        <f t="shared" si="26"/>
        <v>#VALUE!</v>
      </c>
      <c r="DK47" t="e">
        <f t="shared" si="27"/>
        <v>#VALUE!</v>
      </c>
      <c r="DL47" t="e">
        <f t="shared" si="28"/>
        <v>#VALUE!</v>
      </c>
      <c r="DM47" t="e">
        <f t="shared" si="29"/>
        <v>#VALUE!</v>
      </c>
      <c r="DN47" t="e">
        <f t="shared" si="30"/>
        <v>#VALUE!</v>
      </c>
      <c r="DO47" t="e">
        <f t="shared" si="31"/>
        <v>#VALUE!</v>
      </c>
      <c r="DP47" t="e">
        <f t="shared" si="32"/>
        <v>#VALUE!</v>
      </c>
      <c r="DQ47" t="e">
        <f t="shared" si="33"/>
        <v>#VALUE!</v>
      </c>
      <c r="DR47" t="e">
        <f t="shared" si="34"/>
        <v>#VALUE!</v>
      </c>
      <c r="DS47" t="e">
        <f t="shared" si="35"/>
        <v>#VALUE!</v>
      </c>
      <c r="DT47" t="e">
        <f t="shared" si="36"/>
        <v>#VALUE!</v>
      </c>
      <c r="DU47" t="e">
        <f t="shared" si="37"/>
        <v>#VALUE!</v>
      </c>
      <c r="DV47" t="e">
        <f t="shared" si="38"/>
        <v>#VALUE!</v>
      </c>
      <c r="DW47" t="e">
        <f t="shared" si="39"/>
        <v>#VALUE!</v>
      </c>
      <c r="DX47" t="e">
        <f t="shared" si="40"/>
        <v>#VALUE!</v>
      </c>
      <c r="DY47" t="e">
        <f t="shared" si="41"/>
        <v>#VALUE!</v>
      </c>
      <c r="DZ47" t="e">
        <f t="shared" si="42"/>
        <v>#VALUE!</v>
      </c>
      <c r="EA47" t="e">
        <f t="shared" si="43"/>
        <v>#VALUE!</v>
      </c>
      <c r="EB47" t="e">
        <f t="shared" si="44"/>
        <v>#VALUE!</v>
      </c>
      <c r="EC47" t="e">
        <f t="shared" si="45"/>
        <v>#VALUE!</v>
      </c>
      <c r="ED47" t="e">
        <f t="shared" si="46"/>
        <v>#VALUE!</v>
      </c>
      <c r="EE47" t="e">
        <f t="shared" si="47"/>
        <v>#VALUE!</v>
      </c>
      <c r="EF47" t="e">
        <f t="shared" si="48"/>
        <v>#VALUE!</v>
      </c>
      <c r="EG47" t="e">
        <f t="shared" si="49"/>
        <v>#VALUE!</v>
      </c>
      <c r="EH47" t="e">
        <f t="shared" si="50"/>
        <v>#VALUE!</v>
      </c>
      <c r="EI47" t="e">
        <f t="shared" si="51"/>
        <v>#VALUE!</v>
      </c>
      <c r="EJ47" t="e">
        <f t="shared" si="52"/>
        <v>#VALUE!</v>
      </c>
      <c r="EK47" t="e">
        <f t="shared" si="53"/>
        <v>#VALUE!</v>
      </c>
      <c r="EL47" t="e">
        <f t="shared" si="54"/>
        <v>#VALUE!</v>
      </c>
      <c r="EM47" t="e">
        <f t="shared" si="55"/>
        <v>#VALUE!</v>
      </c>
      <c r="EN47" t="e">
        <f t="shared" si="56"/>
        <v>#VALUE!</v>
      </c>
      <c r="EO47" t="e">
        <f t="shared" si="57"/>
        <v>#VALUE!</v>
      </c>
      <c r="EP47" t="e">
        <f t="shared" si="58"/>
        <v>#VALUE!</v>
      </c>
      <c r="EQ47" t="e">
        <f t="shared" si="59"/>
        <v>#VALUE!</v>
      </c>
      <c r="ER47" t="e">
        <f t="shared" si="60"/>
        <v>#VALUE!</v>
      </c>
      <c r="ES47" t="e">
        <f t="shared" si="61"/>
        <v>#VALUE!</v>
      </c>
      <c r="ET47" t="e">
        <f t="shared" si="62"/>
        <v>#VALUE!</v>
      </c>
      <c r="EU47" t="e">
        <f t="shared" si="63"/>
        <v>#VALUE!</v>
      </c>
      <c r="EV47" t="e">
        <f t="shared" si="64"/>
        <v>#VALUE!</v>
      </c>
      <c r="EW47" t="e">
        <f t="shared" si="65"/>
        <v>#VALUE!</v>
      </c>
      <c r="EX47" t="e">
        <f t="shared" si="66"/>
        <v>#VALUE!</v>
      </c>
      <c r="EY47" t="e">
        <f t="shared" si="67"/>
        <v>#VALUE!</v>
      </c>
      <c r="EZ47" t="e">
        <f t="shared" si="68"/>
        <v>#VALUE!</v>
      </c>
      <c r="FA47" t="e">
        <f t="shared" si="69"/>
        <v>#VALUE!</v>
      </c>
    </row>
    <row r="48" spans="1:157">
      <c r="A48" s="41" t="s">
        <v>307</v>
      </c>
      <c r="B48" s="64">
        <v>46.1</v>
      </c>
      <c r="C48" s="64"/>
      <c r="D48" s="64"/>
      <c r="E48" s="64"/>
      <c r="F48" s="64"/>
      <c r="G48" s="64"/>
      <c r="H48" s="64"/>
      <c r="I48" s="1"/>
      <c r="J48" s="1"/>
      <c r="K48" s="1"/>
      <c r="L48" s="1"/>
      <c r="M48" s="64"/>
      <c r="N48" s="1"/>
      <c r="O48" s="1"/>
      <c r="P48" s="1"/>
      <c r="Q48" s="1"/>
      <c r="R48" s="1"/>
      <c r="S48" s="1"/>
      <c r="T48" s="1"/>
      <c r="U48" s="1" t="s">
        <v>576</v>
      </c>
      <c r="W48">
        <v>52.31</v>
      </c>
      <c r="X48">
        <v>15.1</v>
      </c>
      <c r="Y48">
        <v>23.68</v>
      </c>
      <c r="Z48">
        <v>18.29</v>
      </c>
      <c r="AA48">
        <v>30.08</v>
      </c>
      <c r="AB48">
        <v>41.669999999999995</v>
      </c>
      <c r="AC48">
        <v>23.85</v>
      </c>
      <c r="AD48">
        <v>44.410000000000004</v>
      </c>
      <c r="AE48">
        <v>40</v>
      </c>
      <c r="AF48">
        <v>40</v>
      </c>
      <c r="AG48">
        <v>46.98</v>
      </c>
      <c r="AH48">
        <v>42.08</v>
      </c>
      <c r="AI48">
        <v>48.68</v>
      </c>
      <c r="AJ48">
        <v>32.18</v>
      </c>
      <c r="AK48">
        <v>48.54</v>
      </c>
      <c r="AL48">
        <v>46.62</v>
      </c>
      <c r="AM48">
        <v>46.13</v>
      </c>
      <c r="AN48">
        <v>46</v>
      </c>
      <c r="AO48">
        <v>27.53</v>
      </c>
      <c r="AP48">
        <v>45.98</v>
      </c>
      <c r="AQ48">
        <v>29.59</v>
      </c>
      <c r="AR48">
        <v>41.41</v>
      </c>
      <c r="AS48" s="31">
        <v>29.11</v>
      </c>
      <c r="AT48" s="31">
        <v>34.29</v>
      </c>
      <c r="AU48">
        <v>32</v>
      </c>
      <c r="AV48">
        <v>30.21</v>
      </c>
      <c r="AW48">
        <v>32.4</v>
      </c>
      <c r="AX48">
        <v>33.369999999999997</v>
      </c>
      <c r="AY48">
        <v>17.45</v>
      </c>
      <c r="AZ48">
        <v>13.19</v>
      </c>
      <c r="BA48">
        <v>34.979999999999997</v>
      </c>
      <c r="BD48">
        <v>34.229999999999997</v>
      </c>
      <c r="BE48">
        <v>38.119999999999997</v>
      </c>
      <c r="BF48">
        <v>30.18</v>
      </c>
      <c r="BG48">
        <v>26.71</v>
      </c>
      <c r="BH48">
        <v>38.729999999999997</v>
      </c>
      <c r="BI48">
        <v>25.42</v>
      </c>
      <c r="BJ48">
        <v>34.409999999999997</v>
      </c>
      <c r="BK48">
        <v>26.86</v>
      </c>
      <c r="BL48">
        <v>42</v>
      </c>
      <c r="BM48">
        <v>33.14</v>
      </c>
      <c r="BN48">
        <v>37.79</v>
      </c>
      <c r="BO48">
        <v>31</v>
      </c>
      <c r="BP48">
        <v>42.83</v>
      </c>
      <c r="BQ48">
        <v>38.47</v>
      </c>
      <c r="BR48">
        <v>48.71</v>
      </c>
      <c r="BS48">
        <v>35.22</v>
      </c>
      <c r="BT48">
        <v>34.67</v>
      </c>
      <c r="BU48">
        <v>45.61</v>
      </c>
      <c r="BV48">
        <v>47.28</v>
      </c>
      <c r="BW48">
        <v>47.12</v>
      </c>
      <c r="BX48">
        <v>43.45</v>
      </c>
      <c r="BY48">
        <v>44.38</v>
      </c>
      <c r="BZ48">
        <v>45.83</v>
      </c>
      <c r="CA48">
        <v>45</v>
      </c>
      <c r="CB48">
        <v>46.03</v>
      </c>
      <c r="CC48">
        <v>43.64</v>
      </c>
      <c r="CD48">
        <v>14.1</v>
      </c>
      <c r="CE48">
        <v>37.97</v>
      </c>
      <c r="CF48">
        <v>38.92</v>
      </c>
      <c r="CG48">
        <v>44.77</v>
      </c>
      <c r="CH48">
        <v>37.380000000000003</v>
      </c>
      <c r="CI48">
        <v>39.6</v>
      </c>
      <c r="CJ48">
        <v>37.22</v>
      </c>
      <c r="CK48">
        <v>37.200000000000003</v>
      </c>
      <c r="CM48" t="e">
        <f t="shared" si="3"/>
        <v>#VALUE!</v>
      </c>
      <c r="CN48" t="e">
        <f t="shared" si="4"/>
        <v>#VALUE!</v>
      </c>
      <c r="CO48" t="e">
        <f t="shared" si="5"/>
        <v>#VALUE!</v>
      </c>
      <c r="CP48" t="e">
        <f t="shared" si="6"/>
        <v>#VALUE!</v>
      </c>
      <c r="CQ48" t="e">
        <f t="shared" si="7"/>
        <v>#VALUE!</v>
      </c>
      <c r="CR48" t="e">
        <f t="shared" si="8"/>
        <v>#VALUE!</v>
      </c>
      <c r="CS48" t="e">
        <f t="shared" si="9"/>
        <v>#VALUE!</v>
      </c>
      <c r="CT48" t="e">
        <f t="shared" si="10"/>
        <v>#VALUE!</v>
      </c>
      <c r="CU48" t="e">
        <f t="shared" si="11"/>
        <v>#VALUE!</v>
      </c>
      <c r="CV48" t="e">
        <f t="shared" si="12"/>
        <v>#VALUE!</v>
      </c>
      <c r="CW48" t="e">
        <f t="shared" si="13"/>
        <v>#VALUE!</v>
      </c>
      <c r="CX48" t="e">
        <f t="shared" si="14"/>
        <v>#VALUE!</v>
      </c>
      <c r="CY48" t="e">
        <f t="shared" si="15"/>
        <v>#VALUE!</v>
      </c>
      <c r="CZ48" t="e">
        <f t="shared" si="16"/>
        <v>#VALUE!</v>
      </c>
      <c r="DA48" t="e">
        <f t="shared" si="17"/>
        <v>#VALUE!</v>
      </c>
      <c r="DB48" t="e">
        <f t="shared" si="18"/>
        <v>#VALUE!</v>
      </c>
      <c r="DC48" t="e">
        <f t="shared" si="19"/>
        <v>#VALUE!</v>
      </c>
      <c r="DD48" t="e">
        <f t="shared" si="20"/>
        <v>#VALUE!</v>
      </c>
      <c r="DE48" t="e">
        <f t="shared" si="21"/>
        <v>#VALUE!</v>
      </c>
      <c r="DF48" t="e">
        <f t="shared" si="22"/>
        <v>#VALUE!</v>
      </c>
      <c r="DG48" t="e">
        <f t="shared" si="23"/>
        <v>#VALUE!</v>
      </c>
      <c r="DH48" t="e">
        <f t="shared" si="24"/>
        <v>#VALUE!</v>
      </c>
      <c r="DI48" t="e">
        <f t="shared" si="25"/>
        <v>#VALUE!</v>
      </c>
      <c r="DJ48" t="e">
        <f t="shared" si="26"/>
        <v>#VALUE!</v>
      </c>
      <c r="DK48" t="e">
        <f t="shared" si="27"/>
        <v>#VALUE!</v>
      </c>
      <c r="DL48" t="e">
        <f t="shared" si="28"/>
        <v>#VALUE!</v>
      </c>
      <c r="DM48" t="e">
        <f t="shared" si="29"/>
        <v>#VALUE!</v>
      </c>
      <c r="DN48" t="e">
        <f t="shared" si="30"/>
        <v>#VALUE!</v>
      </c>
      <c r="DO48" t="e">
        <f t="shared" si="31"/>
        <v>#VALUE!</v>
      </c>
      <c r="DP48" t="e">
        <f t="shared" si="32"/>
        <v>#VALUE!</v>
      </c>
      <c r="DQ48" t="e">
        <f t="shared" si="33"/>
        <v>#VALUE!</v>
      </c>
      <c r="DR48" t="e">
        <f t="shared" si="34"/>
        <v>#VALUE!</v>
      </c>
      <c r="DS48" t="e">
        <f t="shared" si="35"/>
        <v>#VALUE!</v>
      </c>
      <c r="DT48" t="e">
        <f t="shared" si="36"/>
        <v>#VALUE!</v>
      </c>
      <c r="DU48" t="e">
        <f t="shared" si="37"/>
        <v>#VALUE!</v>
      </c>
      <c r="DV48" t="e">
        <f t="shared" si="38"/>
        <v>#VALUE!</v>
      </c>
      <c r="DW48" t="e">
        <f t="shared" si="39"/>
        <v>#VALUE!</v>
      </c>
      <c r="DX48" t="e">
        <f t="shared" si="40"/>
        <v>#VALUE!</v>
      </c>
      <c r="DY48" t="e">
        <f t="shared" si="41"/>
        <v>#VALUE!</v>
      </c>
      <c r="DZ48" t="e">
        <f t="shared" si="42"/>
        <v>#VALUE!</v>
      </c>
      <c r="EA48" t="e">
        <f t="shared" si="43"/>
        <v>#VALUE!</v>
      </c>
      <c r="EB48" t="e">
        <f t="shared" si="44"/>
        <v>#VALUE!</v>
      </c>
      <c r="EC48" t="e">
        <f t="shared" si="45"/>
        <v>#VALUE!</v>
      </c>
      <c r="ED48" t="e">
        <f t="shared" si="46"/>
        <v>#VALUE!</v>
      </c>
      <c r="EE48" t="e">
        <f t="shared" si="47"/>
        <v>#VALUE!</v>
      </c>
      <c r="EF48" t="e">
        <f t="shared" si="48"/>
        <v>#VALUE!</v>
      </c>
      <c r="EG48" t="e">
        <f t="shared" si="49"/>
        <v>#VALUE!</v>
      </c>
      <c r="EH48" t="e">
        <f t="shared" si="50"/>
        <v>#VALUE!</v>
      </c>
      <c r="EI48" t="e">
        <f t="shared" si="51"/>
        <v>#VALUE!</v>
      </c>
      <c r="EJ48" t="e">
        <f t="shared" si="52"/>
        <v>#VALUE!</v>
      </c>
      <c r="EK48" t="e">
        <f t="shared" si="53"/>
        <v>#VALUE!</v>
      </c>
      <c r="EL48" t="e">
        <f t="shared" si="54"/>
        <v>#VALUE!</v>
      </c>
      <c r="EM48" t="e">
        <f t="shared" si="55"/>
        <v>#VALUE!</v>
      </c>
      <c r="EN48" t="e">
        <f t="shared" si="56"/>
        <v>#VALUE!</v>
      </c>
      <c r="EO48" t="e">
        <f t="shared" si="57"/>
        <v>#VALUE!</v>
      </c>
      <c r="EP48" t="e">
        <f t="shared" si="58"/>
        <v>#VALUE!</v>
      </c>
      <c r="EQ48" t="e">
        <f t="shared" si="59"/>
        <v>#VALUE!</v>
      </c>
      <c r="ER48" t="e">
        <f t="shared" si="60"/>
        <v>#VALUE!</v>
      </c>
      <c r="ES48" t="e">
        <f t="shared" si="61"/>
        <v>#VALUE!</v>
      </c>
      <c r="ET48" t="e">
        <f t="shared" si="62"/>
        <v>#VALUE!</v>
      </c>
      <c r="EU48" t="e">
        <f t="shared" si="63"/>
        <v>#VALUE!</v>
      </c>
      <c r="EV48" t="e">
        <f t="shared" si="64"/>
        <v>#VALUE!</v>
      </c>
      <c r="EW48" t="e">
        <f t="shared" si="65"/>
        <v>#VALUE!</v>
      </c>
      <c r="EX48" t="e">
        <f t="shared" si="66"/>
        <v>#VALUE!</v>
      </c>
      <c r="EY48" t="e">
        <f t="shared" si="67"/>
        <v>#VALUE!</v>
      </c>
      <c r="EZ48" t="e">
        <f t="shared" si="68"/>
        <v>#VALUE!</v>
      </c>
      <c r="FA48" t="e">
        <f t="shared" si="69"/>
        <v>#VALUE!</v>
      </c>
    </row>
    <row r="49" spans="1:157">
      <c r="A49" s="41" t="s">
        <v>259</v>
      </c>
      <c r="B49" s="64">
        <v>1.9E-3</v>
      </c>
      <c r="C49" s="64"/>
      <c r="D49" s="64"/>
      <c r="E49" s="64"/>
      <c r="F49" s="64"/>
      <c r="G49" s="64"/>
      <c r="H49" s="64"/>
      <c r="I49" s="1"/>
      <c r="J49" s="1"/>
      <c r="K49" s="1"/>
      <c r="L49" s="1"/>
      <c r="M49" s="64"/>
      <c r="N49" s="1"/>
      <c r="O49" s="1"/>
      <c r="P49" s="1"/>
      <c r="Q49" s="1"/>
      <c r="R49" s="1"/>
      <c r="S49" s="1"/>
      <c r="T49" s="1"/>
      <c r="U49" s="1" t="s">
        <v>576</v>
      </c>
      <c r="AS49" s="31"/>
      <c r="AT49" s="31"/>
      <c r="CM49" t="e">
        <f t="shared" si="3"/>
        <v>#VALUE!</v>
      </c>
      <c r="CN49" t="e">
        <f t="shared" si="4"/>
        <v>#VALUE!</v>
      </c>
      <c r="CO49" t="e">
        <f t="shared" si="5"/>
        <v>#VALUE!</v>
      </c>
      <c r="CP49" t="e">
        <f t="shared" si="6"/>
        <v>#VALUE!</v>
      </c>
      <c r="CQ49" t="e">
        <f t="shared" si="7"/>
        <v>#VALUE!</v>
      </c>
      <c r="CR49" t="e">
        <f t="shared" si="8"/>
        <v>#VALUE!</v>
      </c>
      <c r="CS49" t="e">
        <f t="shared" si="9"/>
        <v>#VALUE!</v>
      </c>
      <c r="CT49" t="e">
        <f t="shared" si="10"/>
        <v>#VALUE!</v>
      </c>
      <c r="CU49" t="e">
        <f t="shared" si="11"/>
        <v>#VALUE!</v>
      </c>
      <c r="CV49" t="e">
        <f t="shared" si="12"/>
        <v>#VALUE!</v>
      </c>
      <c r="CW49" t="e">
        <f t="shared" si="13"/>
        <v>#VALUE!</v>
      </c>
      <c r="CX49" t="e">
        <f t="shared" si="14"/>
        <v>#VALUE!</v>
      </c>
      <c r="CY49" t="e">
        <f t="shared" si="15"/>
        <v>#VALUE!</v>
      </c>
      <c r="CZ49" t="e">
        <f t="shared" si="16"/>
        <v>#VALUE!</v>
      </c>
      <c r="DA49" t="e">
        <f t="shared" si="17"/>
        <v>#VALUE!</v>
      </c>
      <c r="DB49" t="e">
        <f t="shared" si="18"/>
        <v>#VALUE!</v>
      </c>
      <c r="DC49" t="e">
        <f t="shared" si="19"/>
        <v>#VALUE!</v>
      </c>
      <c r="DD49" t="e">
        <f t="shared" si="20"/>
        <v>#VALUE!</v>
      </c>
      <c r="DE49" t="e">
        <f t="shared" si="21"/>
        <v>#VALUE!</v>
      </c>
      <c r="DF49" t="e">
        <f t="shared" si="22"/>
        <v>#VALUE!</v>
      </c>
      <c r="DG49" t="e">
        <f t="shared" si="23"/>
        <v>#VALUE!</v>
      </c>
      <c r="DH49" t="e">
        <f t="shared" si="24"/>
        <v>#VALUE!</v>
      </c>
      <c r="DI49" t="e">
        <f t="shared" si="25"/>
        <v>#VALUE!</v>
      </c>
      <c r="DJ49" t="e">
        <f t="shared" si="26"/>
        <v>#VALUE!</v>
      </c>
      <c r="DK49" t="e">
        <f t="shared" si="27"/>
        <v>#VALUE!</v>
      </c>
      <c r="DL49" t="e">
        <f t="shared" si="28"/>
        <v>#VALUE!</v>
      </c>
      <c r="DM49" t="e">
        <f t="shared" si="29"/>
        <v>#VALUE!</v>
      </c>
      <c r="DN49" t="e">
        <f t="shared" si="30"/>
        <v>#VALUE!</v>
      </c>
      <c r="DO49" t="e">
        <f t="shared" si="31"/>
        <v>#VALUE!</v>
      </c>
      <c r="DP49" t="e">
        <f t="shared" si="32"/>
        <v>#VALUE!</v>
      </c>
      <c r="DQ49" t="e">
        <f t="shared" si="33"/>
        <v>#VALUE!</v>
      </c>
      <c r="DR49" t="e">
        <f t="shared" si="34"/>
        <v>#VALUE!</v>
      </c>
      <c r="DS49" t="e">
        <f t="shared" si="35"/>
        <v>#VALUE!</v>
      </c>
      <c r="DT49" t="e">
        <f t="shared" si="36"/>
        <v>#VALUE!</v>
      </c>
      <c r="DU49" t="e">
        <f t="shared" si="37"/>
        <v>#VALUE!</v>
      </c>
      <c r="DV49" t="e">
        <f t="shared" si="38"/>
        <v>#VALUE!</v>
      </c>
      <c r="DW49" t="e">
        <f t="shared" si="39"/>
        <v>#VALUE!</v>
      </c>
      <c r="DX49" t="e">
        <f t="shared" si="40"/>
        <v>#VALUE!</v>
      </c>
      <c r="DY49" t="e">
        <f t="shared" si="41"/>
        <v>#VALUE!</v>
      </c>
      <c r="DZ49" t="e">
        <f t="shared" si="42"/>
        <v>#VALUE!</v>
      </c>
      <c r="EA49" t="e">
        <f t="shared" si="43"/>
        <v>#VALUE!</v>
      </c>
      <c r="EB49" t="e">
        <f t="shared" si="44"/>
        <v>#VALUE!</v>
      </c>
      <c r="EC49" t="e">
        <f t="shared" si="45"/>
        <v>#VALUE!</v>
      </c>
      <c r="ED49" t="e">
        <f t="shared" si="46"/>
        <v>#VALUE!</v>
      </c>
      <c r="EE49" t="e">
        <f t="shared" si="47"/>
        <v>#VALUE!</v>
      </c>
      <c r="EF49" t="e">
        <f t="shared" si="48"/>
        <v>#VALUE!</v>
      </c>
      <c r="EG49" t="e">
        <f t="shared" si="49"/>
        <v>#VALUE!</v>
      </c>
      <c r="EH49" t="e">
        <f t="shared" si="50"/>
        <v>#VALUE!</v>
      </c>
      <c r="EI49" t="e">
        <f t="shared" si="51"/>
        <v>#VALUE!</v>
      </c>
      <c r="EJ49" t="e">
        <f t="shared" si="52"/>
        <v>#VALUE!</v>
      </c>
      <c r="EK49" t="e">
        <f t="shared" si="53"/>
        <v>#VALUE!</v>
      </c>
      <c r="EL49" t="e">
        <f t="shared" si="54"/>
        <v>#VALUE!</v>
      </c>
      <c r="EM49" t="e">
        <f t="shared" si="55"/>
        <v>#VALUE!</v>
      </c>
      <c r="EN49" t="e">
        <f t="shared" si="56"/>
        <v>#VALUE!</v>
      </c>
      <c r="EO49" t="e">
        <f t="shared" si="57"/>
        <v>#VALUE!</v>
      </c>
      <c r="EP49" t="e">
        <f t="shared" si="58"/>
        <v>#VALUE!</v>
      </c>
      <c r="EQ49" t="e">
        <f t="shared" si="59"/>
        <v>#VALUE!</v>
      </c>
      <c r="ER49" t="e">
        <f t="shared" si="60"/>
        <v>#VALUE!</v>
      </c>
      <c r="ES49" t="e">
        <f t="shared" si="61"/>
        <v>#VALUE!</v>
      </c>
      <c r="ET49" t="e">
        <f t="shared" si="62"/>
        <v>#VALUE!</v>
      </c>
      <c r="EU49" t="e">
        <f t="shared" si="63"/>
        <v>#VALUE!</v>
      </c>
      <c r="EV49" t="e">
        <f t="shared" si="64"/>
        <v>#VALUE!</v>
      </c>
      <c r="EW49" t="e">
        <f t="shared" si="65"/>
        <v>#VALUE!</v>
      </c>
      <c r="EX49" t="e">
        <f t="shared" si="66"/>
        <v>#VALUE!</v>
      </c>
      <c r="EY49" t="e">
        <f t="shared" si="67"/>
        <v>#VALUE!</v>
      </c>
      <c r="EZ49" t="e">
        <f t="shared" si="68"/>
        <v>#VALUE!</v>
      </c>
      <c r="FA49" t="e">
        <f t="shared" si="69"/>
        <v>#VALUE!</v>
      </c>
    </row>
    <row r="50" spans="1:157">
      <c r="A50" s="41" t="s">
        <v>308</v>
      </c>
      <c r="B50" s="64">
        <v>28.199999999999996</v>
      </c>
      <c r="C50" s="64"/>
      <c r="D50" s="64"/>
      <c r="E50" s="64"/>
      <c r="F50" s="64"/>
      <c r="G50" s="64"/>
      <c r="H50" s="64"/>
      <c r="I50" s="1"/>
      <c r="J50" s="1"/>
      <c r="K50" s="1"/>
      <c r="L50" s="1"/>
      <c r="M50" s="64"/>
      <c r="N50" s="1"/>
      <c r="O50" s="1"/>
      <c r="P50" s="1"/>
      <c r="Q50" s="1"/>
      <c r="R50" s="1"/>
      <c r="S50" s="1"/>
      <c r="T50" s="1"/>
      <c r="U50" s="1" t="s">
        <v>576</v>
      </c>
      <c r="W50">
        <v>21.26</v>
      </c>
      <c r="X50">
        <v>11.36</v>
      </c>
      <c r="Y50">
        <v>8.5500000000000007</v>
      </c>
      <c r="Z50">
        <v>15</v>
      </c>
      <c r="AA50">
        <v>23.05</v>
      </c>
      <c r="AB50">
        <v>23</v>
      </c>
      <c r="AC50">
        <v>17.57</v>
      </c>
      <c r="AD50">
        <v>19.7</v>
      </c>
      <c r="AE50">
        <v>23</v>
      </c>
      <c r="AF50">
        <v>23</v>
      </c>
      <c r="AG50">
        <v>31.78</v>
      </c>
      <c r="AH50">
        <v>35.770000000000003</v>
      </c>
      <c r="AI50">
        <v>35.35</v>
      </c>
      <c r="AJ50">
        <v>27</v>
      </c>
      <c r="AK50">
        <v>35.79</v>
      </c>
      <c r="AL50">
        <v>30.56</v>
      </c>
      <c r="AM50">
        <v>29.66</v>
      </c>
      <c r="AN50">
        <v>29.7</v>
      </c>
      <c r="AO50">
        <v>1.56</v>
      </c>
      <c r="AP50">
        <v>32.630000000000003</v>
      </c>
      <c r="AQ50">
        <v>16.399999999999999</v>
      </c>
      <c r="AR50">
        <v>22.25</v>
      </c>
      <c r="AS50" s="31">
        <v>12.76</v>
      </c>
      <c r="AT50" s="31">
        <v>6.39</v>
      </c>
      <c r="AU50">
        <v>12.41</v>
      </c>
      <c r="AV50">
        <v>5.65</v>
      </c>
      <c r="AW50">
        <v>5.59</v>
      </c>
      <c r="AX50">
        <v>8.18</v>
      </c>
      <c r="AY50">
        <v>12.27</v>
      </c>
      <c r="AZ50">
        <v>10.73</v>
      </c>
      <c r="BA50">
        <v>11.690000000000001</v>
      </c>
      <c r="BB50">
        <v>16.95</v>
      </c>
      <c r="BD50">
        <v>12.94</v>
      </c>
      <c r="BE50">
        <v>14.35</v>
      </c>
      <c r="BF50">
        <v>10.219999999999999</v>
      </c>
      <c r="BG50">
        <v>10.73</v>
      </c>
      <c r="BH50">
        <v>12.65</v>
      </c>
      <c r="BI50">
        <v>16.07</v>
      </c>
      <c r="BJ50">
        <v>8.91</v>
      </c>
      <c r="BK50">
        <v>6.03</v>
      </c>
      <c r="BL50">
        <v>17.190000000000001</v>
      </c>
      <c r="BM50">
        <v>9.07</v>
      </c>
      <c r="BN50">
        <v>7.9</v>
      </c>
      <c r="BO50">
        <v>3.9</v>
      </c>
      <c r="BP50">
        <v>20.98</v>
      </c>
      <c r="BQ50">
        <v>19.86</v>
      </c>
      <c r="BR50">
        <v>28.84</v>
      </c>
      <c r="BS50">
        <v>16.64</v>
      </c>
      <c r="BT50">
        <v>19.18</v>
      </c>
      <c r="BU50">
        <v>26.98</v>
      </c>
      <c r="BV50">
        <v>26.85</v>
      </c>
      <c r="BW50">
        <v>25.15</v>
      </c>
      <c r="BX50">
        <v>9.6300000000000008</v>
      </c>
      <c r="BY50">
        <v>20.3</v>
      </c>
      <c r="BZ50">
        <v>24.88</v>
      </c>
      <c r="CA50">
        <v>1.33</v>
      </c>
      <c r="CB50">
        <v>2.0699999999999998</v>
      </c>
      <c r="CC50">
        <v>2.1</v>
      </c>
      <c r="CD50">
        <v>1.54</v>
      </c>
      <c r="CE50">
        <v>0.47</v>
      </c>
      <c r="CF50">
        <v>4.4000000000000004</v>
      </c>
      <c r="CG50">
        <v>7.16</v>
      </c>
      <c r="CH50">
        <v>4.5</v>
      </c>
      <c r="CI50">
        <v>3.3</v>
      </c>
      <c r="CJ50">
        <v>0.22</v>
      </c>
      <c r="CK50">
        <v>0.54</v>
      </c>
      <c r="CM50" t="e">
        <f t="shared" si="3"/>
        <v>#VALUE!</v>
      </c>
      <c r="CN50" t="e">
        <f t="shared" si="4"/>
        <v>#VALUE!</v>
      </c>
      <c r="CO50" t="e">
        <f t="shared" si="5"/>
        <v>#VALUE!</v>
      </c>
      <c r="CP50" t="e">
        <f t="shared" si="6"/>
        <v>#VALUE!</v>
      </c>
      <c r="CQ50" t="e">
        <f t="shared" si="7"/>
        <v>#VALUE!</v>
      </c>
      <c r="CR50" t="e">
        <f t="shared" si="8"/>
        <v>#VALUE!</v>
      </c>
      <c r="CS50" t="e">
        <f t="shared" si="9"/>
        <v>#VALUE!</v>
      </c>
      <c r="CT50" t="e">
        <f t="shared" si="10"/>
        <v>#VALUE!</v>
      </c>
      <c r="CU50" t="e">
        <f t="shared" si="11"/>
        <v>#VALUE!</v>
      </c>
      <c r="CV50" t="e">
        <f t="shared" si="12"/>
        <v>#VALUE!</v>
      </c>
      <c r="CW50" t="e">
        <f t="shared" si="13"/>
        <v>#VALUE!</v>
      </c>
      <c r="CX50" t="e">
        <f t="shared" si="14"/>
        <v>#VALUE!</v>
      </c>
      <c r="CY50" t="e">
        <f t="shared" si="15"/>
        <v>#VALUE!</v>
      </c>
      <c r="CZ50" t="e">
        <f t="shared" si="16"/>
        <v>#VALUE!</v>
      </c>
      <c r="DA50" t="e">
        <f t="shared" si="17"/>
        <v>#VALUE!</v>
      </c>
      <c r="DB50" t="e">
        <f t="shared" si="18"/>
        <v>#VALUE!</v>
      </c>
      <c r="DC50" t="e">
        <f t="shared" si="19"/>
        <v>#VALUE!</v>
      </c>
      <c r="DD50" t="e">
        <f t="shared" si="20"/>
        <v>#VALUE!</v>
      </c>
      <c r="DE50" t="e">
        <f t="shared" si="21"/>
        <v>#VALUE!</v>
      </c>
      <c r="DF50" t="e">
        <f t="shared" si="22"/>
        <v>#VALUE!</v>
      </c>
      <c r="DG50" t="e">
        <f t="shared" si="23"/>
        <v>#VALUE!</v>
      </c>
      <c r="DH50" t="e">
        <f t="shared" si="24"/>
        <v>#VALUE!</v>
      </c>
      <c r="DI50" t="e">
        <f t="shared" si="25"/>
        <v>#VALUE!</v>
      </c>
      <c r="DJ50" t="e">
        <f t="shared" si="26"/>
        <v>#VALUE!</v>
      </c>
      <c r="DK50" t="e">
        <f t="shared" si="27"/>
        <v>#VALUE!</v>
      </c>
      <c r="DL50" t="e">
        <f t="shared" si="28"/>
        <v>#VALUE!</v>
      </c>
      <c r="DM50" t="e">
        <f t="shared" si="29"/>
        <v>#VALUE!</v>
      </c>
      <c r="DN50" t="e">
        <f t="shared" si="30"/>
        <v>#VALUE!</v>
      </c>
      <c r="DO50" t="e">
        <f t="shared" si="31"/>
        <v>#VALUE!</v>
      </c>
      <c r="DP50" t="e">
        <f t="shared" si="32"/>
        <v>#VALUE!</v>
      </c>
      <c r="DQ50" t="e">
        <f t="shared" si="33"/>
        <v>#VALUE!</v>
      </c>
      <c r="DR50" t="e">
        <f t="shared" si="34"/>
        <v>#VALUE!</v>
      </c>
      <c r="DS50" t="e">
        <f t="shared" si="35"/>
        <v>#VALUE!</v>
      </c>
      <c r="DT50" t="e">
        <f t="shared" si="36"/>
        <v>#VALUE!</v>
      </c>
      <c r="DU50" t="e">
        <f t="shared" si="37"/>
        <v>#VALUE!</v>
      </c>
      <c r="DV50" t="e">
        <f t="shared" si="38"/>
        <v>#VALUE!</v>
      </c>
      <c r="DW50" t="e">
        <f t="shared" si="39"/>
        <v>#VALUE!</v>
      </c>
      <c r="DX50" t="e">
        <f t="shared" si="40"/>
        <v>#VALUE!</v>
      </c>
      <c r="DY50" t="e">
        <f t="shared" si="41"/>
        <v>#VALUE!</v>
      </c>
      <c r="DZ50" t="e">
        <f t="shared" si="42"/>
        <v>#VALUE!</v>
      </c>
      <c r="EA50" t="e">
        <f t="shared" si="43"/>
        <v>#VALUE!</v>
      </c>
      <c r="EB50" t="e">
        <f t="shared" si="44"/>
        <v>#VALUE!</v>
      </c>
      <c r="EC50" t="e">
        <f t="shared" si="45"/>
        <v>#VALUE!</v>
      </c>
      <c r="ED50" t="e">
        <f t="shared" si="46"/>
        <v>#VALUE!</v>
      </c>
      <c r="EE50" t="e">
        <f t="shared" si="47"/>
        <v>#VALUE!</v>
      </c>
      <c r="EF50" t="e">
        <f t="shared" si="48"/>
        <v>#VALUE!</v>
      </c>
      <c r="EG50" t="e">
        <f t="shared" si="49"/>
        <v>#VALUE!</v>
      </c>
      <c r="EH50" t="e">
        <f t="shared" si="50"/>
        <v>#VALUE!</v>
      </c>
      <c r="EI50" t="e">
        <f t="shared" si="51"/>
        <v>#VALUE!</v>
      </c>
      <c r="EJ50" t="e">
        <f t="shared" si="52"/>
        <v>#VALUE!</v>
      </c>
      <c r="EK50" t="e">
        <f t="shared" si="53"/>
        <v>#VALUE!</v>
      </c>
      <c r="EL50" t="e">
        <f t="shared" si="54"/>
        <v>#VALUE!</v>
      </c>
      <c r="EM50" t="e">
        <f t="shared" si="55"/>
        <v>#VALUE!</v>
      </c>
      <c r="EN50" t="e">
        <f t="shared" si="56"/>
        <v>#VALUE!</v>
      </c>
      <c r="EO50" t="e">
        <f t="shared" si="57"/>
        <v>#VALUE!</v>
      </c>
      <c r="EP50" t="e">
        <f t="shared" si="58"/>
        <v>#VALUE!</v>
      </c>
      <c r="EQ50" t="e">
        <f t="shared" si="59"/>
        <v>#VALUE!</v>
      </c>
      <c r="ER50" t="e">
        <f t="shared" si="60"/>
        <v>#VALUE!</v>
      </c>
      <c r="ES50" t="e">
        <f t="shared" si="61"/>
        <v>#VALUE!</v>
      </c>
      <c r="ET50" t="e">
        <f t="shared" si="62"/>
        <v>#VALUE!</v>
      </c>
      <c r="EU50" t="e">
        <f t="shared" si="63"/>
        <v>#VALUE!</v>
      </c>
      <c r="EV50" t="e">
        <f t="shared" si="64"/>
        <v>#VALUE!</v>
      </c>
      <c r="EW50" t="e">
        <f t="shared" si="65"/>
        <v>#VALUE!</v>
      </c>
      <c r="EX50" t="e">
        <f t="shared" si="66"/>
        <v>#VALUE!</v>
      </c>
      <c r="EY50" t="e">
        <f t="shared" si="67"/>
        <v>#VALUE!</v>
      </c>
      <c r="EZ50" t="e">
        <f t="shared" si="68"/>
        <v>#VALUE!</v>
      </c>
      <c r="FA50" t="e">
        <f t="shared" si="69"/>
        <v>#VALUE!</v>
      </c>
    </row>
    <row r="51" spans="1:157" ht="15.4">
      <c r="A51" s="41" t="s">
        <v>518</v>
      </c>
      <c r="B51" s="64">
        <v>0.105</v>
      </c>
      <c r="C51" s="64"/>
      <c r="D51" s="64"/>
      <c r="E51" s="64"/>
      <c r="F51" s="64"/>
      <c r="G51" s="64"/>
      <c r="H51" s="64"/>
      <c r="I51" s="1"/>
      <c r="J51" s="1"/>
      <c r="K51" s="1"/>
      <c r="L51" s="1"/>
      <c r="M51" s="64"/>
      <c r="N51" s="1"/>
      <c r="O51" s="1"/>
      <c r="P51" s="1"/>
      <c r="Q51" s="1"/>
      <c r="R51" s="1">
        <v>1</v>
      </c>
      <c r="S51" s="1"/>
      <c r="T51" s="1"/>
      <c r="U51" s="1">
        <f t="shared" si="2"/>
        <v>1</v>
      </c>
      <c r="AB51">
        <v>0.09</v>
      </c>
      <c r="AC51">
        <v>7.0000000000000007E-2</v>
      </c>
      <c r="AG51">
        <v>0.04</v>
      </c>
      <c r="AI51">
        <v>9.6000000000000002E-2</v>
      </c>
      <c r="AJ51">
        <v>0.05</v>
      </c>
      <c r="AK51">
        <v>0.09</v>
      </c>
      <c r="AL51">
        <v>0.24</v>
      </c>
      <c r="AM51">
        <v>0.24</v>
      </c>
      <c r="AN51">
        <v>0.12</v>
      </c>
      <c r="AQ51">
        <v>0.08</v>
      </c>
      <c r="AS51" s="31"/>
      <c r="AT51" s="31">
        <v>0.14000000000000001</v>
      </c>
      <c r="AU51">
        <v>1.75</v>
      </c>
      <c r="AV51">
        <v>0.79</v>
      </c>
      <c r="AW51">
        <v>0.44</v>
      </c>
      <c r="BA51">
        <v>0.02</v>
      </c>
      <c r="BE51">
        <v>7.0000000000000007E-2</v>
      </c>
      <c r="BL51">
        <v>7.0000000000000007E-2</v>
      </c>
      <c r="BP51">
        <v>0.01</v>
      </c>
      <c r="BR51">
        <v>0.44</v>
      </c>
      <c r="BX51">
        <v>0.34</v>
      </c>
      <c r="CB51">
        <v>0.79</v>
      </c>
      <c r="CD51">
        <v>0.01</v>
      </c>
      <c r="CF51">
        <v>0.51</v>
      </c>
      <c r="CG51">
        <v>0.65</v>
      </c>
      <c r="CH51">
        <v>0.71</v>
      </c>
      <c r="CI51">
        <v>0.8</v>
      </c>
      <c r="CJ51">
        <v>0.38</v>
      </c>
      <c r="CK51">
        <v>0.41</v>
      </c>
      <c r="CM51">
        <f t="shared" si="3"/>
        <v>-1</v>
      </c>
      <c r="CN51">
        <f t="shared" si="4"/>
        <v>-1</v>
      </c>
      <c r="CO51">
        <f t="shared" si="5"/>
        <v>-1</v>
      </c>
      <c r="CP51">
        <f t="shared" si="6"/>
        <v>-1</v>
      </c>
      <c r="CQ51">
        <f t="shared" si="7"/>
        <v>-1</v>
      </c>
      <c r="CR51">
        <f t="shared" si="8"/>
        <v>-0.91</v>
      </c>
      <c r="CS51">
        <f t="shared" si="9"/>
        <v>-0.92999999999999994</v>
      </c>
      <c r="CT51">
        <f t="shared" si="10"/>
        <v>-1</v>
      </c>
      <c r="CU51">
        <f t="shared" si="11"/>
        <v>-1</v>
      </c>
      <c r="CV51">
        <f t="shared" si="12"/>
        <v>-1</v>
      </c>
      <c r="CW51">
        <f t="shared" si="13"/>
        <v>-0.96</v>
      </c>
      <c r="CX51">
        <f t="shared" si="14"/>
        <v>-1</v>
      </c>
      <c r="CY51">
        <f t="shared" si="15"/>
        <v>-0.90400000000000003</v>
      </c>
      <c r="CZ51">
        <f t="shared" si="16"/>
        <v>-0.95</v>
      </c>
      <c r="DA51">
        <f t="shared" si="17"/>
        <v>-0.91</v>
      </c>
      <c r="DB51">
        <f t="shared" si="18"/>
        <v>-0.76</v>
      </c>
      <c r="DC51">
        <f t="shared" si="19"/>
        <v>-0.76</v>
      </c>
      <c r="DD51">
        <f t="shared" si="20"/>
        <v>-0.88</v>
      </c>
      <c r="DE51">
        <f t="shared" si="21"/>
        <v>-1</v>
      </c>
      <c r="DF51">
        <f t="shared" si="22"/>
        <v>-1</v>
      </c>
      <c r="DG51">
        <f t="shared" si="23"/>
        <v>-0.92</v>
      </c>
      <c r="DH51">
        <f t="shared" si="24"/>
        <v>-1</v>
      </c>
      <c r="DI51">
        <f t="shared" si="25"/>
        <v>-1</v>
      </c>
      <c r="DJ51">
        <f t="shared" si="26"/>
        <v>-0.86</v>
      </c>
      <c r="DK51">
        <f t="shared" si="27"/>
        <v>0.75</v>
      </c>
      <c r="DL51">
        <f t="shared" si="28"/>
        <v>-0.20999999999999996</v>
      </c>
      <c r="DM51">
        <f t="shared" si="29"/>
        <v>-0.56000000000000005</v>
      </c>
      <c r="DN51">
        <f t="shared" si="30"/>
        <v>-1</v>
      </c>
      <c r="DO51">
        <f t="shared" si="31"/>
        <v>-1</v>
      </c>
      <c r="DP51">
        <f t="shared" si="32"/>
        <v>-1</v>
      </c>
      <c r="DQ51">
        <f t="shared" si="33"/>
        <v>-0.98</v>
      </c>
      <c r="DR51">
        <f t="shared" si="34"/>
        <v>-1</v>
      </c>
      <c r="DS51">
        <f t="shared" si="35"/>
        <v>-1</v>
      </c>
      <c r="DT51">
        <f t="shared" si="36"/>
        <v>-1</v>
      </c>
      <c r="DU51">
        <f t="shared" si="37"/>
        <v>-0.92999999999999994</v>
      </c>
      <c r="DV51">
        <f t="shared" si="38"/>
        <v>-1</v>
      </c>
      <c r="DW51">
        <f t="shared" si="39"/>
        <v>-1</v>
      </c>
      <c r="DX51">
        <f t="shared" si="40"/>
        <v>-1</v>
      </c>
      <c r="DY51">
        <f t="shared" si="41"/>
        <v>-1</v>
      </c>
      <c r="DZ51">
        <f t="shared" si="42"/>
        <v>-1</v>
      </c>
      <c r="EA51">
        <f t="shared" si="43"/>
        <v>-1</v>
      </c>
      <c r="EB51">
        <f t="shared" si="44"/>
        <v>-0.92999999999999994</v>
      </c>
      <c r="EC51">
        <f t="shared" si="45"/>
        <v>-1</v>
      </c>
      <c r="ED51">
        <f t="shared" si="46"/>
        <v>-1</v>
      </c>
      <c r="EE51">
        <f t="shared" si="47"/>
        <v>-1</v>
      </c>
      <c r="EF51">
        <f t="shared" si="48"/>
        <v>-0.99</v>
      </c>
      <c r="EG51">
        <f t="shared" si="49"/>
        <v>-1</v>
      </c>
      <c r="EH51">
        <f t="shared" si="50"/>
        <v>-0.56000000000000005</v>
      </c>
      <c r="EI51">
        <f t="shared" si="51"/>
        <v>-1</v>
      </c>
      <c r="EJ51">
        <f t="shared" si="52"/>
        <v>-1</v>
      </c>
      <c r="EK51">
        <f t="shared" si="53"/>
        <v>-1</v>
      </c>
      <c r="EL51">
        <f t="shared" si="54"/>
        <v>-1</v>
      </c>
      <c r="EM51">
        <f t="shared" si="55"/>
        <v>-1</v>
      </c>
      <c r="EN51">
        <f t="shared" si="56"/>
        <v>-0.65999999999999992</v>
      </c>
      <c r="EO51">
        <f t="shared" si="57"/>
        <v>-1</v>
      </c>
      <c r="EP51">
        <f t="shared" si="58"/>
        <v>-1</v>
      </c>
      <c r="EQ51">
        <f t="shared" si="59"/>
        <v>-1</v>
      </c>
      <c r="ER51">
        <f t="shared" si="60"/>
        <v>-0.20999999999999996</v>
      </c>
      <c r="ES51">
        <f t="shared" si="61"/>
        <v>-1</v>
      </c>
      <c r="ET51">
        <f t="shared" si="62"/>
        <v>-0.99</v>
      </c>
      <c r="EU51">
        <f t="shared" si="63"/>
        <v>-1</v>
      </c>
      <c r="EV51">
        <f t="shared" si="64"/>
        <v>-0.49</v>
      </c>
      <c r="EW51">
        <f t="shared" si="65"/>
        <v>-0.35</v>
      </c>
      <c r="EX51">
        <f t="shared" si="66"/>
        <v>-0.29000000000000004</v>
      </c>
      <c r="EY51">
        <f t="shared" si="67"/>
        <v>-0.19999999999999996</v>
      </c>
      <c r="EZ51">
        <f t="shared" si="68"/>
        <v>-0.62</v>
      </c>
      <c r="FA51">
        <f t="shared" si="69"/>
        <v>-0.59000000000000008</v>
      </c>
    </row>
    <row r="52" spans="1:157">
      <c r="A52" s="48" t="s">
        <v>310</v>
      </c>
      <c r="B52" s="64">
        <v>3.5000000000000003E-2</v>
      </c>
      <c r="C52" s="64">
        <v>1</v>
      </c>
      <c r="D52" s="64">
        <v>4</v>
      </c>
      <c r="E52" s="64"/>
      <c r="F52" s="64">
        <v>1</v>
      </c>
      <c r="G52" s="64">
        <v>2</v>
      </c>
      <c r="H52" s="64">
        <v>4</v>
      </c>
      <c r="I52" s="64">
        <v>10</v>
      </c>
      <c r="J52" s="1"/>
      <c r="K52" s="1"/>
      <c r="L52" s="1">
        <v>2</v>
      </c>
      <c r="M52" s="64">
        <v>8</v>
      </c>
      <c r="N52" s="1"/>
      <c r="O52" s="1"/>
      <c r="P52" s="1"/>
      <c r="Q52" s="1"/>
      <c r="R52" s="1">
        <v>2</v>
      </c>
      <c r="S52" s="1">
        <v>2</v>
      </c>
      <c r="T52" s="1"/>
      <c r="U52" s="1">
        <f t="shared" si="2"/>
        <v>1</v>
      </c>
      <c r="W52">
        <v>2.29</v>
      </c>
      <c r="Y52">
        <v>0.46</v>
      </c>
      <c r="Z52">
        <v>2</v>
      </c>
      <c r="AA52">
        <v>6.5</v>
      </c>
      <c r="AB52">
        <v>1</v>
      </c>
      <c r="AC52">
        <v>0.09</v>
      </c>
      <c r="AD52">
        <v>1.35</v>
      </c>
      <c r="AE52">
        <v>0.94</v>
      </c>
      <c r="AF52">
        <v>0.93</v>
      </c>
      <c r="AG52">
        <v>0.48</v>
      </c>
      <c r="AI52">
        <v>3.5999999999999997E-2</v>
      </c>
      <c r="AJ52">
        <v>0.08</v>
      </c>
      <c r="AK52">
        <v>0.08</v>
      </c>
      <c r="AL52">
        <v>0.15</v>
      </c>
      <c r="AM52">
        <v>0.11</v>
      </c>
      <c r="AN52">
        <v>0.72</v>
      </c>
      <c r="AO52">
        <v>5.38</v>
      </c>
      <c r="AP52">
        <v>0.55000000000000004</v>
      </c>
      <c r="AQ52">
        <v>0.45</v>
      </c>
      <c r="AR52">
        <v>1.01</v>
      </c>
      <c r="AS52" s="31">
        <v>0.54</v>
      </c>
      <c r="AT52" s="31"/>
      <c r="AY52">
        <v>1.9</v>
      </c>
      <c r="AZ52">
        <v>0.05</v>
      </c>
      <c r="BB52">
        <v>0.53</v>
      </c>
      <c r="BD52">
        <v>2.15</v>
      </c>
      <c r="BE52">
        <v>0.96</v>
      </c>
      <c r="BF52">
        <v>0.63</v>
      </c>
      <c r="BG52">
        <v>0.27999999999999997</v>
      </c>
      <c r="BI52">
        <v>0.04</v>
      </c>
      <c r="BK52">
        <v>0.05</v>
      </c>
      <c r="BL52">
        <v>0.16</v>
      </c>
      <c r="BR52">
        <v>0.44</v>
      </c>
      <c r="BS52">
        <v>0.02</v>
      </c>
      <c r="BU52">
        <v>0.28999999999999998</v>
      </c>
      <c r="BV52">
        <v>0.42</v>
      </c>
      <c r="BW52">
        <v>0.16</v>
      </c>
      <c r="BX52">
        <v>8.52</v>
      </c>
      <c r="BY52">
        <v>0.04</v>
      </c>
      <c r="BZ52">
        <v>0.56999999999999995</v>
      </c>
      <c r="CA52">
        <v>20.41</v>
      </c>
      <c r="CB52">
        <v>20.18</v>
      </c>
      <c r="CC52">
        <v>20.8</v>
      </c>
      <c r="CE52">
        <v>17.899999999999999</v>
      </c>
      <c r="CF52">
        <v>16.34</v>
      </c>
      <c r="CG52">
        <v>15.6</v>
      </c>
      <c r="CH52">
        <v>13.1</v>
      </c>
      <c r="CI52">
        <v>17.25</v>
      </c>
      <c r="CJ52">
        <v>17.96</v>
      </c>
      <c r="CK52">
        <v>18.149999999999999</v>
      </c>
      <c r="CM52">
        <f t="shared" si="3"/>
        <v>1.29</v>
      </c>
      <c r="CN52">
        <f t="shared" si="4"/>
        <v>-1</v>
      </c>
      <c r="CO52">
        <f t="shared" si="5"/>
        <v>-0.54</v>
      </c>
      <c r="CP52">
        <f t="shared" si="6"/>
        <v>1</v>
      </c>
      <c r="CQ52">
        <f t="shared" si="7"/>
        <v>5.5</v>
      </c>
      <c r="CR52">
        <f t="shared" si="8"/>
        <v>0</v>
      </c>
      <c r="CS52">
        <f t="shared" si="9"/>
        <v>-0.91</v>
      </c>
      <c r="CT52">
        <f t="shared" si="10"/>
        <v>0.35000000000000009</v>
      </c>
      <c r="CU52">
        <f t="shared" si="11"/>
        <v>-6.0000000000000053E-2</v>
      </c>
      <c r="CV52">
        <f t="shared" si="12"/>
        <v>-6.9999999999999951E-2</v>
      </c>
      <c r="CW52">
        <f t="shared" si="13"/>
        <v>-0.52</v>
      </c>
      <c r="CX52">
        <f t="shared" si="14"/>
        <v>-1</v>
      </c>
      <c r="CY52">
        <f t="shared" si="15"/>
        <v>-0.96399999999999997</v>
      </c>
      <c r="CZ52">
        <f t="shared" si="16"/>
        <v>-0.92</v>
      </c>
      <c r="DA52">
        <f t="shared" si="17"/>
        <v>-0.92</v>
      </c>
      <c r="DB52">
        <f t="shared" si="18"/>
        <v>-0.85</v>
      </c>
      <c r="DC52">
        <f t="shared" si="19"/>
        <v>-0.89</v>
      </c>
      <c r="DD52">
        <f t="shared" si="20"/>
        <v>-0.28000000000000003</v>
      </c>
      <c r="DE52">
        <f t="shared" si="21"/>
        <v>4.38</v>
      </c>
      <c r="DF52">
        <f t="shared" si="22"/>
        <v>-0.44999999999999996</v>
      </c>
      <c r="DG52">
        <f t="shared" si="23"/>
        <v>-0.55000000000000004</v>
      </c>
      <c r="DH52">
        <f t="shared" si="24"/>
        <v>1.0000000000000009E-2</v>
      </c>
      <c r="DI52">
        <f t="shared" si="25"/>
        <v>-0.45999999999999996</v>
      </c>
      <c r="DJ52">
        <f t="shared" si="26"/>
        <v>-1</v>
      </c>
      <c r="DK52">
        <f t="shared" si="27"/>
        <v>-1</v>
      </c>
      <c r="DL52">
        <f t="shared" si="28"/>
        <v>-1</v>
      </c>
      <c r="DM52">
        <f t="shared" si="29"/>
        <v>-1</v>
      </c>
      <c r="DN52">
        <f t="shared" si="30"/>
        <v>-1</v>
      </c>
      <c r="DO52">
        <f t="shared" si="31"/>
        <v>0.89999999999999991</v>
      </c>
      <c r="DP52">
        <f t="shared" si="32"/>
        <v>-0.95</v>
      </c>
      <c r="DQ52">
        <f t="shared" si="33"/>
        <v>-1</v>
      </c>
      <c r="DR52">
        <f t="shared" si="34"/>
        <v>-0.47</v>
      </c>
      <c r="DS52">
        <f t="shared" si="35"/>
        <v>-1</v>
      </c>
      <c r="DT52">
        <f t="shared" si="36"/>
        <v>1.1499999999999999</v>
      </c>
      <c r="DU52">
        <f t="shared" si="37"/>
        <v>-4.0000000000000036E-2</v>
      </c>
      <c r="DV52">
        <f t="shared" si="38"/>
        <v>-0.37</v>
      </c>
      <c r="DW52">
        <f t="shared" si="39"/>
        <v>-0.72</v>
      </c>
      <c r="DX52">
        <f t="shared" si="40"/>
        <v>-1</v>
      </c>
      <c r="DY52">
        <f t="shared" si="41"/>
        <v>-0.96</v>
      </c>
      <c r="DZ52">
        <f t="shared" si="42"/>
        <v>-1</v>
      </c>
      <c r="EA52">
        <f t="shared" si="43"/>
        <v>-0.95</v>
      </c>
      <c r="EB52">
        <f t="shared" si="44"/>
        <v>-0.84</v>
      </c>
      <c r="EC52">
        <f t="shared" si="45"/>
        <v>-1</v>
      </c>
      <c r="ED52">
        <f t="shared" si="46"/>
        <v>-1</v>
      </c>
      <c r="EE52">
        <f t="shared" si="47"/>
        <v>-1</v>
      </c>
      <c r="EF52">
        <f t="shared" si="48"/>
        <v>-1</v>
      </c>
      <c r="EG52">
        <f t="shared" si="49"/>
        <v>-1</v>
      </c>
      <c r="EH52">
        <f t="shared" si="50"/>
        <v>-0.56000000000000005</v>
      </c>
      <c r="EI52">
        <f t="shared" si="51"/>
        <v>-0.98</v>
      </c>
      <c r="EJ52">
        <f t="shared" si="52"/>
        <v>-1</v>
      </c>
      <c r="EK52">
        <f t="shared" si="53"/>
        <v>-0.71</v>
      </c>
      <c r="EL52">
        <f t="shared" si="54"/>
        <v>-0.58000000000000007</v>
      </c>
      <c r="EM52">
        <f t="shared" si="55"/>
        <v>-0.84</v>
      </c>
      <c r="EN52">
        <f t="shared" si="56"/>
        <v>7.52</v>
      </c>
      <c r="EO52">
        <f t="shared" si="57"/>
        <v>-0.96</v>
      </c>
      <c r="EP52">
        <f t="shared" si="58"/>
        <v>-0.43000000000000005</v>
      </c>
      <c r="EQ52">
        <f t="shared" si="59"/>
        <v>19.41</v>
      </c>
      <c r="ER52">
        <f t="shared" si="60"/>
        <v>19.18</v>
      </c>
      <c r="ES52">
        <f t="shared" si="61"/>
        <v>19.8</v>
      </c>
      <c r="ET52">
        <f t="shared" si="62"/>
        <v>-1</v>
      </c>
      <c r="EU52">
        <f t="shared" si="63"/>
        <v>16.899999999999999</v>
      </c>
      <c r="EV52">
        <f t="shared" si="64"/>
        <v>15.34</v>
      </c>
      <c r="EW52">
        <f t="shared" si="65"/>
        <v>14.6</v>
      </c>
      <c r="EX52">
        <f t="shared" si="66"/>
        <v>12.1</v>
      </c>
      <c r="EY52">
        <f t="shared" si="67"/>
        <v>16.25</v>
      </c>
      <c r="EZ52">
        <f t="shared" si="68"/>
        <v>16.96</v>
      </c>
      <c r="FA52">
        <f t="shared" si="69"/>
        <v>17.149999999999999</v>
      </c>
    </row>
    <row r="53" spans="1:157">
      <c r="A53" s="48" t="s">
        <v>495</v>
      </c>
      <c r="B53" s="64">
        <v>5.8500000000000003E-2</v>
      </c>
      <c r="C53" s="64"/>
      <c r="D53" s="64">
        <v>5</v>
      </c>
      <c r="E53" s="64"/>
      <c r="F53" s="64"/>
      <c r="G53" s="64"/>
      <c r="H53" s="64"/>
      <c r="I53" s="1"/>
      <c r="J53" s="1">
        <v>5</v>
      </c>
      <c r="K53" s="1"/>
      <c r="L53" s="1"/>
      <c r="M53" s="64"/>
      <c r="N53" s="1"/>
      <c r="O53" s="1"/>
      <c r="P53" s="1"/>
      <c r="Q53" s="1"/>
      <c r="R53" s="1"/>
      <c r="S53" s="1"/>
      <c r="T53" s="1"/>
      <c r="U53" s="1">
        <f t="shared" si="2"/>
        <v>5</v>
      </c>
      <c r="AC53">
        <v>0.43</v>
      </c>
      <c r="AS53" s="31"/>
      <c r="AT53" s="31"/>
      <c r="CD53">
        <v>0.86</v>
      </c>
      <c r="CF53">
        <v>0.52</v>
      </c>
      <c r="CG53">
        <v>0.98</v>
      </c>
      <c r="CI53">
        <v>1.25</v>
      </c>
      <c r="CJ53">
        <v>0.11</v>
      </c>
      <c r="CK53">
        <v>0.05</v>
      </c>
      <c r="CM53">
        <f t="shared" si="3"/>
        <v>-5</v>
      </c>
      <c r="CN53">
        <f t="shared" si="4"/>
        <v>-5</v>
      </c>
      <c r="CO53">
        <f t="shared" si="5"/>
        <v>-5</v>
      </c>
      <c r="CP53">
        <f t="shared" si="6"/>
        <v>-5</v>
      </c>
      <c r="CQ53">
        <f t="shared" si="7"/>
        <v>-5</v>
      </c>
      <c r="CR53">
        <f t="shared" si="8"/>
        <v>-5</v>
      </c>
      <c r="CS53">
        <f t="shared" si="9"/>
        <v>-4.57</v>
      </c>
      <c r="CT53">
        <f t="shared" si="10"/>
        <v>-5</v>
      </c>
      <c r="CU53">
        <f t="shared" si="11"/>
        <v>-5</v>
      </c>
      <c r="CV53">
        <f t="shared" si="12"/>
        <v>-5</v>
      </c>
      <c r="CW53">
        <f t="shared" si="13"/>
        <v>-5</v>
      </c>
      <c r="CX53">
        <f t="shared" si="14"/>
        <v>-5</v>
      </c>
      <c r="CY53">
        <f t="shared" si="15"/>
        <v>-5</v>
      </c>
      <c r="CZ53">
        <f t="shared" si="16"/>
        <v>-5</v>
      </c>
      <c r="DA53">
        <f t="shared" si="17"/>
        <v>-5</v>
      </c>
      <c r="DB53">
        <f t="shared" si="18"/>
        <v>-5</v>
      </c>
      <c r="DC53">
        <f t="shared" si="19"/>
        <v>-5</v>
      </c>
      <c r="DD53">
        <f t="shared" si="20"/>
        <v>-5</v>
      </c>
      <c r="DE53">
        <f t="shared" si="21"/>
        <v>-5</v>
      </c>
      <c r="DF53">
        <f t="shared" si="22"/>
        <v>-5</v>
      </c>
      <c r="DG53">
        <f t="shared" si="23"/>
        <v>-5</v>
      </c>
      <c r="DH53">
        <f t="shared" si="24"/>
        <v>-5</v>
      </c>
      <c r="DI53">
        <f t="shared" si="25"/>
        <v>-5</v>
      </c>
      <c r="DJ53">
        <f t="shared" si="26"/>
        <v>-5</v>
      </c>
      <c r="DK53">
        <f t="shared" si="27"/>
        <v>-5</v>
      </c>
      <c r="DL53">
        <f t="shared" si="28"/>
        <v>-5</v>
      </c>
      <c r="DM53">
        <f t="shared" si="29"/>
        <v>-5</v>
      </c>
      <c r="DN53">
        <f t="shared" si="30"/>
        <v>-5</v>
      </c>
      <c r="DO53">
        <f t="shared" si="31"/>
        <v>-5</v>
      </c>
      <c r="DP53">
        <f t="shared" si="32"/>
        <v>-5</v>
      </c>
      <c r="DQ53">
        <f t="shared" si="33"/>
        <v>-5</v>
      </c>
      <c r="DR53">
        <f t="shared" si="34"/>
        <v>-5</v>
      </c>
      <c r="DS53">
        <f t="shared" si="35"/>
        <v>-5</v>
      </c>
      <c r="DT53">
        <f t="shared" si="36"/>
        <v>-5</v>
      </c>
      <c r="DU53">
        <f t="shared" si="37"/>
        <v>-5</v>
      </c>
      <c r="DV53">
        <f t="shared" si="38"/>
        <v>-5</v>
      </c>
      <c r="DW53">
        <f t="shared" si="39"/>
        <v>-5</v>
      </c>
      <c r="DX53">
        <f t="shared" si="40"/>
        <v>-5</v>
      </c>
      <c r="DY53">
        <f t="shared" si="41"/>
        <v>-5</v>
      </c>
      <c r="DZ53">
        <f t="shared" si="42"/>
        <v>-5</v>
      </c>
      <c r="EA53">
        <f t="shared" si="43"/>
        <v>-5</v>
      </c>
      <c r="EB53">
        <f t="shared" si="44"/>
        <v>-5</v>
      </c>
      <c r="EC53">
        <f t="shared" si="45"/>
        <v>-5</v>
      </c>
      <c r="ED53">
        <f t="shared" si="46"/>
        <v>-5</v>
      </c>
      <c r="EE53">
        <f t="shared" si="47"/>
        <v>-5</v>
      </c>
      <c r="EF53">
        <f t="shared" si="48"/>
        <v>-5</v>
      </c>
      <c r="EG53">
        <f t="shared" si="49"/>
        <v>-5</v>
      </c>
      <c r="EH53">
        <f t="shared" si="50"/>
        <v>-5</v>
      </c>
      <c r="EI53">
        <f t="shared" si="51"/>
        <v>-5</v>
      </c>
      <c r="EJ53">
        <f t="shared" si="52"/>
        <v>-5</v>
      </c>
      <c r="EK53">
        <f t="shared" si="53"/>
        <v>-5</v>
      </c>
      <c r="EL53">
        <f t="shared" si="54"/>
        <v>-5</v>
      </c>
      <c r="EM53">
        <f t="shared" si="55"/>
        <v>-5</v>
      </c>
      <c r="EN53">
        <f t="shared" si="56"/>
        <v>-5</v>
      </c>
      <c r="EO53">
        <f t="shared" si="57"/>
        <v>-5</v>
      </c>
      <c r="EP53">
        <f t="shared" si="58"/>
        <v>-5</v>
      </c>
      <c r="EQ53">
        <f t="shared" si="59"/>
        <v>-5</v>
      </c>
      <c r="ER53">
        <f t="shared" si="60"/>
        <v>-5</v>
      </c>
      <c r="ES53">
        <f t="shared" si="61"/>
        <v>-5</v>
      </c>
      <c r="ET53">
        <f t="shared" si="62"/>
        <v>-4.1399999999999997</v>
      </c>
      <c r="EU53">
        <f t="shared" si="63"/>
        <v>-5</v>
      </c>
      <c r="EV53">
        <f t="shared" si="64"/>
        <v>-4.4800000000000004</v>
      </c>
      <c r="EW53">
        <f t="shared" si="65"/>
        <v>-4.0199999999999996</v>
      </c>
      <c r="EX53">
        <f t="shared" si="66"/>
        <v>-5</v>
      </c>
      <c r="EY53">
        <f t="shared" si="67"/>
        <v>-3.75</v>
      </c>
      <c r="EZ53">
        <f t="shared" si="68"/>
        <v>-4.8899999999999997</v>
      </c>
      <c r="FA53">
        <f t="shared" si="69"/>
        <v>-4.95</v>
      </c>
    </row>
    <row r="54" spans="1:157">
      <c r="A54" s="48" t="s">
        <v>315</v>
      </c>
      <c r="B54" s="64">
        <v>1.4500000000000001E-2</v>
      </c>
      <c r="C54" s="64"/>
      <c r="D54" s="64"/>
      <c r="E54" s="64"/>
      <c r="F54" s="64"/>
      <c r="G54" s="64"/>
      <c r="H54" s="64"/>
      <c r="I54" s="1"/>
      <c r="J54" s="1"/>
      <c r="K54" s="1"/>
      <c r="L54" s="1"/>
      <c r="M54" s="64"/>
      <c r="N54" s="1"/>
      <c r="O54" s="1"/>
      <c r="P54" s="1"/>
      <c r="Q54" s="1"/>
      <c r="R54" s="1"/>
      <c r="S54" s="1"/>
      <c r="T54" s="1"/>
      <c r="U54" s="1" t="s">
        <v>576</v>
      </c>
      <c r="AC54">
        <v>0.34</v>
      </c>
      <c r="AK54">
        <v>0.06</v>
      </c>
      <c r="AS54" s="31"/>
      <c r="AT54" s="31"/>
      <c r="BE54">
        <v>0.09</v>
      </c>
      <c r="CM54" t="e">
        <f t="shared" si="3"/>
        <v>#VALUE!</v>
      </c>
      <c r="CN54" t="e">
        <f t="shared" si="4"/>
        <v>#VALUE!</v>
      </c>
      <c r="CO54" t="e">
        <f t="shared" si="5"/>
        <v>#VALUE!</v>
      </c>
      <c r="CP54" t="e">
        <f t="shared" si="6"/>
        <v>#VALUE!</v>
      </c>
      <c r="CQ54" t="e">
        <f t="shared" si="7"/>
        <v>#VALUE!</v>
      </c>
      <c r="CR54" t="e">
        <f t="shared" si="8"/>
        <v>#VALUE!</v>
      </c>
      <c r="CS54" t="e">
        <f t="shared" si="9"/>
        <v>#VALUE!</v>
      </c>
      <c r="CT54" t="e">
        <f t="shared" si="10"/>
        <v>#VALUE!</v>
      </c>
      <c r="CU54" t="e">
        <f t="shared" si="11"/>
        <v>#VALUE!</v>
      </c>
      <c r="CV54" t="e">
        <f t="shared" si="12"/>
        <v>#VALUE!</v>
      </c>
      <c r="CW54" t="e">
        <f t="shared" si="13"/>
        <v>#VALUE!</v>
      </c>
      <c r="CX54" t="e">
        <f t="shared" si="14"/>
        <v>#VALUE!</v>
      </c>
      <c r="CY54" t="e">
        <f t="shared" si="15"/>
        <v>#VALUE!</v>
      </c>
      <c r="CZ54" t="e">
        <f t="shared" si="16"/>
        <v>#VALUE!</v>
      </c>
      <c r="DA54" t="e">
        <f t="shared" si="17"/>
        <v>#VALUE!</v>
      </c>
      <c r="DB54" t="e">
        <f t="shared" si="18"/>
        <v>#VALUE!</v>
      </c>
      <c r="DC54" t="e">
        <f t="shared" si="19"/>
        <v>#VALUE!</v>
      </c>
      <c r="DD54" t="e">
        <f t="shared" si="20"/>
        <v>#VALUE!</v>
      </c>
      <c r="DE54" t="e">
        <f t="shared" si="21"/>
        <v>#VALUE!</v>
      </c>
      <c r="DF54" t="e">
        <f t="shared" si="22"/>
        <v>#VALUE!</v>
      </c>
      <c r="DG54" t="e">
        <f t="shared" si="23"/>
        <v>#VALUE!</v>
      </c>
      <c r="DH54" t="e">
        <f t="shared" si="24"/>
        <v>#VALUE!</v>
      </c>
      <c r="DI54" t="e">
        <f t="shared" si="25"/>
        <v>#VALUE!</v>
      </c>
      <c r="DJ54" t="e">
        <f t="shared" si="26"/>
        <v>#VALUE!</v>
      </c>
      <c r="DK54" t="e">
        <f t="shared" si="27"/>
        <v>#VALUE!</v>
      </c>
      <c r="DL54" t="e">
        <f t="shared" si="28"/>
        <v>#VALUE!</v>
      </c>
      <c r="DM54" t="e">
        <f t="shared" si="29"/>
        <v>#VALUE!</v>
      </c>
      <c r="DN54" t="e">
        <f t="shared" si="30"/>
        <v>#VALUE!</v>
      </c>
      <c r="DO54" t="e">
        <f t="shared" si="31"/>
        <v>#VALUE!</v>
      </c>
      <c r="DP54" t="e">
        <f t="shared" si="32"/>
        <v>#VALUE!</v>
      </c>
      <c r="DQ54" t="e">
        <f t="shared" si="33"/>
        <v>#VALUE!</v>
      </c>
      <c r="DR54" t="e">
        <f t="shared" si="34"/>
        <v>#VALUE!</v>
      </c>
      <c r="DS54" t="e">
        <f t="shared" si="35"/>
        <v>#VALUE!</v>
      </c>
      <c r="DT54" t="e">
        <f t="shared" si="36"/>
        <v>#VALUE!</v>
      </c>
      <c r="DU54" t="e">
        <f t="shared" si="37"/>
        <v>#VALUE!</v>
      </c>
      <c r="DV54" t="e">
        <f t="shared" si="38"/>
        <v>#VALUE!</v>
      </c>
      <c r="DW54" t="e">
        <f t="shared" si="39"/>
        <v>#VALUE!</v>
      </c>
      <c r="DX54" t="e">
        <f t="shared" si="40"/>
        <v>#VALUE!</v>
      </c>
      <c r="DY54" t="e">
        <f t="shared" si="41"/>
        <v>#VALUE!</v>
      </c>
      <c r="DZ54" t="e">
        <f t="shared" si="42"/>
        <v>#VALUE!</v>
      </c>
      <c r="EA54" t="e">
        <f t="shared" si="43"/>
        <v>#VALUE!</v>
      </c>
      <c r="EB54" t="e">
        <f t="shared" si="44"/>
        <v>#VALUE!</v>
      </c>
      <c r="EC54" t="e">
        <f t="shared" si="45"/>
        <v>#VALUE!</v>
      </c>
      <c r="ED54" t="e">
        <f t="shared" si="46"/>
        <v>#VALUE!</v>
      </c>
      <c r="EE54" t="e">
        <f t="shared" si="47"/>
        <v>#VALUE!</v>
      </c>
      <c r="EF54" t="e">
        <f t="shared" si="48"/>
        <v>#VALUE!</v>
      </c>
      <c r="EG54" t="e">
        <f t="shared" si="49"/>
        <v>#VALUE!</v>
      </c>
      <c r="EH54" t="e">
        <f t="shared" si="50"/>
        <v>#VALUE!</v>
      </c>
      <c r="EI54" t="e">
        <f t="shared" si="51"/>
        <v>#VALUE!</v>
      </c>
      <c r="EJ54" t="e">
        <f t="shared" si="52"/>
        <v>#VALUE!</v>
      </c>
      <c r="EK54" t="e">
        <f t="shared" si="53"/>
        <v>#VALUE!</v>
      </c>
      <c r="EL54" t="e">
        <f t="shared" si="54"/>
        <v>#VALUE!</v>
      </c>
      <c r="EM54" t="e">
        <f t="shared" si="55"/>
        <v>#VALUE!</v>
      </c>
      <c r="EN54" t="e">
        <f t="shared" si="56"/>
        <v>#VALUE!</v>
      </c>
      <c r="EO54" t="e">
        <f t="shared" si="57"/>
        <v>#VALUE!</v>
      </c>
      <c r="EP54" t="e">
        <f t="shared" si="58"/>
        <v>#VALUE!</v>
      </c>
      <c r="EQ54" t="e">
        <f t="shared" si="59"/>
        <v>#VALUE!</v>
      </c>
      <c r="ER54" t="e">
        <f t="shared" si="60"/>
        <v>#VALUE!</v>
      </c>
      <c r="ES54" t="e">
        <f t="shared" si="61"/>
        <v>#VALUE!</v>
      </c>
      <c r="ET54" t="e">
        <f t="shared" si="62"/>
        <v>#VALUE!</v>
      </c>
      <c r="EU54" t="e">
        <f t="shared" si="63"/>
        <v>#VALUE!</v>
      </c>
      <c r="EV54" t="e">
        <f t="shared" si="64"/>
        <v>#VALUE!</v>
      </c>
      <c r="EW54" t="e">
        <f t="shared" si="65"/>
        <v>#VALUE!</v>
      </c>
      <c r="EX54" t="e">
        <f t="shared" si="66"/>
        <v>#VALUE!</v>
      </c>
      <c r="EY54" t="e">
        <f t="shared" si="67"/>
        <v>#VALUE!</v>
      </c>
      <c r="EZ54" t="e">
        <f t="shared" si="68"/>
        <v>#VALUE!</v>
      </c>
      <c r="FA54" t="e">
        <f t="shared" si="69"/>
        <v>#VALUE!</v>
      </c>
    </row>
    <row r="55" spans="1:157">
      <c r="A55" s="1" t="s">
        <v>317</v>
      </c>
      <c r="B55" s="64"/>
      <c r="C55" s="64"/>
      <c r="D55" s="64"/>
      <c r="E55" s="64"/>
      <c r="F55" s="64"/>
      <c r="G55" s="64"/>
      <c r="H55" s="64"/>
      <c r="I55" s="1"/>
      <c r="J55" s="1"/>
      <c r="K55" s="1"/>
      <c r="L55" s="1"/>
      <c r="M55" s="64"/>
      <c r="N55" s="1"/>
      <c r="O55" s="1"/>
      <c r="P55" s="1"/>
      <c r="Q55" s="1"/>
      <c r="R55" s="1"/>
      <c r="S55" s="1"/>
      <c r="T55" s="1"/>
      <c r="U55" s="1"/>
      <c r="AS55" s="31"/>
      <c r="AT55" s="31"/>
    </row>
  </sheetData>
  <mergeCells count="27">
    <mergeCell ref="EQ2:EU2"/>
    <mergeCell ref="EV2:FA2"/>
    <mergeCell ref="DO2:DS2"/>
    <mergeCell ref="DT2:DY2"/>
    <mergeCell ref="DZ2:EE2"/>
    <mergeCell ref="EF2:EJ2"/>
    <mergeCell ref="EK2:EP2"/>
    <mergeCell ref="CM2:CQ2"/>
    <mergeCell ref="CR2:CW2"/>
    <mergeCell ref="CX2:DC2"/>
    <mergeCell ref="DD2:DI2"/>
    <mergeCell ref="DJ2:DN2"/>
    <mergeCell ref="BJ2:BO2"/>
    <mergeCell ref="BP2:BT2"/>
    <mergeCell ref="BU2:BZ2"/>
    <mergeCell ref="CA2:CE2"/>
    <mergeCell ref="CF2:CK2"/>
    <mergeCell ref="AH2:AM2"/>
    <mergeCell ref="AN2:AS2"/>
    <mergeCell ref="AT2:AX2"/>
    <mergeCell ref="AY2:BC2"/>
    <mergeCell ref="BD2:BI2"/>
    <mergeCell ref="U1:U2"/>
    <mergeCell ref="A1:A2"/>
    <mergeCell ref="B1:B2"/>
    <mergeCell ref="W2:AA2"/>
    <mergeCell ref="AB2:AG2"/>
  </mergeCells>
  <phoneticPr fontId="2" type="noConversion"/>
  <conditionalFormatting sqref="CM3:FA54">
    <cfRule type="cellIs" dxfId="11" priority="1" operator="equal">
      <formula>0</formula>
    </cfRule>
    <cfRule type="cellIs" dxfId="10" priority="2" operator="greaterThan">
      <formula>0</formula>
    </cfRule>
    <cfRule type="cellIs" priority="3" operator="greaterThanOr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CEED-CE58-42D6-8882-70D8FCE1E12B}">
  <dimension ref="A1:EN59"/>
  <sheetViews>
    <sheetView zoomScale="50" zoomScaleNormal="50" workbookViewId="0">
      <pane xSplit="1" topLeftCell="B1" activePane="topRight" state="frozen"/>
      <selection activeCell="P18" sqref="P18"/>
      <selection pane="topRight" activeCell="BZ3" sqref="BZ3"/>
    </sheetView>
  </sheetViews>
  <sheetFormatPr defaultColWidth="9.1328125" defaultRowHeight="13.9"/>
  <cols>
    <col min="1" max="1" width="7.73046875" bestFit="1" customWidth="1"/>
    <col min="2" max="2" width="19.265625" bestFit="1" customWidth="1"/>
    <col min="3" max="3" width="19.265625" customWidth="1"/>
    <col min="4" max="4" width="23.265625" style="31" bestFit="1" customWidth="1"/>
    <col min="5" max="5" width="31.1328125" bestFit="1" customWidth="1"/>
    <col min="6" max="6" width="7.265625" customWidth="1"/>
    <col min="10" max="10" width="10.3984375" bestFit="1" customWidth="1"/>
    <col min="11" max="11" width="6.1328125" bestFit="1" customWidth="1"/>
    <col min="12" max="14" width="8.1328125" bestFit="1" customWidth="1"/>
    <col min="16" max="16" width="8.1328125" bestFit="1" customWidth="1"/>
    <col min="17" max="18" width="6.1328125" bestFit="1" customWidth="1"/>
    <col min="19" max="19" width="7.1328125" bestFit="1" customWidth="1"/>
    <col min="21" max="22" width="6.1328125" bestFit="1" customWidth="1"/>
    <col min="23" max="24" width="7.1328125" bestFit="1" customWidth="1"/>
    <col min="25" max="25" width="6.1328125" bestFit="1" customWidth="1"/>
    <col min="26" max="26" width="7.1328125" bestFit="1" customWidth="1"/>
    <col min="28" max="28" width="8.1328125" bestFit="1" customWidth="1"/>
    <col min="29" max="29" width="8.1328125" customWidth="1"/>
    <col min="30" max="41" width="8.1328125" bestFit="1" customWidth="1"/>
    <col min="42" max="42" width="9.1328125" bestFit="1" customWidth="1"/>
    <col min="43" max="45" width="8.1328125" bestFit="1" customWidth="1"/>
    <col min="60" max="60" width="9.1328125" bestFit="1" customWidth="1"/>
    <col min="61" max="61" width="9.1328125" customWidth="1"/>
    <col min="62" max="70" width="8.1328125" bestFit="1" customWidth="1"/>
    <col min="71" max="74" width="9.1328125" bestFit="1" customWidth="1"/>
    <col min="75" max="75" width="8.1328125" bestFit="1" customWidth="1"/>
    <col min="76" max="76" width="9.1328125" customWidth="1"/>
  </cols>
  <sheetData>
    <row r="1" spans="1:144">
      <c r="A1" s="120" t="s">
        <v>252</v>
      </c>
      <c r="B1" s="120" t="s">
        <v>253</v>
      </c>
      <c r="C1" s="120" t="s">
        <v>491</v>
      </c>
      <c r="D1" s="119" t="s">
        <v>257</v>
      </c>
      <c r="E1" s="120" t="s">
        <v>258</v>
      </c>
      <c r="F1" s="121" t="s">
        <v>473</v>
      </c>
      <c r="G1" s="121" t="s">
        <v>260</v>
      </c>
      <c r="H1" s="121" t="s">
        <v>261</v>
      </c>
      <c r="J1" t="s">
        <v>262</v>
      </c>
      <c r="BZ1" t="s">
        <v>321</v>
      </c>
    </row>
    <row r="2" spans="1:144">
      <c r="A2" s="120"/>
      <c r="B2" s="120"/>
      <c r="C2" s="120"/>
      <c r="D2" s="119"/>
      <c r="E2" s="120"/>
      <c r="F2" s="121"/>
      <c r="G2" s="121"/>
      <c r="H2" s="121"/>
      <c r="J2" s="103" t="s">
        <v>78</v>
      </c>
      <c r="K2" s="104"/>
      <c r="L2" s="104"/>
      <c r="M2" s="104"/>
      <c r="N2" s="104"/>
      <c r="O2" s="100" t="s">
        <v>79</v>
      </c>
      <c r="P2" s="100"/>
      <c r="Q2" s="100"/>
      <c r="R2" s="100"/>
      <c r="S2" s="100"/>
      <c r="T2" s="100"/>
      <c r="U2" s="105" t="s">
        <v>80</v>
      </c>
      <c r="V2" s="105"/>
      <c r="W2" s="105"/>
      <c r="X2" s="105"/>
      <c r="Y2" s="105"/>
      <c r="Z2" s="105"/>
      <c r="AA2" s="106" t="s">
        <v>81</v>
      </c>
      <c r="AB2" s="106"/>
      <c r="AC2" s="106"/>
      <c r="AD2" s="106"/>
      <c r="AE2" s="106"/>
      <c r="AF2" s="106"/>
      <c r="AG2" s="107" t="s">
        <v>82</v>
      </c>
      <c r="AH2" s="107"/>
      <c r="AI2" s="107"/>
      <c r="AJ2" s="107"/>
      <c r="AK2" s="107"/>
      <c r="AL2" s="108" t="s">
        <v>264</v>
      </c>
      <c r="AM2" s="108"/>
      <c r="AN2" s="108"/>
      <c r="AO2" s="108"/>
      <c r="AP2" s="108"/>
      <c r="AQ2" s="109" t="s">
        <v>265</v>
      </c>
      <c r="AR2" s="109"/>
      <c r="AS2" s="109"/>
      <c r="AT2" s="109"/>
      <c r="AU2" s="109"/>
      <c r="AV2" s="109"/>
      <c r="AW2" s="110" t="s">
        <v>20</v>
      </c>
      <c r="AX2" s="110"/>
      <c r="AY2" s="110"/>
      <c r="AZ2" s="110"/>
      <c r="BA2" s="110"/>
      <c r="BB2" s="110"/>
      <c r="BC2" s="111" t="s">
        <v>23</v>
      </c>
      <c r="BD2" s="111"/>
      <c r="BE2" s="111"/>
      <c r="BF2" s="111"/>
      <c r="BG2" s="111"/>
      <c r="BH2" s="112" t="s">
        <v>86</v>
      </c>
      <c r="BI2" s="112"/>
      <c r="BJ2" s="112"/>
      <c r="BK2" s="112"/>
      <c r="BL2" s="112"/>
      <c r="BM2" s="112"/>
      <c r="BN2" s="113" t="s">
        <v>87</v>
      </c>
      <c r="BO2" s="113"/>
      <c r="BP2" s="113"/>
      <c r="BQ2" s="113"/>
      <c r="BR2" s="113"/>
      <c r="BS2" s="114" t="s">
        <v>88</v>
      </c>
      <c r="BT2" s="114"/>
      <c r="BU2" s="114"/>
      <c r="BV2" s="114"/>
      <c r="BW2" s="114"/>
      <c r="BX2" s="114"/>
      <c r="BZ2" s="103" t="s">
        <v>78</v>
      </c>
      <c r="CA2" s="104"/>
      <c r="CB2" s="104"/>
      <c r="CC2" s="104"/>
      <c r="CD2" s="104"/>
      <c r="CE2" s="100" t="s">
        <v>79</v>
      </c>
      <c r="CF2" s="100"/>
      <c r="CG2" s="100"/>
      <c r="CH2" s="100"/>
      <c r="CI2" s="100"/>
      <c r="CJ2" s="100"/>
      <c r="CK2" s="105" t="s">
        <v>80</v>
      </c>
      <c r="CL2" s="105"/>
      <c r="CM2" s="105"/>
      <c r="CN2" s="105"/>
      <c r="CO2" s="105"/>
      <c r="CP2" s="105"/>
      <c r="CQ2" s="106" t="s">
        <v>81</v>
      </c>
      <c r="CR2" s="106"/>
      <c r="CS2" s="106"/>
      <c r="CT2" s="106"/>
      <c r="CU2" s="106"/>
      <c r="CV2" s="106"/>
      <c r="CW2" s="107" t="s">
        <v>82</v>
      </c>
      <c r="CX2" s="107"/>
      <c r="CY2" s="107"/>
      <c r="CZ2" s="107"/>
      <c r="DA2" s="107"/>
      <c r="DB2" s="108" t="s">
        <v>264</v>
      </c>
      <c r="DC2" s="108"/>
      <c r="DD2" s="108"/>
      <c r="DE2" s="108"/>
      <c r="DF2" s="108"/>
      <c r="DG2" s="109" t="s">
        <v>265</v>
      </c>
      <c r="DH2" s="109"/>
      <c r="DI2" s="109"/>
      <c r="DJ2" s="109"/>
      <c r="DK2" s="109"/>
      <c r="DL2" s="109"/>
      <c r="DM2" s="110" t="s">
        <v>20</v>
      </c>
      <c r="DN2" s="110"/>
      <c r="DO2" s="110"/>
      <c r="DP2" s="110"/>
      <c r="DQ2" s="110"/>
      <c r="DR2" s="110"/>
      <c r="DS2" s="111" t="s">
        <v>23</v>
      </c>
      <c r="DT2" s="111"/>
      <c r="DU2" s="111"/>
      <c r="DV2" s="111"/>
      <c r="DW2" s="111"/>
      <c r="DX2" s="112" t="s">
        <v>86</v>
      </c>
      <c r="DY2" s="112"/>
      <c r="DZ2" s="112"/>
      <c r="EA2" s="112"/>
      <c r="EB2" s="112"/>
      <c r="EC2" s="112"/>
      <c r="ED2" s="113" t="s">
        <v>87</v>
      </c>
      <c r="EE2" s="113"/>
      <c r="EF2" s="113"/>
      <c r="EG2" s="113"/>
      <c r="EH2" s="113"/>
      <c r="EI2" s="114" t="s">
        <v>88</v>
      </c>
      <c r="EJ2" s="114"/>
      <c r="EK2" s="114"/>
      <c r="EL2" s="114"/>
      <c r="EM2" s="114"/>
      <c r="EN2" s="114"/>
    </row>
    <row r="3" spans="1:144">
      <c r="A3" s="29" t="s">
        <v>92</v>
      </c>
      <c r="B3">
        <v>1.4E-3</v>
      </c>
      <c r="C3">
        <v>0.2</v>
      </c>
      <c r="D3" s="30" t="s">
        <v>279</v>
      </c>
      <c r="E3" t="s">
        <v>533</v>
      </c>
      <c r="F3">
        <v>3</v>
      </c>
      <c r="G3">
        <v>3</v>
      </c>
      <c r="H3">
        <v>2</v>
      </c>
      <c r="J3">
        <v>0.45</v>
      </c>
      <c r="N3">
        <v>5.38</v>
      </c>
      <c r="O3">
        <v>0.01</v>
      </c>
      <c r="S3">
        <v>4.0000000000000001E-3</v>
      </c>
      <c r="T3">
        <v>0.01</v>
      </c>
      <c r="AA3">
        <v>0.05</v>
      </c>
      <c r="AB3">
        <v>0.76</v>
      </c>
      <c r="AC3">
        <v>0.17</v>
      </c>
      <c r="AE3">
        <v>2.74</v>
      </c>
      <c r="AF3" s="31">
        <v>0.41</v>
      </c>
      <c r="AG3" s="31"/>
      <c r="AL3">
        <v>1.78</v>
      </c>
      <c r="AM3">
        <v>1.49</v>
      </c>
      <c r="AO3">
        <v>0.41</v>
      </c>
      <c r="AQ3">
        <v>0.92</v>
      </c>
      <c r="AS3">
        <v>0.69</v>
      </c>
      <c r="AT3">
        <v>3.5</v>
      </c>
      <c r="AU3">
        <v>0.03</v>
      </c>
      <c r="AV3">
        <v>0.34</v>
      </c>
      <c r="BZ3">
        <f t="shared" ref="BZ3:BZ45" si="0">IF((J3-$C3)&gt;=0,1-($G3-1)/$F3,0)</f>
        <v>0.33333333333333337</v>
      </c>
      <c r="CA3">
        <f t="shared" ref="CA3:CA45" si="1">IF((K3-$C3)&gt;=0,1-($G3-1)/$F3,0)</f>
        <v>0</v>
      </c>
      <c r="CB3">
        <f t="shared" ref="CB3:CB45" si="2">IF((L3-$C3)&gt;=0,1-($G3-1)/$F3,0)</f>
        <v>0</v>
      </c>
      <c r="CC3">
        <f t="shared" ref="CC3:CC45" si="3">IF((M3-$C3)&gt;=0,1-($G3-1)/$F3,0)</f>
        <v>0</v>
      </c>
      <c r="CD3">
        <f t="shared" ref="CD3:CD45" si="4">IF((N3-$C3)&gt;=0,1-($G3-1)/$F3,0)</f>
        <v>0.33333333333333337</v>
      </c>
      <c r="CE3">
        <f t="shared" ref="CE3:CE45" si="5">IF((O3-$C3)&gt;=0,1-($G3-1)/$F3,0)</f>
        <v>0</v>
      </c>
      <c r="CF3">
        <f t="shared" ref="CF3:CF45" si="6">IF((P3-$C3)&gt;=0,1-($G3-1)/$F3,0)</f>
        <v>0</v>
      </c>
      <c r="CG3">
        <f t="shared" ref="CG3:CG45" si="7">IF((Q3-$C3)&gt;=0,1-($G3-1)/$F3,0)</f>
        <v>0</v>
      </c>
      <c r="CH3">
        <f t="shared" ref="CH3:CH45" si="8">IF((R3-$C3)&gt;=0,1-($G3-1)/$F3,0)</f>
        <v>0</v>
      </c>
      <c r="CI3">
        <f t="shared" ref="CI3:CI45" si="9">IF((S3-$C3)&gt;=0,1-($G3-1)/$F3,0)</f>
        <v>0</v>
      </c>
      <c r="CJ3">
        <f t="shared" ref="CJ3:CJ45" si="10">IF((T3-$C3)&gt;=0,1-($G3-1)/$F3,0)</f>
        <v>0</v>
      </c>
      <c r="CK3">
        <f t="shared" ref="CK3:CK45" si="11">IF((U3-$C3)&gt;=0,1-($G3-1)/$F3,0)</f>
        <v>0</v>
      </c>
      <c r="CL3">
        <f t="shared" ref="CL3:CL45" si="12">IF((V3-$C3)&gt;=0,1-($G3-1)/$F3,0)</f>
        <v>0</v>
      </c>
      <c r="CM3">
        <f t="shared" ref="CM3:CM45" si="13">IF((W3-$C3)&gt;=0,1-($G3-1)/$F3,0)</f>
        <v>0</v>
      </c>
      <c r="CN3">
        <f t="shared" ref="CN3:CN45" si="14">IF((X3-$C3)&gt;=0,1-($G3-1)/$F3,0)</f>
        <v>0</v>
      </c>
      <c r="CO3">
        <f t="shared" ref="CO3:CO45" si="15">IF((Y3-$C3)&gt;=0,1-($G3-1)/$F3,0)</f>
        <v>0</v>
      </c>
      <c r="CP3">
        <f t="shared" ref="CP3:CP45" si="16">IF((Z3-$C3)&gt;=0,1-($G3-1)/$F3,0)</f>
        <v>0</v>
      </c>
      <c r="CQ3">
        <f t="shared" ref="CQ3:CQ45" si="17">IF((AA3-$C3)&gt;=0,1-($G3-1)/$F3,0)</f>
        <v>0</v>
      </c>
      <c r="CR3">
        <f t="shared" ref="CR3:CR45" si="18">IF((AB3-$C3)&gt;=0,1-($G3-1)/$F3,0)</f>
        <v>0.33333333333333337</v>
      </c>
      <c r="CS3">
        <f t="shared" ref="CS3:CS45" si="19">IF((AC3-$C3)&gt;=0,1-($G3-1)/$F3,0)</f>
        <v>0</v>
      </c>
      <c r="CT3">
        <f t="shared" ref="CT3:CT45" si="20">IF((AD3-$C3)&gt;=0,1-($G3-1)/$F3,0)</f>
        <v>0</v>
      </c>
      <c r="CU3">
        <f t="shared" ref="CU3:CU45" si="21">IF((AE3-$C3)&gt;=0,1-($G3-1)/$F3,0)</f>
        <v>0.33333333333333337</v>
      </c>
      <c r="CV3">
        <f t="shared" ref="CV3:CV45" si="22">IF((AF3-$C3)&gt;=0,1-($G3-1)/$F3,0)</f>
        <v>0.33333333333333337</v>
      </c>
      <c r="CW3">
        <f t="shared" ref="CW3:CW45" si="23">IF((AG3-$C3)&gt;=0,1-($G3-1)/$F3,0)</f>
        <v>0</v>
      </c>
      <c r="CX3">
        <f t="shared" ref="CX3:CX45" si="24">IF((AH3-$C3)&gt;=0,1-($G3-1)/$F3,0)</f>
        <v>0</v>
      </c>
      <c r="CY3">
        <f t="shared" ref="CY3:CY45" si="25">IF((AI3-$C3)&gt;=0,1-($G3-1)/$F3,0)</f>
        <v>0</v>
      </c>
      <c r="CZ3">
        <f t="shared" ref="CZ3:CZ45" si="26">IF((AJ3-$C3)&gt;=0,1-($G3-1)/$F3,0)</f>
        <v>0</v>
      </c>
      <c r="DA3">
        <f t="shared" ref="DA3:DA45" si="27">IF((AK3-$C3)&gt;=0,1-($G3-1)/$F3,0)</f>
        <v>0</v>
      </c>
      <c r="DB3">
        <f t="shared" ref="DB3:DB45" si="28">IF((AL3-$C3)&gt;=0,1-($G3-1)/$F3,0)</f>
        <v>0.33333333333333337</v>
      </c>
      <c r="DC3">
        <f t="shared" ref="DC3:DC45" si="29">IF((AM3-$C3)&gt;=0,1-($G3-1)/$F3,0)</f>
        <v>0.33333333333333337</v>
      </c>
      <c r="DD3">
        <f t="shared" ref="DD3:DD45" si="30">IF((AN3-$C3)&gt;=0,1-($G3-1)/$F3,0)</f>
        <v>0</v>
      </c>
      <c r="DE3">
        <f t="shared" ref="DE3:DE45" si="31">IF((AO3-$C3)&gt;=0,1-($G3-1)/$F3,0)</f>
        <v>0.33333333333333337</v>
      </c>
      <c r="DF3">
        <f t="shared" ref="DF3:DF45" si="32">IF((AP3-$C3)&gt;=0,1-($G3-1)/$F3,0)</f>
        <v>0</v>
      </c>
      <c r="DG3">
        <f t="shared" ref="DG3:DG45" si="33">IF((AQ3-$C3)&gt;=0,1-($G3-1)/$F3,0)</f>
        <v>0.33333333333333337</v>
      </c>
      <c r="DH3">
        <f t="shared" ref="DH3:DH45" si="34">IF((AR3-$C3)&gt;=0,1-($G3-1)/$F3,0)</f>
        <v>0</v>
      </c>
      <c r="DI3">
        <f t="shared" ref="DI3:DI45" si="35">IF((AS3-$C3)&gt;=0,1-($G3-1)/$F3,0)</f>
        <v>0.33333333333333337</v>
      </c>
      <c r="DJ3">
        <f t="shared" ref="DJ3:DJ45" si="36">IF((AT3-$C3)&gt;=0,1-($G3-1)/$F3,0)</f>
        <v>0.33333333333333337</v>
      </c>
      <c r="DK3">
        <f t="shared" ref="DK3:DK45" si="37">IF((AU3-$C3)&gt;=0,1-($G3-1)/$F3,0)</f>
        <v>0</v>
      </c>
      <c r="DL3">
        <f t="shared" ref="DL3:DL45" si="38">IF((AV3-$C3)&gt;=0,1-($G3-1)/$F3,0)</f>
        <v>0.33333333333333337</v>
      </c>
      <c r="DM3">
        <f t="shared" ref="DM3:DM45" si="39">IF((AW3-$C3)&gt;=0,1-($G3-1)/$F3,0)</f>
        <v>0</v>
      </c>
      <c r="DN3">
        <f t="shared" ref="DN3:DN45" si="40">IF((AX3-$C3)&gt;=0,1-($G3-1)/$F3,0)</f>
        <v>0</v>
      </c>
      <c r="DO3">
        <f t="shared" ref="DO3:DO45" si="41">IF((AY3-$C3)&gt;=0,1-($G3-1)/$F3,0)</f>
        <v>0</v>
      </c>
      <c r="DP3">
        <f t="shared" ref="DP3:DP45" si="42">IF((AZ3-$C3)&gt;=0,1-($G3-1)/$F3,0)</f>
        <v>0</v>
      </c>
      <c r="DQ3">
        <f t="shared" ref="DQ3:DQ45" si="43">IF((BA3-$C3)&gt;=0,1-($G3-1)/$F3,0)</f>
        <v>0</v>
      </c>
      <c r="DR3">
        <f t="shared" ref="DR3:DR45" si="44">IF((BB3-$C3)&gt;=0,1-($G3-1)/$F3,0)</f>
        <v>0</v>
      </c>
      <c r="DS3">
        <f t="shared" ref="DS3:DS45" si="45">IF((BC3-$C3)&gt;=0,1-($G3-1)/$F3,0)</f>
        <v>0</v>
      </c>
      <c r="DT3">
        <f t="shared" ref="DT3:DT45" si="46">IF((BD3-$C3)&gt;=0,1-($G3-1)/$F3,0)</f>
        <v>0</v>
      </c>
      <c r="DU3">
        <f t="shared" ref="DU3:DU45" si="47">IF((BE3-$C3)&gt;=0,1-($G3-1)/$F3,0)</f>
        <v>0</v>
      </c>
      <c r="DV3">
        <f t="shared" ref="DV3:DV45" si="48">IF((BF3-$C3)&gt;=0,1-($G3-1)/$F3,0)</f>
        <v>0</v>
      </c>
      <c r="DW3">
        <f t="shared" ref="DW3:DW45" si="49">IF((BG3-$C3)&gt;=0,1-($G3-1)/$F3,0)</f>
        <v>0</v>
      </c>
      <c r="DX3">
        <f t="shared" ref="DX3:DX45" si="50">IF((BH3-$C3)&gt;=0,1-($G3-1)/$F3,0)</f>
        <v>0</v>
      </c>
      <c r="DY3">
        <f t="shared" ref="DY3:DY45" si="51">IF((BI3-$C3)&gt;=0,1-($G3-1)/$F3,0)</f>
        <v>0</v>
      </c>
      <c r="DZ3">
        <f t="shared" ref="DZ3:DZ45" si="52">IF((BJ3-$C3)&gt;=0,1-($G3-1)/$F3,0)</f>
        <v>0</v>
      </c>
      <c r="EA3">
        <f t="shared" ref="EA3:EA45" si="53">IF((BK3-$C3)&gt;=0,1-($G3-1)/$F3,0)</f>
        <v>0</v>
      </c>
      <c r="EB3">
        <f t="shared" ref="EB3:EB45" si="54">IF((BL3-$C3)&gt;=0,1-($G3-1)/$F3,0)</f>
        <v>0</v>
      </c>
      <c r="EC3">
        <f t="shared" ref="EC3:EC45" si="55">IF((BM3-$C3)&gt;=0,1-($G3-1)/$F3,0)</f>
        <v>0</v>
      </c>
      <c r="ED3">
        <f t="shared" ref="ED3:ED45" si="56">IF((BN3-$C3)&gt;=0,1-($G3-1)/$F3,0)</f>
        <v>0</v>
      </c>
      <c r="EE3">
        <f t="shared" ref="EE3:EE45" si="57">IF((BO3-$C3)&gt;=0,1-($G3-1)/$F3,0)</f>
        <v>0</v>
      </c>
      <c r="EF3">
        <f t="shared" ref="EF3:EF45" si="58">IF((BP3-$C3)&gt;=0,1-($G3-1)/$F3,0)</f>
        <v>0</v>
      </c>
      <c r="EG3">
        <f t="shared" ref="EG3:EG45" si="59">IF((BQ3-$C3)&gt;=0,1-($G3-1)/$F3,0)</f>
        <v>0</v>
      </c>
      <c r="EH3">
        <f t="shared" ref="EH3:EH45" si="60">IF((BR3-$C3)&gt;=0,1-($G3-1)/$F3,0)</f>
        <v>0</v>
      </c>
      <c r="EI3">
        <f t="shared" ref="EI3:EI45" si="61">IF((BS3-$C3)&gt;=0,1-($G3-1)/$F3,0)</f>
        <v>0</v>
      </c>
      <c r="EJ3">
        <f t="shared" ref="EJ3:EJ45" si="62">IF((BT3-$C3)&gt;=0,1-($G3-1)/$F3,0)</f>
        <v>0</v>
      </c>
      <c r="EK3">
        <f t="shared" ref="EK3:EK45" si="63">IF((BU3-$C3)&gt;=0,1-($G3-1)/$F3,0)</f>
        <v>0</v>
      </c>
      <c r="EL3">
        <f t="shared" ref="EL3:EL45" si="64">IF((BV3-$C3)&gt;=0,1-($G3-1)/$F3,0)</f>
        <v>0</v>
      </c>
      <c r="EM3">
        <f t="shared" ref="EM3:EM45" si="65">IF((BW3-$C3)&gt;=0,1-($G3-1)/$F3,0)</f>
        <v>0</v>
      </c>
      <c r="EN3">
        <f t="shared" ref="EN3:EN45" si="66">IF((BX3-$C3)&gt;=0,1-($G3-1)/$F3,0)</f>
        <v>0</v>
      </c>
    </row>
    <row r="4" spans="1:144">
      <c r="A4" s="29" t="s">
        <v>231</v>
      </c>
      <c r="B4">
        <v>8.4999999999999999E-6</v>
      </c>
      <c r="C4">
        <v>5.0000000000000001E-3</v>
      </c>
      <c r="D4" s="31" t="s">
        <v>275</v>
      </c>
      <c r="E4" s="31" t="s">
        <v>275</v>
      </c>
      <c r="F4">
        <v>3</v>
      </c>
      <c r="G4">
        <v>3</v>
      </c>
      <c r="H4">
        <v>3</v>
      </c>
      <c r="AF4" s="31"/>
      <c r="AG4" s="31"/>
      <c r="BZ4">
        <f t="shared" si="0"/>
        <v>0</v>
      </c>
      <c r="CA4">
        <f t="shared" si="1"/>
        <v>0</v>
      </c>
      <c r="CB4">
        <f t="shared" si="2"/>
        <v>0</v>
      </c>
      <c r="CC4">
        <f t="shared" si="3"/>
        <v>0</v>
      </c>
      <c r="CD4">
        <f t="shared" si="4"/>
        <v>0</v>
      </c>
      <c r="CE4">
        <f t="shared" si="5"/>
        <v>0</v>
      </c>
      <c r="CF4">
        <f t="shared" si="6"/>
        <v>0</v>
      </c>
      <c r="CG4">
        <f t="shared" si="7"/>
        <v>0</v>
      </c>
      <c r="CH4">
        <f t="shared" si="8"/>
        <v>0</v>
      </c>
      <c r="CI4">
        <f t="shared" si="9"/>
        <v>0</v>
      </c>
      <c r="CJ4">
        <f t="shared" si="10"/>
        <v>0</v>
      </c>
      <c r="CK4">
        <f t="shared" si="11"/>
        <v>0</v>
      </c>
      <c r="CL4">
        <f t="shared" si="12"/>
        <v>0</v>
      </c>
      <c r="CM4">
        <f t="shared" si="13"/>
        <v>0</v>
      </c>
      <c r="CN4">
        <f t="shared" si="14"/>
        <v>0</v>
      </c>
      <c r="CO4">
        <f t="shared" si="15"/>
        <v>0</v>
      </c>
      <c r="CP4">
        <f t="shared" si="16"/>
        <v>0</v>
      </c>
      <c r="CQ4">
        <f t="shared" si="17"/>
        <v>0</v>
      </c>
      <c r="CR4">
        <f t="shared" si="18"/>
        <v>0</v>
      </c>
      <c r="CS4">
        <f t="shared" si="19"/>
        <v>0</v>
      </c>
      <c r="CT4">
        <f t="shared" si="20"/>
        <v>0</v>
      </c>
      <c r="CU4">
        <f t="shared" si="21"/>
        <v>0</v>
      </c>
      <c r="CV4">
        <f t="shared" si="22"/>
        <v>0</v>
      </c>
      <c r="CW4">
        <f t="shared" si="23"/>
        <v>0</v>
      </c>
      <c r="CX4">
        <f t="shared" si="24"/>
        <v>0</v>
      </c>
      <c r="CY4">
        <f t="shared" si="25"/>
        <v>0</v>
      </c>
      <c r="CZ4">
        <f t="shared" si="26"/>
        <v>0</v>
      </c>
      <c r="DA4">
        <f t="shared" si="27"/>
        <v>0</v>
      </c>
      <c r="DB4">
        <f t="shared" si="28"/>
        <v>0</v>
      </c>
      <c r="DC4">
        <f t="shared" si="29"/>
        <v>0</v>
      </c>
      <c r="DD4">
        <f t="shared" si="30"/>
        <v>0</v>
      </c>
      <c r="DE4">
        <f t="shared" si="31"/>
        <v>0</v>
      </c>
      <c r="DF4">
        <f t="shared" si="32"/>
        <v>0</v>
      </c>
      <c r="DG4">
        <f t="shared" si="33"/>
        <v>0</v>
      </c>
      <c r="DH4">
        <f t="shared" si="34"/>
        <v>0</v>
      </c>
      <c r="DI4">
        <f t="shared" si="35"/>
        <v>0</v>
      </c>
      <c r="DJ4">
        <f t="shared" si="36"/>
        <v>0</v>
      </c>
      <c r="DK4">
        <f t="shared" si="37"/>
        <v>0</v>
      </c>
      <c r="DL4">
        <f t="shared" si="38"/>
        <v>0</v>
      </c>
      <c r="DM4">
        <f t="shared" si="39"/>
        <v>0</v>
      </c>
      <c r="DN4">
        <f t="shared" si="40"/>
        <v>0</v>
      </c>
      <c r="DO4">
        <f t="shared" si="41"/>
        <v>0</v>
      </c>
      <c r="DP4">
        <f t="shared" si="42"/>
        <v>0</v>
      </c>
      <c r="DQ4">
        <f t="shared" si="43"/>
        <v>0</v>
      </c>
      <c r="DR4">
        <f t="shared" si="44"/>
        <v>0</v>
      </c>
      <c r="DS4">
        <f t="shared" si="45"/>
        <v>0</v>
      </c>
      <c r="DT4">
        <f t="shared" si="46"/>
        <v>0</v>
      </c>
      <c r="DU4">
        <f t="shared" si="47"/>
        <v>0</v>
      </c>
      <c r="DV4">
        <f t="shared" si="48"/>
        <v>0</v>
      </c>
      <c r="DW4">
        <f t="shared" si="49"/>
        <v>0</v>
      </c>
      <c r="DX4">
        <f t="shared" si="50"/>
        <v>0</v>
      </c>
      <c r="DY4">
        <f t="shared" si="51"/>
        <v>0</v>
      </c>
      <c r="DZ4">
        <f t="shared" si="52"/>
        <v>0</v>
      </c>
      <c r="EA4">
        <f t="shared" si="53"/>
        <v>0</v>
      </c>
      <c r="EB4">
        <f t="shared" si="54"/>
        <v>0</v>
      </c>
      <c r="EC4">
        <f t="shared" si="55"/>
        <v>0</v>
      </c>
      <c r="ED4">
        <f t="shared" si="56"/>
        <v>0</v>
      </c>
      <c r="EE4">
        <f t="shared" si="57"/>
        <v>0</v>
      </c>
      <c r="EF4">
        <f t="shared" si="58"/>
        <v>0</v>
      </c>
      <c r="EG4">
        <f t="shared" si="59"/>
        <v>0</v>
      </c>
      <c r="EH4">
        <f t="shared" si="60"/>
        <v>0</v>
      </c>
      <c r="EI4">
        <f t="shared" si="61"/>
        <v>0</v>
      </c>
      <c r="EJ4">
        <f t="shared" si="62"/>
        <v>0</v>
      </c>
      <c r="EK4">
        <f t="shared" si="63"/>
        <v>0</v>
      </c>
      <c r="EL4">
        <f t="shared" si="64"/>
        <v>0</v>
      </c>
      <c r="EM4">
        <f t="shared" si="65"/>
        <v>0</v>
      </c>
      <c r="EN4">
        <f t="shared" si="66"/>
        <v>0</v>
      </c>
    </row>
    <row r="5" spans="1:144">
      <c r="A5" s="29" t="s">
        <v>105</v>
      </c>
      <c r="B5">
        <v>1.4999999999999999E-5</v>
      </c>
      <c r="C5">
        <v>1E-3</v>
      </c>
      <c r="D5" s="31" t="s">
        <v>275</v>
      </c>
      <c r="E5" s="31" t="s">
        <v>275</v>
      </c>
      <c r="F5">
        <v>3</v>
      </c>
      <c r="G5">
        <v>3</v>
      </c>
      <c r="H5">
        <v>3</v>
      </c>
      <c r="O5">
        <v>2.0000000000000001E-4</v>
      </c>
      <c r="AA5">
        <v>2.9999999999999997E-4</v>
      </c>
      <c r="AF5" s="31"/>
      <c r="AG5" s="31"/>
      <c r="AP5">
        <v>0.01</v>
      </c>
      <c r="BZ5">
        <f t="shared" si="0"/>
        <v>0</v>
      </c>
      <c r="CA5">
        <f t="shared" si="1"/>
        <v>0</v>
      </c>
      <c r="CB5">
        <f t="shared" si="2"/>
        <v>0</v>
      </c>
      <c r="CC5">
        <f t="shared" si="3"/>
        <v>0</v>
      </c>
      <c r="CD5">
        <f t="shared" si="4"/>
        <v>0</v>
      </c>
      <c r="CE5">
        <f t="shared" si="5"/>
        <v>0</v>
      </c>
      <c r="CF5">
        <f t="shared" si="6"/>
        <v>0</v>
      </c>
      <c r="CG5">
        <f t="shared" si="7"/>
        <v>0</v>
      </c>
      <c r="CH5">
        <f t="shared" si="8"/>
        <v>0</v>
      </c>
      <c r="CI5">
        <f t="shared" si="9"/>
        <v>0</v>
      </c>
      <c r="CJ5">
        <f t="shared" si="10"/>
        <v>0</v>
      </c>
      <c r="CK5">
        <f t="shared" si="11"/>
        <v>0</v>
      </c>
      <c r="CL5">
        <f t="shared" si="12"/>
        <v>0</v>
      </c>
      <c r="CM5">
        <f t="shared" si="13"/>
        <v>0</v>
      </c>
      <c r="CN5">
        <f t="shared" si="14"/>
        <v>0</v>
      </c>
      <c r="CO5">
        <f t="shared" si="15"/>
        <v>0</v>
      </c>
      <c r="CP5">
        <f t="shared" si="16"/>
        <v>0</v>
      </c>
      <c r="CQ5">
        <f t="shared" si="17"/>
        <v>0</v>
      </c>
      <c r="CR5">
        <f t="shared" si="18"/>
        <v>0</v>
      </c>
      <c r="CS5">
        <f t="shared" si="19"/>
        <v>0</v>
      </c>
      <c r="CT5">
        <f t="shared" si="20"/>
        <v>0</v>
      </c>
      <c r="CU5">
        <f t="shared" si="21"/>
        <v>0</v>
      </c>
      <c r="CV5">
        <f t="shared" si="22"/>
        <v>0</v>
      </c>
      <c r="CW5">
        <f t="shared" si="23"/>
        <v>0</v>
      </c>
      <c r="CX5">
        <f t="shared" si="24"/>
        <v>0</v>
      </c>
      <c r="CY5">
        <f t="shared" si="25"/>
        <v>0</v>
      </c>
      <c r="CZ5">
        <f t="shared" si="26"/>
        <v>0</v>
      </c>
      <c r="DA5">
        <f t="shared" si="27"/>
        <v>0</v>
      </c>
      <c r="DB5">
        <f t="shared" si="28"/>
        <v>0</v>
      </c>
      <c r="DC5">
        <f t="shared" si="29"/>
        <v>0</v>
      </c>
      <c r="DD5">
        <f t="shared" si="30"/>
        <v>0</v>
      </c>
      <c r="DE5">
        <f t="shared" si="31"/>
        <v>0</v>
      </c>
      <c r="DF5">
        <f t="shared" si="32"/>
        <v>0.33333333333333337</v>
      </c>
      <c r="DG5">
        <f t="shared" si="33"/>
        <v>0</v>
      </c>
      <c r="DH5">
        <f t="shared" si="34"/>
        <v>0</v>
      </c>
      <c r="DI5">
        <f t="shared" si="35"/>
        <v>0</v>
      </c>
      <c r="DJ5">
        <f t="shared" si="36"/>
        <v>0</v>
      </c>
      <c r="DK5">
        <f t="shared" si="37"/>
        <v>0</v>
      </c>
      <c r="DL5">
        <f t="shared" si="38"/>
        <v>0</v>
      </c>
      <c r="DM5">
        <f t="shared" si="39"/>
        <v>0</v>
      </c>
      <c r="DN5">
        <f t="shared" si="40"/>
        <v>0</v>
      </c>
      <c r="DO5">
        <f t="shared" si="41"/>
        <v>0</v>
      </c>
      <c r="DP5">
        <f t="shared" si="42"/>
        <v>0</v>
      </c>
      <c r="DQ5">
        <f t="shared" si="43"/>
        <v>0</v>
      </c>
      <c r="DR5">
        <f t="shared" si="44"/>
        <v>0</v>
      </c>
      <c r="DS5">
        <f t="shared" si="45"/>
        <v>0</v>
      </c>
      <c r="DT5">
        <f t="shared" si="46"/>
        <v>0</v>
      </c>
      <c r="DU5">
        <f t="shared" si="47"/>
        <v>0</v>
      </c>
      <c r="DV5">
        <f t="shared" si="48"/>
        <v>0</v>
      </c>
      <c r="DW5">
        <f t="shared" si="49"/>
        <v>0</v>
      </c>
      <c r="DX5">
        <f t="shared" si="50"/>
        <v>0</v>
      </c>
      <c r="DY5">
        <f t="shared" si="51"/>
        <v>0</v>
      </c>
      <c r="DZ5">
        <f t="shared" si="52"/>
        <v>0</v>
      </c>
      <c r="EA5">
        <f t="shared" si="53"/>
        <v>0</v>
      </c>
      <c r="EB5">
        <f t="shared" si="54"/>
        <v>0</v>
      </c>
      <c r="EC5">
        <f t="shared" si="55"/>
        <v>0</v>
      </c>
      <c r="ED5">
        <f t="shared" si="56"/>
        <v>0</v>
      </c>
      <c r="EE5">
        <f t="shared" si="57"/>
        <v>0</v>
      </c>
      <c r="EF5">
        <f t="shared" si="58"/>
        <v>0</v>
      </c>
      <c r="EG5">
        <f t="shared" si="59"/>
        <v>0</v>
      </c>
      <c r="EH5">
        <f t="shared" si="60"/>
        <v>0</v>
      </c>
      <c r="EI5">
        <f t="shared" si="61"/>
        <v>0</v>
      </c>
      <c r="EJ5">
        <f t="shared" si="62"/>
        <v>0</v>
      </c>
      <c r="EK5">
        <f t="shared" si="63"/>
        <v>0</v>
      </c>
      <c r="EL5">
        <f t="shared" si="64"/>
        <v>0</v>
      </c>
      <c r="EM5">
        <f t="shared" si="65"/>
        <v>0</v>
      </c>
      <c r="EN5">
        <f t="shared" si="66"/>
        <v>0</v>
      </c>
    </row>
    <row r="6" spans="1:144">
      <c r="A6" s="29" t="s">
        <v>106</v>
      </c>
      <c r="B6">
        <v>1.0200000000000001E-2</v>
      </c>
      <c r="C6">
        <v>5</v>
      </c>
      <c r="D6" s="31" t="s">
        <v>534</v>
      </c>
      <c r="E6" t="s">
        <v>535</v>
      </c>
      <c r="F6">
        <v>3</v>
      </c>
      <c r="G6">
        <v>3</v>
      </c>
      <c r="H6">
        <v>2</v>
      </c>
      <c r="O6">
        <v>2E-3</v>
      </c>
      <c r="T6">
        <v>0.01</v>
      </c>
      <c r="X6">
        <v>0.02</v>
      </c>
      <c r="AA6">
        <v>0.01</v>
      </c>
      <c r="AF6" s="31"/>
      <c r="AG6" s="31"/>
      <c r="AP6">
        <v>0.01</v>
      </c>
      <c r="AR6">
        <v>0.08</v>
      </c>
      <c r="BZ6">
        <f t="shared" si="0"/>
        <v>0</v>
      </c>
      <c r="CA6">
        <f t="shared" si="1"/>
        <v>0</v>
      </c>
      <c r="CB6">
        <f t="shared" si="2"/>
        <v>0</v>
      </c>
      <c r="CC6">
        <f t="shared" si="3"/>
        <v>0</v>
      </c>
      <c r="CD6">
        <f t="shared" si="4"/>
        <v>0</v>
      </c>
      <c r="CE6">
        <f t="shared" si="5"/>
        <v>0</v>
      </c>
      <c r="CF6">
        <f t="shared" si="6"/>
        <v>0</v>
      </c>
      <c r="CG6">
        <f t="shared" si="7"/>
        <v>0</v>
      </c>
      <c r="CH6">
        <f t="shared" si="8"/>
        <v>0</v>
      </c>
      <c r="CI6">
        <f t="shared" si="9"/>
        <v>0</v>
      </c>
      <c r="CJ6">
        <f t="shared" si="10"/>
        <v>0</v>
      </c>
      <c r="CK6">
        <f t="shared" si="11"/>
        <v>0</v>
      </c>
      <c r="CL6">
        <f t="shared" si="12"/>
        <v>0</v>
      </c>
      <c r="CM6">
        <f t="shared" si="13"/>
        <v>0</v>
      </c>
      <c r="CN6">
        <f t="shared" si="14"/>
        <v>0</v>
      </c>
      <c r="CO6">
        <f t="shared" si="15"/>
        <v>0</v>
      </c>
      <c r="CP6">
        <f t="shared" si="16"/>
        <v>0</v>
      </c>
      <c r="CQ6">
        <f t="shared" si="17"/>
        <v>0</v>
      </c>
      <c r="CR6">
        <f t="shared" si="18"/>
        <v>0</v>
      </c>
      <c r="CS6">
        <f t="shared" si="19"/>
        <v>0</v>
      </c>
      <c r="CT6">
        <f t="shared" si="20"/>
        <v>0</v>
      </c>
      <c r="CU6">
        <f t="shared" si="21"/>
        <v>0</v>
      </c>
      <c r="CV6">
        <f t="shared" si="22"/>
        <v>0</v>
      </c>
      <c r="CW6">
        <f t="shared" si="23"/>
        <v>0</v>
      </c>
      <c r="CX6">
        <f t="shared" si="24"/>
        <v>0</v>
      </c>
      <c r="CY6">
        <f t="shared" si="25"/>
        <v>0</v>
      </c>
      <c r="CZ6">
        <f t="shared" si="26"/>
        <v>0</v>
      </c>
      <c r="DA6">
        <f t="shared" si="27"/>
        <v>0</v>
      </c>
      <c r="DB6">
        <f t="shared" si="28"/>
        <v>0</v>
      </c>
      <c r="DC6">
        <f t="shared" si="29"/>
        <v>0</v>
      </c>
      <c r="DD6">
        <f t="shared" si="30"/>
        <v>0</v>
      </c>
      <c r="DE6">
        <f t="shared" si="31"/>
        <v>0</v>
      </c>
      <c r="DF6">
        <f t="shared" si="32"/>
        <v>0</v>
      </c>
      <c r="DG6">
        <f t="shared" si="33"/>
        <v>0</v>
      </c>
      <c r="DH6">
        <f t="shared" si="34"/>
        <v>0</v>
      </c>
      <c r="DI6">
        <f t="shared" si="35"/>
        <v>0</v>
      </c>
      <c r="DJ6">
        <f t="shared" si="36"/>
        <v>0</v>
      </c>
      <c r="DK6">
        <f t="shared" si="37"/>
        <v>0</v>
      </c>
      <c r="DL6">
        <f t="shared" si="38"/>
        <v>0</v>
      </c>
      <c r="DM6">
        <f t="shared" si="39"/>
        <v>0</v>
      </c>
      <c r="DN6">
        <f t="shared" si="40"/>
        <v>0</v>
      </c>
      <c r="DO6">
        <f t="shared" si="41"/>
        <v>0</v>
      </c>
      <c r="DP6">
        <f t="shared" si="42"/>
        <v>0</v>
      </c>
      <c r="DQ6">
        <f t="shared" si="43"/>
        <v>0</v>
      </c>
      <c r="DR6">
        <f t="shared" si="44"/>
        <v>0</v>
      </c>
      <c r="DS6">
        <f t="shared" si="45"/>
        <v>0</v>
      </c>
      <c r="DT6">
        <f t="shared" si="46"/>
        <v>0</v>
      </c>
      <c r="DU6">
        <f t="shared" si="47"/>
        <v>0</v>
      </c>
      <c r="DV6">
        <f t="shared" si="48"/>
        <v>0</v>
      </c>
      <c r="DW6">
        <f t="shared" si="49"/>
        <v>0</v>
      </c>
      <c r="DX6">
        <f t="shared" si="50"/>
        <v>0</v>
      </c>
      <c r="DY6">
        <f t="shared" si="51"/>
        <v>0</v>
      </c>
      <c r="DZ6">
        <f t="shared" si="52"/>
        <v>0</v>
      </c>
      <c r="EA6">
        <f t="shared" si="53"/>
        <v>0</v>
      </c>
      <c r="EB6">
        <f t="shared" si="54"/>
        <v>0</v>
      </c>
      <c r="EC6">
        <f t="shared" si="55"/>
        <v>0</v>
      </c>
      <c r="ED6">
        <f t="shared" si="56"/>
        <v>0</v>
      </c>
      <c r="EE6">
        <f t="shared" si="57"/>
        <v>0</v>
      </c>
      <c r="EF6">
        <f t="shared" si="58"/>
        <v>0</v>
      </c>
      <c r="EG6">
        <f t="shared" si="59"/>
        <v>0</v>
      </c>
      <c r="EH6">
        <f t="shared" si="60"/>
        <v>0</v>
      </c>
      <c r="EI6">
        <f t="shared" si="61"/>
        <v>0</v>
      </c>
      <c r="EJ6">
        <f t="shared" si="62"/>
        <v>0</v>
      </c>
      <c r="EK6">
        <f t="shared" si="63"/>
        <v>0</v>
      </c>
      <c r="EL6">
        <f t="shared" si="64"/>
        <v>0</v>
      </c>
      <c r="EM6">
        <f t="shared" si="65"/>
        <v>0</v>
      </c>
      <c r="EN6">
        <f t="shared" si="66"/>
        <v>0</v>
      </c>
    </row>
    <row r="7" spans="1:144">
      <c r="A7" s="29" t="s">
        <v>93</v>
      </c>
      <c r="B7">
        <v>1.8000000000000001E-4</v>
      </c>
      <c r="C7">
        <v>0.02</v>
      </c>
      <c r="D7" s="31" t="s">
        <v>283</v>
      </c>
      <c r="E7" t="s">
        <v>536</v>
      </c>
      <c r="F7">
        <v>3</v>
      </c>
      <c r="G7">
        <v>3</v>
      </c>
      <c r="H7">
        <v>2</v>
      </c>
      <c r="L7">
        <v>1.4</v>
      </c>
      <c r="O7">
        <v>0.01</v>
      </c>
      <c r="R7">
        <v>6.0000000000000001E-3</v>
      </c>
      <c r="S7">
        <v>0.01</v>
      </c>
      <c r="AF7" s="31"/>
      <c r="AG7" s="31"/>
      <c r="AO7">
        <v>0.26</v>
      </c>
      <c r="AP7">
        <v>0.04</v>
      </c>
      <c r="AS7">
        <v>0.15</v>
      </c>
      <c r="AT7">
        <v>0.1</v>
      </c>
      <c r="BZ7">
        <f t="shared" si="0"/>
        <v>0</v>
      </c>
      <c r="CA7">
        <f t="shared" si="1"/>
        <v>0</v>
      </c>
      <c r="CB7">
        <f t="shared" si="2"/>
        <v>0.33333333333333337</v>
      </c>
      <c r="CC7">
        <f t="shared" si="3"/>
        <v>0</v>
      </c>
      <c r="CD7">
        <f t="shared" si="4"/>
        <v>0</v>
      </c>
      <c r="CE7">
        <f t="shared" si="5"/>
        <v>0</v>
      </c>
      <c r="CF7">
        <f t="shared" si="6"/>
        <v>0</v>
      </c>
      <c r="CG7">
        <f t="shared" si="7"/>
        <v>0</v>
      </c>
      <c r="CH7">
        <f t="shared" si="8"/>
        <v>0</v>
      </c>
      <c r="CI7">
        <f t="shared" si="9"/>
        <v>0</v>
      </c>
      <c r="CJ7">
        <f t="shared" si="10"/>
        <v>0</v>
      </c>
      <c r="CK7">
        <f t="shared" si="11"/>
        <v>0</v>
      </c>
      <c r="CL7">
        <f t="shared" si="12"/>
        <v>0</v>
      </c>
      <c r="CM7">
        <f t="shared" si="13"/>
        <v>0</v>
      </c>
      <c r="CN7">
        <f t="shared" si="14"/>
        <v>0</v>
      </c>
      <c r="CO7">
        <f t="shared" si="15"/>
        <v>0</v>
      </c>
      <c r="CP7">
        <f t="shared" si="16"/>
        <v>0</v>
      </c>
      <c r="CQ7">
        <f t="shared" si="17"/>
        <v>0</v>
      </c>
      <c r="CR7">
        <f t="shared" si="18"/>
        <v>0</v>
      </c>
      <c r="CS7">
        <f t="shared" si="19"/>
        <v>0</v>
      </c>
      <c r="CT7">
        <f t="shared" si="20"/>
        <v>0</v>
      </c>
      <c r="CU7">
        <f t="shared" si="21"/>
        <v>0</v>
      </c>
      <c r="CV7">
        <f t="shared" si="22"/>
        <v>0</v>
      </c>
      <c r="CW7">
        <f t="shared" si="23"/>
        <v>0</v>
      </c>
      <c r="CX7">
        <f t="shared" si="24"/>
        <v>0</v>
      </c>
      <c r="CY7">
        <f t="shared" si="25"/>
        <v>0</v>
      </c>
      <c r="CZ7">
        <f t="shared" si="26"/>
        <v>0</v>
      </c>
      <c r="DA7">
        <f t="shared" si="27"/>
        <v>0</v>
      </c>
      <c r="DB7">
        <f t="shared" si="28"/>
        <v>0</v>
      </c>
      <c r="DC7">
        <f t="shared" si="29"/>
        <v>0</v>
      </c>
      <c r="DD7">
        <f t="shared" si="30"/>
        <v>0</v>
      </c>
      <c r="DE7">
        <f t="shared" si="31"/>
        <v>0.33333333333333337</v>
      </c>
      <c r="DF7">
        <f t="shared" si="32"/>
        <v>0.33333333333333337</v>
      </c>
      <c r="DG7">
        <f t="shared" si="33"/>
        <v>0</v>
      </c>
      <c r="DH7">
        <f t="shared" si="34"/>
        <v>0</v>
      </c>
      <c r="DI7">
        <f t="shared" si="35"/>
        <v>0.33333333333333337</v>
      </c>
      <c r="DJ7">
        <f t="shared" si="36"/>
        <v>0.33333333333333337</v>
      </c>
      <c r="DK7">
        <f t="shared" si="37"/>
        <v>0</v>
      </c>
      <c r="DL7">
        <f t="shared" si="38"/>
        <v>0</v>
      </c>
      <c r="DM7">
        <f t="shared" si="39"/>
        <v>0</v>
      </c>
      <c r="DN7">
        <f t="shared" si="40"/>
        <v>0</v>
      </c>
      <c r="DO7">
        <f t="shared" si="41"/>
        <v>0</v>
      </c>
      <c r="DP7">
        <f t="shared" si="42"/>
        <v>0</v>
      </c>
      <c r="DQ7">
        <f t="shared" si="43"/>
        <v>0</v>
      </c>
      <c r="DR7">
        <f t="shared" si="44"/>
        <v>0</v>
      </c>
      <c r="DS7">
        <f t="shared" si="45"/>
        <v>0</v>
      </c>
      <c r="DT7">
        <f t="shared" si="46"/>
        <v>0</v>
      </c>
      <c r="DU7">
        <f t="shared" si="47"/>
        <v>0</v>
      </c>
      <c r="DV7">
        <f t="shared" si="48"/>
        <v>0</v>
      </c>
      <c r="DW7">
        <f t="shared" si="49"/>
        <v>0</v>
      </c>
      <c r="DX7">
        <f t="shared" si="50"/>
        <v>0</v>
      </c>
      <c r="DY7">
        <f t="shared" si="51"/>
        <v>0</v>
      </c>
      <c r="DZ7">
        <f t="shared" si="52"/>
        <v>0</v>
      </c>
      <c r="EA7">
        <f t="shared" si="53"/>
        <v>0</v>
      </c>
      <c r="EB7">
        <f t="shared" si="54"/>
        <v>0</v>
      </c>
      <c r="EC7">
        <f t="shared" si="55"/>
        <v>0</v>
      </c>
      <c r="ED7">
        <f t="shared" si="56"/>
        <v>0</v>
      </c>
      <c r="EE7">
        <f t="shared" si="57"/>
        <v>0</v>
      </c>
      <c r="EF7">
        <f t="shared" si="58"/>
        <v>0</v>
      </c>
      <c r="EG7">
        <f t="shared" si="59"/>
        <v>0</v>
      </c>
      <c r="EH7">
        <f t="shared" si="60"/>
        <v>0</v>
      </c>
      <c r="EI7">
        <f t="shared" si="61"/>
        <v>0</v>
      </c>
      <c r="EJ7">
        <f t="shared" si="62"/>
        <v>0</v>
      </c>
      <c r="EK7">
        <f t="shared" si="63"/>
        <v>0</v>
      </c>
      <c r="EL7">
        <f t="shared" si="64"/>
        <v>0</v>
      </c>
      <c r="EM7">
        <f t="shared" si="65"/>
        <v>0</v>
      </c>
      <c r="EN7">
        <f t="shared" si="66"/>
        <v>0</v>
      </c>
    </row>
    <row r="8" spans="1:144">
      <c r="A8" s="29" t="s">
        <v>94</v>
      </c>
      <c r="B8">
        <v>8.3999999999999995E-3</v>
      </c>
      <c r="C8">
        <v>0.1</v>
      </c>
      <c r="D8" s="31" t="s">
        <v>280</v>
      </c>
      <c r="E8" t="s">
        <v>537</v>
      </c>
      <c r="F8">
        <v>3</v>
      </c>
      <c r="G8">
        <v>3</v>
      </c>
      <c r="H8">
        <v>2</v>
      </c>
      <c r="N8">
        <v>0.01</v>
      </c>
      <c r="O8">
        <v>4.0000000000000001E-3</v>
      </c>
      <c r="V8">
        <v>8.0000000000000002E-3</v>
      </c>
      <c r="AA8">
        <v>0.02</v>
      </c>
      <c r="AF8" s="31"/>
      <c r="AG8" s="31"/>
      <c r="AL8">
        <v>0.25</v>
      </c>
      <c r="AP8">
        <v>4.0000000000000001E-3</v>
      </c>
      <c r="AR8">
        <v>0.02</v>
      </c>
      <c r="BZ8">
        <f t="shared" si="0"/>
        <v>0</v>
      </c>
      <c r="CA8">
        <f t="shared" si="1"/>
        <v>0</v>
      </c>
      <c r="CB8">
        <f t="shared" si="2"/>
        <v>0</v>
      </c>
      <c r="CC8">
        <f t="shared" si="3"/>
        <v>0</v>
      </c>
      <c r="CD8">
        <f t="shared" si="4"/>
        <v>0</v>
      </c>
      <c r="CE8">
        <f t="shared" si="5"/>
        <v>0</v>
      </c>
      <c r="CF8">
        <f t="shared" si="6"/>
        <v>0</v>
      </c>
      <c r="CG8">
        <f t="shared" si="7"/>
        <v>0</v>
      </c>
      <c r="CH8">
        <f t="shared" si="8"/>
        <v>0</v>
      </c>
      <c r="CI8">
        <f t="shared" si="9"/>
        <v>0</v>
      </c>
      <c r="CJ8">
        <f t="shared" si="10"/>
        <v>0</v>
      </c>
      <c r="CK8">
        <f t="shared" si="11"/>
        <v>0</v>
      </c>
      <c r="CL8">
        <f t="shared" si="12"/>
        <v>0</v>
      </c>
      <c r="CM8">
        <f t="shared" si="13"/>
        <v>0</v>
      </c>
      <c r="CN8">
        <f t="shared" si="14"/>
        <v>0</v>
      </c>
      <c r="CO8">
        <f t="shared" si="15"/>
        <v>0</v>
      </c>
      <c r="CP8">
        <f t="shared" si="16"/>
        <v>0</v>
      </c>
      <c r="CQ8">
        <f t="shared" si="17"/>
        <v>0</v>
      </c>
      <c r="CR8">
        <f t="shared" si="18"/>
        <v>0</v>
      </c>
      <c r="CS8">
        <f t="shared" si="19"/>
        <v>0</v>
      </c>
      <c r="CT8">
        <f t="shared" si="20"/>
        <v>0</v>
      </c>
      <c r="CU8">
        <f t="shared" si="21"/>
        <v>0</v>
      </c>
      <c r="CV8">
        <f t="shared" si="22"/>
        <v>0</v>
      </c>
      <c r="CW8">
        <f t="shared" si="23"/>
        <v>0</v>
      </c>
      <c r="CX8">
        <f t="shared" si="24"/>
        <v>0</v>
      </c>
      <c r="CY8">
        <f t="shared" si="25"/>
        <v>0</v>
      </c>
      <c r="CZ8">
        <f t="shared" si="26"/>
        <v>0</v>
      </c>
      <c r="DA8">
        <f t="shared" si="27"/>
        <v>0</v>
      </c>
      <c r="DB8">
        <f t="shared" si="28"/>
        <v>0.33333333333333337</v>
      </c>
      <c r="DC8">
        <f t="shared" si="29"/>
        <v>0</v>
      </c>
      <c r="DD8">
        <f t="shared" si="30"/>
        <v>0</v>
      </c>
      <c r="DE8">
        <f t="shared" si="31"/>
        <v>0</v>
      </c>
      <c r="DF8">
        <f t="shared" si="32"/>
        <v>0</v>
      </c>
      <c r="DG8">
        <f t="shared" si="33"/>
        <v>0</v>
      </c>
      <c r="DH8">
        <f t="shared" si="34"/>
        <v>0</v>
      </c>
      <c r="DI8">
        <f t="shared" si="35"/>
        <v>0</v>
      </c>
      <c r="DJ8">
        <f t="shared" si="36"/>
        <v>0</v>
      </c>
      <c r="DK8">
        <f t="shared" si="37"/>
        <v>0</v>
      </c>
      <c r="DL8">
        <f t="shared" si="38"/>
        <v>0</v>
      </c>
      <c r="DM8">
        <f t="shared" si="39"/>
        <v>0</v>
      </c>
      <c r="DN8">
        <f t="shared" si="40"/>
        <v>0</v>
      </c>
      <c r="DO8">
        <f t="shared" si="41"/>
        <v>0</v>
      </c>
      <c r="DP8">
        <f t="shared" si="42"/>
        <v>0</v>
      </c>
      <c r="DQ8">
        <f t="shared" si="43"/>
        <v>0</v>
      </c>
      <c r="DR8">
        <f t="shared" si="44"/>
        <v>0</v>
      </c>
      <c r="DS8">
        <f t="shared" si="45"/>
        <v>0</v>
      </c>
      <c r="DT8">
        <f t="shared" si="46"/>
        <v>0</v>
      </c>
      <c r="DU8">
        <f t="shared" si="47"/>
        <v>0</v>
      </c>
      <c r="DV8">
        <f t="shared" si="48"/>
        <v>0</v>
      </c>
      <c r="DW8">
        <f t="shared" si="49"/>
        <v>0</v>
      </c>
      <c r="DX8">
        <f t="shared" si="50"/>
        <v>0</v>
      </c>
      <c r="DY8">
        <f t="shared" si="51"/>
        <v>0</v>
      </c>
      <c r="DZ8">
        <f t="shared" si="52"/>
        <v>0</v>
      </c>
      <c r="EA8">
        <f t="shared" si="53"/>
        <v>0</v>
      </c>
      <c r="EB8">
        <f t="shared" si="54"/>
        <v>0</v>
      </c>
      <c r="EC8">
        <f t="shared" si="55"/>
        <v>0</v>
      </c>
      <c r="ED8">
        <f t="shared" si="56"/>
        <v>0</v>
      </c>
      <c r="EE8">
        <f t="shared" si="57"/>
        <v>0</v>
      </c>
      <c r="EF8">
        <f t="shared" si="58"/>
        <v>0</v>
      </c>
      <c r="EG8">
        <f t="shared" si="59"/>
        <v>0</v>
      </c>
      <c r="EH8">
        <f t="shared" si="60"/>
        <v>0</v>
      </c>
      <c r="EI8">
        <f t="shared" si="61"/>
        <v>0</v>
      </c>
      <c r="EJ8">
        <f t="shared" si="62"/>
        <v>0</v>
      </c>
      <c r="EK8">
        <f t="shared" si="63"/>
        <v>0</v>
      </c>
      <c r="EL8">
        <f t="shared" si="64"/>
        <v>0</v>
      </c>
      <c r="EM8">
        <f t="shared" si="65"/>
        <v>0</v>
      </c>
      <c r="EN8">
        <f t="shared" si="66"/>
        <v>0</v>
      </c>
    </row>
    <row r="9" spans="1:144">
      <c r="A9" s="29" t="s">
        <v>95</v>
      </c>
      <c r="B9">
        <v>6.0000000000000001E-3</v>
      </c>
      <c r="C9">
        <v>0.05</v>
      </c>
      <c r="D9" t="s">
        <v>275</v>
      </c>
      <c r="E9" t="s">
        <v>275</v>
      </c>
      <c r="F9">
        <v>3</v>
      </c>
      <c r="G9">
        <v>3</v>
      </c>
      <c r="H9">
        <v>3</v>
      </c>
      <c r="J9">
        <v>0.14000000000000001</v>
      </c>
      <c r="L9">
        <v>0.32</v>
      </c>
      <c r="N9">
        <v>0.16</v>
      </c>
      <c r="O9">
        <v>0.28999999999999998</v>
      </c>
      <c r="P9">
        <v>0.16</v>
      </c>
      <c r="R9">
        <v>0.47</v>
      </c>
      <c r="S9">
        <v>0.57999999999999996</v>
      </c>
      <c r="T9">
        <v>0.38</v>
      </c>
      <c r="X9">
        <v>0.01</v>
      </c>
      <c r="AA9">
        <v>5.0000000000000001E-3</v>
      </c>
      <c r="AD9">
        <v>0.01</v>
      </c>
      <c r="AF9" s="31"/>
      <c r="AG9" s="31"/>
      <c r="AL9">
        <v>10.6</v>
      </c>
      <c r="AM9">
        <v>5.74</v>
      </c>
      <c r="AO9">
        <v>0.71</v>
      </c>
      <c r="AP9">
        <v>0.11</v>
      </c>
      <c r="AR9">
        <v>0.42</v>
      </c>
      <c r="AV9">
        <v>0.02</v>
      </c>
      <c r="BZ9">
        <f t="shared" si="0"/>
        <v>0.33333333333333337</v>
      </c>
      <c r="CA9">
        <f t="shared" si="1"/>
        <v>0</v>
      </c>
      <c r="CB9">
        <f t="shared" si="2"/>
        <v>0.33333333333333337</v>
      </c>
      <c r="CC9">
        <f t="shared" si="3"/>
        <v>0</v>
      </c>
      <c r="CD9">
        <f t="shared" si="4"/>
        <v>0.33333333333333337</v>
      </c>
      <c r="CE9">
        <f t="shared" si="5"/>
        <v>0.33333333333333337</v>
      </c>
      <c r="CF9">
        <f t="shared" si="6"/>
        <v>0.33333333333333337</v>
      </c>
      <c r="CG9">
        <f t="shared" si="7"/>
        <v>0</v>
      </c>
      <c r="CH9">
        <f t="shared" si="8"/>
        <v>0.33333333333333337</v>
      </c>
      <c r="CI9">
        <f t="shared" si="9"/>
        <v>0.33333333333333337</v>
      </c>
      <c r="CJ9">
        <f t="shared" si="10"/>
        <v>0.33333333333333337</v>
      </c>
      <c r="CK9">
        <f t="shared" si="11"/>
        <v>0</v>
      </c>
      <c r="CL9">
        <f t="shared" si="12"/>
        <v>0</v>
      </c>
      <c r="CM9">
        <f t="shared" si="13"/>
        <v>0</v>
      </c>
      <c r="CN9">
        <f t="shared" si="14"/>
        <v>0</v>
      </c>
      <c r="CO9">
        <f t="shared" si="15"/>
        <v>0</v>
      </c>
      <c r="CP9">
        <f t="shared" si="16"/>
        <v>0</v>
      </c>
      <c r="CQ9">
        <f t="shared" si="17"/>
        <v>0</v>
      </c>
      <c r="CR9">
        <f t="shared" si="18"/>
        <v>0</v>
      </c>
      <c r="CS9">
        <f t="shared" si="19"/>
        <v>0</v>
      </c>
      <c r="CT9">
        <f t="shared" si="20"/>
        <v>0</v>
      </c>
      <c r="CU9">
        <f t="shared" si="21"/>
        <v>0</v>
      </c>
      <c r="CV9">
        <f t="shared" si="22"/>
        <v>0</v>
      </c>
      <c r="CW9">
        <f t="shared" si="23"/>
        <v>0</v>
      </c>
      <c r="CX9">
        <f t="shared" si="24"/>
        <v>0</v>
      </c>
      <c r="CY9">
        <f t="shared" si="25"/>
        <v>0</v>
      </c>
      <c r="CZ9">
        <f t="shared" si="26"/>
        <v>0</v>
      </c>
      <c r="DA9">
        <f t="shared" si="27"/>
        <v>0</v>
      </c>
      <c r="DB9">
        <f t="shared" si="28"/>
        <v>0.33333333333333337</v>
      </c>
      <c r="DC9">
        <f t="shared" si="29"/>
        <v>0.33333333333333337</v>
      </c>
      <c r="DD9">
        <f t="shared" si="30"/>
        <v>0</v>
      </c>
      <c r="DE9">
        <f t="shared" si="31"/>
        <v>0.33333333333333337</v>
      </c>
      <c r="DF9">
        <f t="shared" si="32"/>
        <v>0.33333333333333337</v>
      </c>
      <c r="DG9">
        <f t="shared" si="33"/>
        <v>0</v>
      </c>
      <c r="DH9">
        <f t="shared" si="34"/>
        <v>0.33333333333333337</v>
      </c>
      <c r="DI9">
        <f t="shared" si="35"/>
        <v>0</v>
      </c>
      <c r="DJ9">
        <f t="shared" si="36"/>
        <v>0</v>
      </c>
      <c r="DK9">
        <f t="shared" si="37"/>
        <v>0</v>
      </c>
      <c r="DL9">
        <f t="shared" si="38"/>
        <v>0</v>
      </c>
      <c r="DM9">
        <f t="shared" si="39"/>
        <v>0</v>
      </c>
      <c r="DN9">
        <f t="shared" si="40"/>
        <v>0</v>
      </c>
      <c r="DO9">
        <f t="shared" si="41"/>
        <v>0</v>
      </c>
      <c r="DP9">
        <f t="shared" si="42"/>
        <v>0</v>
      </c>
      <c r="DQ9">
        <f t="shared" si="43"/>
        <v>0</v>
      </c>
      <c r="DR9">
        <f t="shared" si="44"/>
        <v>0</v>
      </c>
      <c r="DS9">
        <f t="shared" si="45"/>
        <v>0</v>
      </c>
      <c r="DT9">
        <f t="shared" si="46"/>
        <v>0</v>
      </c>
      <c r="DU9">
        <f t="shared" si="47"/>
        <v>0</v>
      </c>
      <c r="DV9">
        <f t="shared" si="48"/>
        <v>0</v>
      </c>
      <c r="DW9">
        <f t="shared" si="49"/>
        <v>0</v>
      </c>
      <c r="DX9">
        <f t="shared" si="50"/>
        <v>0</v>
      </c>
      <c r="DY9">
        <f t="shared" si="51"/>
        <v>0</v>
      </c>
      <c r="DZ9">
        <f t="shared" si="52"/>
        <v>0</v>
      </c>
      <c r="EA9">
        <f t="shared" si="53"/>
        <v>0</v>
      </c>
      <c r="EB9">
        <f t="shared" si="54"/>
        <v>0</v>
      </c>
      <c r="EC9">
        <f t="shared" si="55"/>
        <v>0</v>
      </c>
      <c r="ED9">
        <f t="shared" si="56"/>
        <v>0</v>
      </c>
      <c r="EE9">
        <f t="shared" si="57"/>
        <v>0</v>
      </c>
      <c r="EF9">
        <f t="shared" si="58"/>
        <v>0</v>
      </c>
      <c r="EG9">
        <f t="shared" si="59"/>
        <v>0</v>
      </c>
      <c r="EH9">
        <f t="shared" si="60"/>
        <v>0</v>
      </c>
      <c r="EI9">
        <f t="shared" si="61"/>
        <v>0</v>
      </c>
      <c r="EJ9">
        <f t="shared" si="62"/>
        <v>0</v>
      </c>
      <c r="EK9">
        <f t="shared" si="63"/>
        <v>0</v>
      </c>
      <c r="EL9">
        <f t="shared" si="64"/>
        <v>0</v>
      </c>
      <c r="EM9">
        <f t="shared" si="65"/>
        <v>0</v>
      </c>
      <c r="EN9">
        <f t="shared" si="66"/>
        <v>0</v>
      </c>
    </row>
    <row r="10" spans="1:144">
      <c r="A10" s="29" t="s">
        <v>96</v>
      </c>
      <c r="B10">
        <v>7.0000000000000001E-3</v>
      </c>
      <c r="C10">
        <v>0.4</v>
      </c>
      <c r="D10" t="s">
        <v>276</v>
      </c>
      <c r="E10" t="s">
        <v>276</v>
      </c>
      <c r="F10">
        <v>2</v>
      </c>
      <c r="G10">
        <v>2</v>
      </c>
      <c r="H10">
        <v>2</v>
      </c>
      <c r="J10">
        <v>0.15</v>
      </c>
      <c r="L10">
        <v>0.56000000000000005</v>
      </c>
      <c r="N10">
        <v>2.21</v>
      </c>
      <c r="O10">
        <v>0.05</v>
      </c>
      <c r="R10">
        <v>1.2E-2</v>
      </c>
      <c r="S10">
        <v>0.02</v>
      </c>
      <c r="T10">
        <v>0.03</v>
      </c>
      <c r="X10">
        <v>4.0000000000000001E-3</v>
      </c>
      <c r="AA10">
        <v>0.02</v>
      </c>
      <c r="AB10">
        <v>1.1399999999999999</v>
      </c>
      <c r="AC10">
        <v>0.12</v>
      </c>
      <c r="AD10">
        <v>0.82</v>
      </c>
      <c r="AE10">
        <v>2.41</v>
      </c>
      <c r="AF10" s="31">
        <v>0.56999999999999995</v>
      </c>
      <c r="AG10" s="31"/>
      <c r="AL10">
        <v>0.47</v>
      </c>
      <c r="AM10">
        <v>1.92</v>
      </c>
      <c r="AN10">
        <v>1.85</v>
      </c>
      <c r="AO10">
        <v>2.65</v>
      </c>
      <c r="AP10">
        <v>0.55000000000000004</v>
      </c>
      <c r="AQ10">
        <v>3.2</v>
      </c>
      <c r="AR10">
        <v>5.14</v>
      </c>
      <c r="AS10">
        <v>6.92</v>
      </c>
      <c r="AT10">
        <v>11.2</v>
      </c>
      <c r="AU10">
        <v>1.04</v>
      </c>
      <c r="AV10">
        <v>7.15</v>
      </c>
      <c r="BZ10">
        <f t="shared" si="0"/>
        <v>0</v>
      </c>
      <c r="CA10">
        <f t="shared" si="1"/>
        <v>0</v>
      </c>
      <c r="CB10">
        <f t="shared" si="2"/>
        <v>0.5</v>
      </c>
      <c r="CC10">
        <f t="shared" si="3"/>
        <v>0</v>
      </c>
      <c r="CD10">
        <f t="shared" si="4"/>
        <v>0.5</v>
      </c>
      <c r="CE10">
        <f t="shared" si="5"/>
        <v>0</v>
      </c>
      <c r="CF10">
        <f t="shared" si="6"/>
        <v>0</v>
      </c>
      <c r="CG10">
        <f t="shared" si="7"/>
        <v>0</v>
      </c>
      <c r="CH10">
        <f t="shared" si="8"/>
        <v>0</v>
      </c>
      <c r="CI10">
        <f t="shared" si="9"/>
        <v>0</v>
      </c>
      <c r="CJ10">
        <f t="shared" si="10"/>
        <v>0</v>
      </c>
      <c r="CK10">
        <f t="shared" si="11"/>
        <v>0</v>
      </c>
      <c r="CL10">
        <f t="shared" si="12"/>
        <v>0</v>
      </c>
      <c r="CM10">
        <f t="shared" si="13"/>
        <v>0</v>
      </c>
      <c r="CN10">
        <f t="shared" si="14"/>
        <v>0</v>
      </c>
      <c r="CO10">
        <f t="shared" si="15"/>
        <v>0</v>
      </c>
      <c r="CP10">
        <f t="shared" si="16"/>
        <v>0</v>
      </c>
      <c r="CQ10">
        <f t="shared" si="17"/>
        <v>0</v>
      </c>
      <c r="CR10">
        <f t="shared" si="18"/>
        <v>0.5</v>
      </c>
      <c r="CS10">
        <f t="shared" si="19"/>
        <v>0</v>
      </c>
      <c r="CT10">
        <f t="shared" si="20"/>
        <v>0.5</v>
      </c>
      <c r="CU10">
        <f t="shared" si="21"/>
        <v>0.5</v>
      </c>
      <c r="CV10">
        <f t="shared" si="22"/>
        <v>0.5</v>
      </c>
      <c r="CW10">
        <f t="shared" si="23"/>
        <v>0</v>
      </c>
      <c r="CX10">
        <f t="shared" si="24"/>
        <v>0</v>
      </c>
      <c r="CY10">
        <f t="shared" si="25"/>
        <v>0</v>
      </c>
      <c r="CZ10">
        <f t="shared" si="26"/>
        <v>0</v>
      </c>
      <c r="DA10">
        <f t="shared" si="27"/>
        <v>0</v>
      </c>
      <c r="DB10">
        <f t="shared" si="28"/>
        <v>0.5</v>
      </c>
      <c r="DC10">
        <f t="shared" si="29"/>
        <v>0.5</v>
      </c>
      <c r="DD10">
        <f t="shared" si="30"/>
        <v>0.5</v>
      </c>
      <c r="DE10">
        <f t="shared" si="31"/>
        <v>0.5</v>
      </c>
      <c r="DF10">
        <f t="shared" si="32"/>
        <v>0.5</v>
      </c>
      <c r="DG10">
        <f t="shared" si="33"/>
        <v>0.5</v>
      </c>
      <c r="DH10">
        <f t="shared" si="34"/>
        <v>0.5</v>
      </c>
      <c r="DI10">
        <f t="shared" si="35"/>
        <v>0.5</v>
      </c>
      <c r="DJ10">
        <f t="shared" si="36"/>
        <v>0.5</v>
      </c>
      <c r="DK10">
        <f t="shared" si="37"/>
        <v>0.5</v>
      </c>
      <c r="DL10">
        <f t="shared" si="38"/>
        <v>0.5</v>
      </c>
      <c r="DM10">
        <f t="shared" si="39"/>
        <v>0</v>
      </c>
      <c r="DN10">
        <f t="shared" si="40"/>
        <v>0</v>
      </c>
      <c r="DO10">
        <f t="shared" si="41"/>
        <v>0</v>
      </c>
      <c r="DP10">
        <f t="shared" si="42"/>
        <v>0</v>
      </c>
      <c r="DQ10">
        <f t="shared" si="43"/>
        <v>0</v>
      </c>
      <c r="DR10">
        <f t="shared" si="44"/>
        <v>0</v>
      </c>
      <c r="DS10">
        <f t="shared" si="45"/>
        <v>0</v>
      </c>
      <c r="DT10">
        <f t="shared" si="46"/>
        <v>0</v>
      </c>
      <c r="DU10">
        <f t="shared" si="47"/>
        <v>0</v>
      </c>
      <c r="DV10">
        <f t="shared" si="48"/>
        <v>0</v>
      </c>
      <c r="DW10">
        <f t="shared" si="49"/>
        <v>0</v>
      </c>
      <c r="DX10">
        <f t="shared" si="50"/>
        <v>0</v>
      </c>
      <c r="DY10">
        <f t="shared" si="51"/>
        <v>0</v>
      </c>
      <c r="DZ10">
        <f t="shared" si="52"/>
        <v>0</v>
      </c>
      <c r="EA10">
        <f t="shared" si="53"/>
        <v>0</v>
      </c>
      <c r="EB10">
        <f t="shared" si="54"/>
        <v>0</v>
      </c>
      <c r="EC10">
        <f t="shared" si="55"/>
        <v>0</v>
      </c>
      <c r="ED10">
        <f t="shared" si="56"/>
        <v>0</v>
      </c>
      <c r="EE10">
        <f t="shared" si="57"/>
        <v>0</v>
      </c>
      <c r="EF10">
        <f t="shared" si="58"/>
        <v>0</v>
      </c>
      <c r="EG10">
        <f t="shared" si="59"/>
        <v>0</v>
      </c>
      <c r="EH10">
        <f t="shared" si="60"/>
        <v>0</v>
      </c>
      <c r="EI10">
        <f t="shared" si="61"/>
        <v>0</v>
      </c>
      <c r="EJ10">
        <f t="shared" si="62"/>
        <v>0</v>
      </c>
      <c r="EK10">
        <f t="shared" si="63"/>
        <v>0</v>
      </c>
      <c r="EL10">
        <f t="shared" si="64"/>
        <v>0</v>
      </c>
      <c r="EM10">
        <f t="shared" si="65"/>
        <v>0</v>
      </c>
      <c r="EN10">
        <f t="shared" si="66"/>
        <v>0</v>
      </c>
    </row>
    <row r="11" spans="1:144">
      <c r="A11" s="29" t="s">
        <v>97</v>
      </c>
      <c r="B11">
        <v>7.4999999999999993E-6</v>
      </c>
      <c r="C11">
        <v>1E-4</v>
      </c>
      <c r="D11" s="30" t="s">
        <v>284</v>
      </c>
      <c r="E11" s="30" t="s">
        <v>284</v>
      </c>
      <c r="F11" s="30">
        <v>2</v>
      </c>
      <c r="G11">
        <v>2</v>
      </c>
      <c r="H11">
        <v>2</v>
      </c>
      <c r="J11">
        <v>1E-3</v>
      </c>
      <c r="L11">
        <v>3.0000000000000001E-3</v>
      </c>
      <c r="N11">
        <v>0.02</v>
      </c>
      <c r="AF11" s="31"/>
      <c r="AG11" s="31"/>
      <c r="BZ11">
        <f t="shared" si="0"/>
        <v>0.5</v>
      </c>
      <c r="CA11">
        <f t="shared" si="1"/>
        <v>0</v>
      </c>
      <c r="CB11">
        <f t="shared" si="2"/>
        <v>0.5</v>
      </c>
      <c r="CC11">
        <f t="shared" si="3"/>
        <v>0</v>
      </c>
      <c r="CD11">
        <f t="shared" si="4"/>
        <v>0.5</v>
      </c>
      <c r="CE11">
        <f t="shared" si="5"/>
        <v>0</v>
      </c>
      <c r="CF11">
        <f t="shared" si="6"/>
        <v>0</v>
      </c>
      <c r="CG11">
        <f t="shared" si="7"/>
        <v>0</v>
      </c>
      <c r="CH11">
        <f t="shared" si="8"/>
        <v>0</v>
      </c>
      <c r="CI11">
        <f t="shared" si="9"/>
        <v>0</v>
      </c>
      <c r="CJ11">
        <f t="shared" si="10"/>
        <v>0</v>
      </c>
      <c r="CK11">
        <f t="shared" si="11"/>
        <v>0</v>
      </c>
      <c r="CL11">
        <f t="shared" si="12"/>
        <v>0</v>
      </c>
      <c r="CM11">
        <f t="shared" si="13"/>
        <v>0</v>
      </c>
      <c r="CN11">
        <f t="shared" si="14"/>
        <v>0</v>
      </c>
      <c r="CO11">
        <f t="shared" si="15"/>
        <v>0</v>
      </c>
      <c r="CP11">
        <f t="shared" si="16"/>
        <v>0</v>
      </c>
      <c r="CQ11">
        <f t="shared" si="17"/>
        <v>0</v>
      </c>
      <c r="CR11">
        <f t="shared" si="18"/>
        <v>0</v>
      </c>
      <c r="CS11">
        <f t="shared" si="19"/>
        <v>0</v>
      </c>
      <c r="CT11">
        <f t="shared" si="20"/>
        <v>0</v>
      </c>
      <c r="CU11">
        <f t="shared" si="21"/>
        <v>0</v>
      </c>
      <c r="CV11">
        <f t="shared" si="22"/>
        <v>0</v>
      </c>
      <c r="CW11">
        <f t="shared" si="23"/>
        <v>0</v>
      </c>
      <c r="CX11">
        <f t="shared" si="24"/>
        <v>0</v>
      </c>
      <c r="CY11">
        <f t="shared" si="25"/>
        <v>0</v>
      </c>
      <c r="CZ11">
        <f t="shared" si="26"/>
        <v>0</v>
      </c>
      <c r="DA11">
        <f t="shared" si="27"/>
        <v>0</v>
      </c>
      <c r="DB11">
        <f t="shared" si="28"/>
        <v>0</v>
      </c>
      <c r="DC11">
        <f t="shared" si="29"/>
        <v>0</v>
      </c>
      <c r="DD11">
        <f t="shared" si="30"/>
        <v>0</v>
      </c>
      <c r="DE11">
        <f t="shared" si="31"/>
        <v>0</v>
      </c>
      <c r="DF11">
        <f t="shared" si="32"/>
        <v>0</v>
      </c>
      <c r="DG11">
        <f t="shared" si="33"/>
        <v>0</v>
      </c>
      <c r="DH11">
        <f t="shared" si="34"/>
        <v>0</v>
      </c>
      <c r="DI11">
        <f t="shared" si="35"/>
        <v>0</v>
      </c>
      <c r="DJ11">
        <f t="shared" si="36"/>
        <v>0</v>
      </c>
      <c r="DK11">
        <f t="shared" si="37"/>
        <v>0</v>
      </c>
      <c r="DL11">
        <f t="shared" si="38"/>
        <v>0</v>
      </c>
      <c r="DM11">
        <f t="shared" si="39"/>
        <v>0</v>
      </c>
      <c r="DN11">
        <f t="shared" si="40"/>
        <v>0</v>
      </c>
      <c r="DO11">
        <f t="shared" si="41"/>
        <v>0</v>
      </c>
      <c r="DP11">
        <f t="shared" si="42"/>
        <v>0</v>
      </c>
      <c r="DQ11">
        <f t="shared" si="43"/>
        <v>0</v>
      </c>
      <c r="DR11">
        <f t="shared" si="44"/>
        <v>0</v>
      </c>
      <c r="DS11">
        <f t="shared" si="45"/>
        <v>0</v>
      </c>
      <c r="DT11">
        <f t="shared" si="46"/>
        <v>0</v>
      </c>
      <c r="DU11">
        <f t="shared" si="47"/>
        <v>0</v>
      </c>
      <c r="DV11">
        <f t="shared" si="48"/>
        <v>0</v>
      </c>
      <c r="DW11">
        <f t="shared" si="49"/>
        <v>0</v>
      </c>
      <c r="DX11">
        <f t="shared" si="50"/>
        <v>0</v>
      </c>
      <c r="DY11">
        <f t="shared" si="51"/>
        <v>0</v>
      </c>
      <c r="DZ11">
        <f t="shared" si="52"/>
        <v>0</v>
      </c>
      <c r="EA11">
        <f t="shared" si="53"/>
        <v>0</v>
      </c>
      <c r="EB11">
        <f t="shared" si="54"/>
        <v>0</v>
      </c>
      <c r="EC11">
        <f t="shared" si="55"/>
        <v>0</v>
      </c>
      <c r="ED11">
        <f t="shared" si="56"/>
        <v>0</v>
      </c>
      <c r="EE11">
        <f t="shared" si="57"/>
        <v>0</v>
      </c>
      <c r="EF11">
        <f t="shared" si="58"/>
        <v>0</v>
      </c>
      <c r="EG11">
        <f t="shared" si="59"/>
        <v>0</v>
      </c>
      <c r="EH11">
        <f t="shared" si="60"/>
        <v>0</v>
      </c>
      <c r="EI11">
        <f t="shared" si="61"/>
        <v>0</v>
      </c>
      <c r="EJ11">
        <f t="shared" si="62"/>
        <v>0</v>
      </c>
      <c r="EK11">
        <f t="shared" si="63"/>
        <v>0</v>
      </c>
      <c r="EL11">
        <f t="shared" si="64"/>
        <v>0</v>
      </c>
      <c r="EM11">
        <f t="shared" si="65"/>
        <v>0</v>
      </c>
      <c r="EN11">
        <f t="shared" si="66"/>
        <v>0</v>
      </c>
    </row>
    <row r="12" spans="1:144">
      <c r="A12" s="29" t="s">
        <v>107</v>
      </c>
      <c r="B12">
        <v>1.2E-2</v>
      </c>
      <c r="C12">
        <v>0.15</v>
      </c>
      <c r="D12" t="s">
        <v>278</v>
      </c>
      <c r="E12" t="s">
        <v>278</v>
      </c>
      <c r="F12">
        <v>5</v>
      </c>
      <c r="G12">
        <v>5</v>
      </c>
      <c r="H12">
        <v>5</v>
      </c>
      <c r="O12">
        <v>6.0000000000000001E-3</v>
      </c>
      <c r="T12">
        <v>4.0000000000000001E-3</v>
      </c>
      <c r="AF12" s="31"/>
      <c r="AG12" s="31"/>
      <c r="BZ12">
        <f t="shared" si="0"/>
        <v>0</v>
      </c>
      <c r="CA12">
        <f t="shared" si="1"/>
        <v>0</v>
      </c>
      <c r="CB12">
        <f t="shared" si="2"/>
        <v>0</v>
      </c>
      <c r="CC12">
        <f t="shared" si="3"/>
        <v>0</v>
      </c>
      <c r="CD12">
        <f t="shared" si="4"/>
        <v>0</v>
      </c>
      <c r="CE12">
        <f t="shared" si="5"/>
        <v>0</v>
      </c>
      <c r="CF12">
        <f t="shared" si="6"/>
        <v>0</v>
      </c>
      <c r="CG12">
        <f t="shared" si="7"/>
        <v>0</v>
      </c>
      <c r="CH12">
        <f t="shared" si="8"/>
        <v>0</v>
      </c>
      <c r="CI12">
        <f t="shared" si="9"/>
        <v>0</v>
      </c>
      <c r="CJ12">
        <f t="shared" si="10"/>
        <v>0</v>
      </c>
      <c r="CK12">
        <f t="shared" si="11"/>
        <v>0</v>
      </c>
      <c r="CL12">
        <f t="shared" si="12"/>
        <v>0</v>
      </c>
      <c r="CM12">
        <f t="shared" si="13"/>
        <v>0</v>
      </c>
      <c r="CN12">
        <f t="shared" si="14"/>
        <v>0</v>
      </c>
      <c r="CO12">
        <f t="shared" si="15"/>
        <v>0</v>
      </c>
      <c r="CP12">
        <f t="shared" si="16"/>
        <v>0</v>
      </c>
      <c r="CQ12">
        <f t="shared" si="17"/>
        <v>0</v>
      </c>
      <c r="CR12">
        <f t="shared" si="18"/>
        <v>0</v>
      </c>
      <c r="CS12">
        <f t="shared" si="19"/>
        <v>0</v>
      </c>
      <c r="CT12">
        <f t="shared" si="20"/>
        <v>0</v>
      </c>
      <c r="CU12">
        <f t="shared" si="21"/>
        <v>0</v>
      </c>
      <c r="CV12">
        <f t="shared" si="22"/>
        <v>0</v>
      </c>
      <c r="CW12">
        <f t="shared" si="23"/>
        <v>0</v>
      </c>
      <c r="CX12">
        <f t="shared" si="24"/>
        <v>0</v>
      </c>
      <c r="CY12">
        <f t="shared" si="25"/>
        <v>0</v>
      </c>
      <c r="CZ12">
        <f t="shared" si="26"/>
        <v>0</v>
      </c>
      <c r="DA12">
        <f t="shared" si="27"/>
        <v>0</v>
      </c>
      <c r="DB12">
        <f t="shared" si="28"/>
        <v>0</v>
      </c>
      <c r="DC12">
        <f t="shared" si="29"/>
        <v>0</v>
      </c>
      <c r="DD12">
        <f t="shared" si="30"/>
        <v>0</v>
      </c>
      <c r="DE12">
        <f t="shared" si="31"/>
        <v>0</v>
      </c>
      <c r="DF12">
        <f t="shared" si="32"/>
        <v>0</v>
      </c>
      <c r="DG12">
        <f t="shared" si="33"/>
        <v>0</v>
      </c>
      <c r="DH12">
        <f t="shared" si="34"/>
        <v>0</v>
      </c>
      <c r="DI12">
        <f t="shared" si="35"/>
        <v>0</v>
      </c>
      <c r="DJ12">
        <f t="shared" si="36"/>
        <v>0</v>
      </c>
      <c r="DK12">
        <f t="shared" si="37"/>
        <v>0</v>
      </c>
      <c r="DL12">
        <f t="shared" si="38"/>
        <v>0</v>
      </c>
      <c r="DM12">
        <f t="shared" si="39"/>
        <v>0</v>
      </c>
      <c r="DN12">
        <f t="shared" si="40"/>
        <v>0</v>
      </c>
      <c r="DO12">
        <f t="shared" si="41"/>
        <v>0</v>
      </c>
      <c r="DP12">
        <f t="shared" si="42"/>
        <v>0</v>
      </c>
      <c r="DQ12">
        <f t="shared" si="43"/>
        <v>0</v>
      </c>
      <c r="DR12">
        <f t="shared" si="44"/>
        <v>0</v>
      </c>
      <c r="DS12">
        <f t="shared" si="45"/>
        <v>0</v>
      </c>
      <c r="DT12">
        <f t="shared" si="46"/>
        <v>0</v>
      </c>
      <c r="DU12">
        <f t="shared" si="47"/>
        <v>0</v>
      </c>
      <c r="DV12">
        <f t="shared" si="48"/>
        <v>0</v>
      </c>
      <c r="DW12">
        <f t="shared" si="49"/>
        <v>0</v>
      </c>
      <c r="DX12">
        <f t="shared" si="50"/>
        <v>0</v>
      </c>
      <c r="DY12">
        <f t="shared" si="51"/>
        <v>0</v>
      </c>
      <c r="DZ12">
        <f t="shared" si="52"/>
        <v>0</v>
      </c>
      <c r="EA12">
        <f t="shared" si="53"/>
        <v>0</v>
      </c>
      <c r="EB12">
        <f t="shared" si="54"/>
        <v>0</v>
      </c>
      <c r="EC12">
        <f t="shared" si="55"/>
        <v>0</v>
      </c>
      <c r="ED12">
        <f t="shared" si="56"/>
        <v>0</v>
      </c>
      <c r="EE12">
        <f t="shared" si="57"/>
        <v>0</v>
      </c>
      <c r="EF12">
        <f t="shared" si="58"/>
        <v>0</v>
      </c>
      <c r="EG12">
        <f t="shared" si="59"/>
        <v>0</v>
      </c>
      <c r="EH12">
        <f t="shared" si="60"/>
        <v>0</v>
      </c>
      <c r="EI12">
        <f t="shared" si="61"/>
        <v>0</v>
      </c>
      <c r="EJ12">
        <f t="shared" si="62"/>
        <v>0</v>
      </c>
      <c r="EK12">
        <f t="shared" si="63"/>
        <v>0</v>
      </c>
      <c r="EL12">
        <f t="shared" si="64"/>
        <v>0</v>
      </c>
      <c r="EM12">
        <f t="shared" si="65"/>
        <v>0</v>
      </c>
      <c r="EN12">
        <f t="shared" si="66"/>
        <v>0</v>
      </c>
    </row>
    <row r="13" spans="1:144">
      <c r="A13" s="29" t="s">
        <v>98</v>
      </c>
      <c r="B13">
        <v>9.5000000000000001E-2</v>
      </c>
      <c r="C13">
        <v>4</v>
      </c>
      <c r="D13" t="s">
        <v>279</v>
      </c>
      <c r="E13" t="s">
        <v>279</v>
      </c>
      <c r="F13">
        <v>3</v>
      </c>
      <c r="G13">
        <v>3</v>
      </c>
      <c r="H13">
        <v>3</v>
      </c>
      <c r="N13">
        <v>0.28000000000000003</v>
      </c>
      <c r="O13">
        <v>0.15</v>
      </c>
      <c r="P13">
        <v>0.6</v>
      </c>
      <c r="T13">
        <v>0.05</v>
      </c>
      <c r="V13">
        <v>0.08</v>
      </c>
      <c r="X13">
        <v>0.06</v>
      </c>
      <c r="Y13">
        <v>0.12</v>
      </c>
      <c r="Z13">
        <v>0.12</v>
      </c>
      <c r="AA13">
        <v>0.11</v>
      </c>
      <c r="AC13">
        <v>0.4</v>
      </c>
      <c r="AD13">
        <v>1.99</v>
      </c>
      <c r="AF13" s="31"/>
      <c r="AG13" s="31"/>
      <c r="AQ13">
        <v>1.39</v>
      </c>
      <c r="AR13">
        <v>2.29</v>
      </c>
      <c r="BC13">
        <v>0.01</v>
      </c>
      <c r="BS13">
        <v>2E-3</v>
      </c>
      <c r="BZ13">
        <f t="shared" si="0"/>
        <v>0</v>
      </c>
      <c r="CA13">
        <f t="shared" si="1"/>
        <v>0</v>
      </c>
      <c r="CB13">
        <f t="shared" si="2"/>
        <v>0</v>
      </c>
      <c r="CC13">
        <f t="shared" si="3"/>
        <v>0</v>
      </c>
      <c r="CD13">
        <f t="shared" si="4"/>
        <v>0</v>
      </c>
      <c r="CE13">
        <f t="shared" si="5"/>
        <v>0</v>
      </c>
      <c r="CF13">
        <f t="shared" si="6"/>
        <v>0</v>
      </c>
      <c r="CG13">
        <f t="shared" si="7"/>
        <v>0</v>
      </c>
      <c r="CH13">
        <f t="shared" si="8"/>
        <v>0</v>
      </c>
      <c r="CI13">
        <f t="shared" si="9"/>
        <v>0</v>
      </c>
      <c r="CJ13">
        <f t="shared" si="10"/>
        <v>0</v>
      </c>
      <c r="CK13">
        <f t="shared" si="11"/>
        <v>0</v>
      </c>
      <c r="CL13">
        <f t="shared" si="12"/>
        <v>0</v>
      </c>
      <c r="CM13">
        <f t="shared" si="13"/>
        <v>0</v>
      </c>
      <c r="CN13">
        <f t="shared" si="14"/>
        <v>0</v>
      </c>
      <c r="CO13">
        <f t="shared" si="15"/>
        <v>0</v>
      </c>
      <c r="CP13">
        <f t="shared" si="16"/>
        <v>0</v>
      </c>
      <c r="CQ13">
        <f t="shared" si="17"/>
        <v>0</v>
      </c>
      <c r="CR13">
        <f t="shared" si="18"/>
        <v>0</v>
      </c>
      <c r="CS13">
        <f t="shared" si="19"/>
        <v>0</v>
      </c>
      <c r="CT13">
        <f t="shared" si="20"/>
        <v>0</v>
      </c>
      <c r="CU13">
        <f t="shared" si="21"/>
        <v>0</v>
      </c>
      <c r="CV13">
        <f t="shared" si="22"/>
        <v>0</v>
      </c>
      <c r="CW13">
        <f t="shared" si="23"/>
        <v>0</v>
      </c>
      <c r="CX13">
        <f t="shared" si="24"/>
        <v>0</v>
      </c>
      <c r="CY13">
        <f t="shared" si="25"/>
        <v>0</v>
      </c>
      <c r="CZ13">
        <f t="shared" si="26"/>
        <v>0</v>
      </c>
      <c r="DA13">
        <f t="shared" si="27"/>
        <v>0</v>
      </c>
      <c r="DB13">
        <f t="shared" si="28"/>
        <v>0</v>
      </c>
      <c r="DC13">
        <f t="shared" si="29"/>
        <v>0</v>
      </c>
      <c r="DD13">
        <f t="shared" si="30"/>
        <v>0</v>
      </c>
      <c r="DE13">
        <f t="shared" si="31"/>
        <v>0</v>
      </c>
      <c r="DF13">
        <f t="shared" si="32"/>
        <v>0</v>
      </c>
      <c r="DG13">
        <f t="shared" si="33"/>
        <v>0</v>
      </c>
      <c r="DH13">
        <f t="shared" si="34"/>
        <v>0</v>
      </c>
      <c r="DI13">
        <f t="shared" si="35"/>
        <v>0</v>
      </c>
      <c r="DJ13">
        <f t="shared" si="36"/>
        <v>0</v>
      </c>
      <c r="DK13">
        <f t="shared" si="37"/>
        <v>0</v>
      </c>
      <c r="DL13">
        <f t="shared" si="38"/>
        <v>0</v>
      </c>
      <c r="DM13">
        <f t="shared" si="39"/>
        <v>0</v>
      </c>
      <c r="DN13">
        <f t="shared" si="40"/>
        <v>0</v>
      </c>
      <c r="DO13">
        <f t="shared" si="41"/>
        <v>0</v>
      </c>
      <c r="DP13">
        <f t="shared" si="42"/>
        <v>0</v>
      </c>
      <c r="DQ13">
        <f t="shared" si="43"/>
        <v>0</v>
      </c>
      <c r="DR13">
        <f t="shared" si="44"/>
        <v>0</v>
      </c>
      <c r="DS13">
        <f t="shared" si="45"/>
        <v>0</v>
      </c>
      <c r="DT13">
        <f t="shared" si="46"/>
        <v>0</v>
      </c>
      <c r="DU13">
        <f t="shared" si="47"/>
        <v>0</v>
      </c>
      <c r="DV13">
        <f t="shared" si="48"/>
        <v>0</v>
      </c>
      <c r="DW13">
        <f t="shared" si="49"/>
        <v>0</v>
      </c>
      <c r="DX13">
        <f t="shared" si="50"/>
        <v>0</v>
      </c>
      <c r="DY13">
        <f t="shared" si="51"/>
        <v>0</v>
      </c>
      <c r="DZ13">
        <f t="shared" si="52"/>
        <v>0</v>
      </c>
      <c r="EA13">
        <f t="shared" si="53"/>
        <v>0</v>
      </c>
      <c r="EB13">
        <f t="shared" si="54"/>
        <v>0</v>
      </c>
      <c r="EC13">
        <f t="shared" si="55"/>
        <v>0</v>
      </c>
      <c r="ED13">
        <f t="shared" si="56"/>
        <v>0</v>
      </c>
      <c r="EE13">
        <f t="shared" si="57"/>
        <v>0</v>
      </c>
      <c r="EF13">
        <f t="shared" si="58"/>
        <v>0</v>
      </c>
      <c r="EG13">
        <f t="shared" si="59"/>
        <v>0</v>
      </c>
      <c r="EH13">
        <f t="shared" si="60"/>
        <v>0</v>
      </c>
      <c r="EI13">
        <f t="shared" si="61"/>
        <v>0</v>
      </c>
      <c r="EJ13">
        <f t="shared" si="62"/>
        <v>0</v>
      </c>
      <c r="EK13">
        <f t="shared" si="63"/>
        <v>0</v>
      </c>
      <c r="EL13">
        <f t="shared" si="64"/>
        <v>0</v>
      </c>
      <c r="EM13">
        <f t="shared" si="65"/>
        <v>0</v>
      </c>
      <c r="EN13">
        <f t="shared" si="66"/>
        <v>0</v>
      </c>
    </row>
    <row r="14" spans="1:144">
      <c r="A14" s="29" t="s">
        <v>99</v>
      </c>
      <c r="B14">
        <v>2.5000000000000001E-3</v>
      </c>
      <c r="C14">
        <v>0.01</v>
      </c>
      <c r="D14" t="s">
        <v>280</v>
      </c>
      <c r="E14" t="s">
        <v>537</v>
      </c>
      <c r="F14">
        <v>3</v>
      </c>
      <c r="G14">
        <v>3</v>
      </c>
      <c r="H14">
        <v>2</v>
      </c>
      <c r="N14">
        <v>4.0000000000000001E-3</v>
      </c>
      <c r="O14">
        <v>6.0000000000000001E-3</v>
      </c>
      <c r="R14">
        <v>1.2E-2</v>
      </c>
      <c r="S14">
        <v>0.01</v>
      </c>
      <c r="AF14" s="31"/>
      <c r="AG14" s="31"/>
      <c r="AP14">
        <v>0.01</v>
      </c>
      <c r="BZ14">
        <f t="shared" si="0"/>
        <v>0</v>
      </c>
      <c r="CA14">
        <f t="shared" si="1"/>
        <v>0</v>
      </c>
      <c r="CB14">
        <f t="shared" si="2"/>
        <v>0</v>
      </c>
      <c r="CC14">
        <f t="shared" si="3"/>
        <v>0</v>
      </c>
      <c r="CD14">
        <f t="shared" si="4"/>
        <v>0</v>
      </c>
      <c r="CE14">
        <f t="shared" si="5"/>
        <v>0</v>
      </c>
      <c r="CF14">
        <f t="shared" si="6"/>
        <v>0</v>
      </c>
      <c r="CG14">
        <f t="shared" si="7"/>
        <v>0</v>
      </c>
      <c r="CH14">
        <f t="shared" si="8"/>
        <v>0.33333333333333337</v>
      </c>
      <c r="CI14">
        <f t="shared" si="9"/>
        <v>0.33333333333333337</v>
      </c>
      <c r="CJ14">
        <f t="shared" si="10"/>
        <v>0</v>
      </c>
      <c r="CK14">
        <f t="shared" si="11"/>
        <v>0</v>
      </c>
      <c r="CL14">
        <f t="shared" si="12"/>
        <v>0</v>
      </c>
      <c r="CM14">
        <f t="shared" si="13"/>
        <v>0</v>
      </c>
      <c r="CN14">
        <f t="shared" si="14"/>
        <v>0</v>
      </c>
      <c r="CO14">
        <f t="shared" si="15"/>
        <v>0</v>
      </c>
      <c r="CP14">
        <f t="shared" si="16"/>
        <v>0</v>
      </c>
      <c r="CQ14">
        <f t="shared" si="17"/>
        <v>0</v>
      </c>
      <c r="CR14">
        <f t="shared" si="18"/>
        <v>0</v>
      </c>
      <c r="CS14">
        <f t="shared" si="19"/>
        <v>0</v>
      </c>
      <c r="CT14">
        <f t="shared" si="20"/>
        <v>0</v>
      </c>
      <c r="CU14">
        <f t="shared" si="21"/>
        <v>0</v>
      </c>
      <c r="CV14">
        <f t="shared" si="22"/>
        <v>0</v>
      </c>
      <c r="CW14">
        <f t="shared" si="23"/>
        <v>0</v>
      </c>
      <c r="CX14">
        <f t="shared" si="24"/>
        <v>0</v>
      </c>
      <c r="CY14">
        <f t="shared" si="25"/>
        <v>0</v>
      </c>
      <c r="CZ14">
        <f t="shared" si="26"/>
        <v>0</v>
      </c>
      <c r="DA14">
        <f t="shared" si="27"/>
        <v>0</v>
      </c>
      <c r="DB14">
        <f t="shared" si="28"/>
        <v>0</v>
      </c>
      <c r="DC14">
        <f t="shared" si="29"/>
        <v>0</v>
      </c>
      <c r="DD14">
        <f t="shared" si="30"/>
        <v>0</v>
      </c>
      <c r="DE14">
        <f t="shared" si="31"/>
        <v>0</v>
      </c>
      <c r="DF14">
        <f t="shared" si="32"/>
        <v>0.33333333333333337</v>
      </c>
      <c r="DG14">
        <f t="shared" si="33"/>
        <v>0</v>
      </c>
      <c r="DH14">
        <f t="shared" si="34"/>
        <v>0</v>
      </c>
      <c r="DI14">
        <f t="shared" si="35"/>
        <v>0</v>
      </c>
      <c r="DJ14">
        <f t="shared" si="36"/>
        <v>0</v>
      </c>
      <c r="DK14">
        <f t="shared" si="37"/>
        <v>0</v>
      </c>
      <c r="DL14">
        <f t="shared" si="38"/>
        <v>0</v>
      </c>
      <c r="DM14">
        <f t="shared" si="39"/>
        <v>0</v>
      </c>
      <c r="DN14">
        <f t="shared" si="40"/>
        <v>0</v>
      </c>
      <c r="DO14">
        <f t="shared" si="41"/>
        <v>0</v>
      </c>
      <c r="DP14">
        <f t="shared" si="42"/>
        <v>0</v>
      </c>
      <c r="DQ14">
        <f t="shared" si="43"/>
        <v>0</v>
      </c>
      <c r="DR14">
        <f t="shared" si="44"/>
        <v>0</v>
      </c>
      <c r="DS14">
        <f t="shared" si="45"/>
        <v>0</v>
      </c>
      <c r="DT14">
        <f t="shared" si="46"/>
        <v>0</v>
      </c>
      <c r="DU14">
        <f t="shared" si="47"/>
        <v>0</v>
      </c>
      <c r="DV14">
        <f t="shared" si="48"/>
        <v>0</v>
      </c>
      <c r="DW14">
        <f t="shared" si="49"/>
        <v>0</v>
      </c>
      <c r="DX14">
        <f t="shared" si="50"/>
        <v>0</v>
      </c>
      <c r="DY14">
        <f t="shared" si="51"/>
        <v>0</v>
      </c>
      <c r="DZ14">
        <f t="shared" si="52"/>
        <v>0</v>
      </c>
      <c r="EA14">
        <f t="shared" si="53"/>
        <v>0</v>
      </c>
      <c r="EB14">
        <f t="shared" si="54"/>
        <v>0</v>
      </c>
      <c r="EC14">
        <f t="shared" si="55"/>
        <v>0</v>
      </c>
      <c r="ED14">
        <f t="shared" si="56"/>
        <v>0</v>
      </c>
      <c r="EE14">
        <f t="shared" si="57"/>
        <v>0</v>
      </c>
      <c r="EF14">
        <f t="shared" si="58"/>
        <v>0</v>
      </c>
      <c r="EG14">
        <f t="shared" si="59"/>
        <v>0</v>
      </c>
      <c r="EH14">
        <f t="shared" si="60"/>
        <v>0</v>
      </c>
      <c r="EI14">
        <f t="shared" si="61"/>
        <v>0</v>
      </c>
      <c r="EJ14">
        <f t="shared" si="62"/>
        <v>0</v>
      </c>
      <c r="EK14">
        <f t="shared" si="63"/>
        <v>0</v>
      </c>
      <c r="EL14">
        <f t="shared" si="64"/>
        <v>0</v>
      </c>
      <c r="EM14">
        <f t="shared" si="65"/>
        <v>0</v>
      </c>
      <c r="EN14">
        <f t="shared" si="66"/>
        <v>0</v>
      </c>
    </row>
    <row r="15" spans="1:144">
      <c r="A15" s="29" t="s">
        <v>232</v>
      </c>
      <c r="B15">
        <v>8.4999999999999993E-5</v>
      </c>
      <c r="C15">
        <v>1E-3</v>
      </c>
      <c r="D15" s="31" t="s">
        <v>295</v>
      </c>
      <c r="E15" t="s">
        <v>538</v>
      </c>
      <c r="F15">
        <v>3</v>
      </c>
      <c r="G15">
        <v>3</v>
      </c>
      <c r="H15">
        <v>2</v>
      </c>
      <c r="AF15" s="31"/>
      <c r="AG15" s="31"/>
      <c r="BZ15">
        <f t="shared" si="0"/>
        <v>0</v>
      </c>
      <c r="CA15">
        <f t="shared" si="1"/>
        <v>0</v>
      </c>
      <c r="CB15">
        <f t="shared" si="2"/>
        <v>0</v>
      </c>
      <c r="CC15">
        <f t="shared" si="3"/>
        <v>0</v>
      </c>
      <c r="CD15">
        <f t="shared" si="4"/>
        <v>0</v>
      </c>
      <c r="CE15">
        <f t="shared" si="5"/>
        <v>0</v>
      </c>
      <c r="CF15">
        <f t="shared" si="6"/>
        <v>0</v>
      </c>
      <c r="CG15">
        <f t="shared" si="7"/>
        <v>0</v>
      </c>
      <c r="CH15">
        <f t="shared" si="8"/>
        <v>0</v>
      </c>
      <c r="CI15">
        <f t="shared" si="9"/>
        <v>0</v>
      </c>
      <c r="CJ15">
        <f t="shared" si="10"/>
        <v>0</v>
      </c>
      <c r="CK15">
        <f t="shared" si="11"/>
        <v>0</v>
      </c>
      <c r="CL15">
        <f t="shared" si="12"/>
        <v>0</v>
      </c>
      <c r="CM15">
        <f t="shared" si="13"/>
        <v>0</v>
      </c>
      <c r="CN15">
        <f t="shared" si="14"/>
        <v>0</v>
      </c>
      <c r="CO15">
        <f t="shared" si="15"/>
        <v>0</v>
      </c>
      <c r="CP15">
        <f t="shared" si="16"/>
        <v>0</v>
      </c>
      <c r="CQ15">
        <f t="shared" si="17"/>
        <v>0</v>
      </c>
      <c r="CR15">
        <f t="shared" si="18"/>
        <v>0</v>
      </c>
      <c r="CS15">
        <f t="shared" si="19"/>
        <v>0</v>
      </c>
      <c r="CT15">
        <f t="shared" si="20"/>
        <v>0</v>
      </c>
      <c r="CU15">
        <f t="shared" si="21"/>
        <v>0</v>
      </c>
      <c r="CV15">
        <f t="shared" si="22"/>
        <v>0</v>
      </c>
      <c r="CW15">
        <f t="shared" si="23"/>
        <v>0</v>
      </c>
      <c r="CX15">
        <f t="shared" si="24"/>
        <v>0</v>
      </c>
      <c r="CY15">
        <f t="shared" si="25"/>
        <v>0</v>
      </c>
      <c r="CZ15">
        <f t="shared" si="26"/>
        <v>0</v>
      </c>
      <c r="DA15">
        <f t="shared" si="27"/>
        <v>0</v>
      </c>
      <c r="DB15">
        <f t="shared" si="28"/>
        <v>0</v>
      </c>
      <c r="DC15">
        <f t="shared" si="29"/>
        <v>0</v>
      </c>
      <c r="DD15">
        <f t="shared" si="30"/>
        <v>0</v>
      </c>
      <c r="DE15">
        <f t="shared" si="31"/>
        <v>0</v>
      </c>
      <c r="DF15">
        <f t="shared" si="32"/>
        <v>0</v>
      </c>
      <c r="DG15">
        <f t="shared" si="33"/>
        <v>0</v>
      </c>
      <c r="DH15">
        <f t="shared" si="34"/>
        <v>0</v>
      </c>
      <c r="DI15">
        <f t="shared" si="35"/>
        <v>0</v>
      </c>
      <c r="DJ15">
        <f t="shared" si="36"/>
        <v>0</v>
      </c>
      <c r="DK15">
        <f t="shared" si="37"/>
        <v>0</v>
      </c>
      <c r="DL15">
        <f t="shared" si="38"/>
        <v>0</v>
      </c>
      <c r="DM15">
        <f t="shared" si="39"/>
        <v>0</v>
      </c>
      <c r="DN15">
        <f t="shared" si="40"/>
        <v>0</v>
      </c>
      <c r="DO15">
        <f t="shared" si="41"/>
        <v>0</v>
      </c>
      <c r="DP15">
        <f t="shared" si="42"/>
        <v>0</v>
      </c>
      <c r="DQ15">
        <f t="shared" si="43"/>
        <v>0</v>
      </c>
      <c r="DR15">
        <f t="shared" si="44"/>
        <v>0</v>
      </c>
      <c r="DS15">
        <f t="shared" si="45"/>
        <v>0</v>
      </c>
      <c r="DT15">
        <f t="shared" si="46"/>
        <v>0</v>
      </c>
      <c r="DU15">
        <f t="shared" si="47"/>
        <v>0</v>
      </c>
      <c r="DV15">
        <f t="shared" si="48"/>
        <v>0</v>
      </c>
      <c r="DW15">
        <f t="shared" si="49"/>
        <v>0</v>
      </c>
      <c r="DX15">
        <f t="shared" si="50"/>
        <v>0</v>
      </c>
      <c r="DY15">
        <f t="shared" si="51"/>
        <v>0</v>
      </c>
      <c r="DZ15">
        <f t="shared" si="52"/>
        <v>0</v>
      </c>
      <c r="EA15">
        <f t="shared" si="53"/>
        <v>0</v>
      </c>
      <c r="EB15">
        <f t="shared" si="54"/>
        <v>0</v>
      </c>
      <c r="EC15">
        <f t="shared" si="55"/>
        <v>0</v>
      </c>
      <c r="ED15">
        <f t="shared" si="56"/>
        <v>0</v>
      </c>
      <c r="EE15">
        <f t="shared" si="57"/>
        <v>0</v>
      </c>
      <c r="EF15">
        <f t="shared" si="58"/>
        <v>0</v>
      </c>
      <c r="EG15">
        <f t="shared" si="59"/>
        <v>0</v>
      </c>
      <c r="EH15">
        <f t="shared" si="60"/>
        <v>0</v>
      </c>
      <c r="EI15">
        <f t="shared" si="61"/>
        <v>0</v>
      </c>
      <c r="EJ15">
        <f t="shared" si="62"/>
        <v>0</v>
      </c>
      <c r="EK15">
        <f t="shared" si="63"/>
        <v>0</v>
      </c>
      <c r="EL15">
        <f t="shared" si="64"/>
        <v>0</v>
      </c>
      <c r="EM15">
        <f t="shared" si="65"/>
        <v>0</v>
      </c>
      <c r="EN15">
        <f t="shared" si="66"/>
        <v>0</v>
      </c>
    </row>
    <row r="16" spans="1:144">
      <c r="A16" s="29" t="s">
        <v>100</v>
      </c>
      <c r="B16">
        <v>2.0000000000000002E-5</v>
      </c>
      <c r="C16">
        <v>0.4</v>
      </c>
      <c r="D16" t="s">
        <v>283</v>
      </c>
      <c r="E16" t="s">
        <v>283</v>
      </c>
      <c r="F16">
        <v>3</v>
      </c>
      <c r="G16">
        <v>3</v>
      </c>
      <c r="H16">
        <v>3</v>
      </c>
      <c r="N16">
        <v>0.01</v>
      </c>
      <c r="AF16" s="31"/>
      <c r="AG16" s="31"/>
      <c r="BZ16">
        <f t="shared" si="0"/>
        <v>0</v>
      </c>
      <c r="CA16">
        <f t="shared" si="1"/>
        <v>0</v>
      </c>
      <c r="CB16">
        <f t="shared" si="2"/>
        <v>0</v>
      </c>
      <c r="CC16">
        <f t="shared" si="3"/>
        <v>0</v>
      </c>
      <c r="CD16">
        <f t="shared" si="4"/>
        <v>0</v>
      </c>
      <c r="CE16">
        <f t="shared" si="5"/>
        <v>0</v>
      </c>
      <c r="CF16">
        <f t="shared" si="6"/>
        <v>0</v>
      </c>
      <c r="CG16">
        <f t="shared" si="7"/>
        <v>0</v>
      </c>
      <c r="CH16">
        <f t="shared" si="8"/>
        <v>0</v>
      </c>
      <c r="CI16">
        <f t="shared" si="9"/>
        <v>0</v>
      </c>
      <c r="CJ16">
        <f t="shared" si="10"/>
        <v>0</v>
      </c>
      <c r="CK16">
        <f t="shared" si="11"/>
        <v>0</v>
      </c>
      <c r="CL16">
        <f t="shared" si="12"/>
        <v>0</v>
      </c>
      <c r="CM16">
        <f t="shared" si="13"/>
        <v>0</v>
      </c>
      <c r="CN16">
        <f t="shared" si="14"/>
        <v>0</v>
      </c>
      <c r="CO16">
        <f t="shared" si="15"/>
        <v>0</v>
      </c>
      <c r="CP16">
        <f t="shared" si="16"/>
        <v>0</v>
      </c>
      <c r="CQ16">
        <f t="shared" si="17"/>
        <v>0</v>
      </c>
      <c r="CR16">
        <f t="shared" si="18"/>
        <v>0</v>
      </c>
      <c r="CS16">
        <f t="shared" si="19"/>
        <v>0</v>
      </c>
      <c r="CT16">
        <f t="shared" si="20"/>
        <v>0</v>
      </c>
      <c r="CU16">
        <f t="shared" si="21"/>
        <v>0</v>
      </c>
      <c r="CV16">
        <f t="shared" si="22"/>
        <v>0</v>
      </c>
      <c r="CW16">
        <f t="shared" si="23"/>
        <v>0</v>
      </c>
      <c r="CX16">
        <f t="shared" si="24"/>
        <v>0</v>
      </c>
      <c r="CY16">
        <f t="shared" si="25"/>
        <v>0</v>
      </c>
      <c r="CZ16">
        <f t="shared" si="26"/>
        <v>0</v>
      </c>
      <c r="DA16">
        <f t="shared" si="27"/>
        <v>0</v>
      </c>
      <c r="DB16">
        <f t="shared" si="28"/>
        <v>0</v>
      </c>
      <c r="DC16">
        <f t="shared" si="29"/>
        <v>0</v>
      </c>
      <c r="DD16">
        <f t="shared" si="30"/>
        <v>0</v>
      </c>
      <c r="DE16">
        <f t="shared" si="31"/>
        <v>0</v>
      </c>
      <c r="DF16">
        <f t="shared" si="32"/>
        <v>0</v>
      </c>
      <c r="DG16">
        <f t="shared" si="33"/>
        <v>0</v>
      </c>
      <c r="DH16">
        <f t="shared" si="34"/>
        <v>0</v>
      </c>
      <c r="DI16">
        <f t="shared" si="35"/>
        <v>0</v>
      </c>
      <c r="DJ16">
        <f t="shared" si="36"/>
        <v>0</v>
      </c>
      <c r="DK16">
        <f t="shared" si="37"/>
        <v>0</v>
      </c>
      <c r="DL16">
        <f t="shared" si="38"/>
        <v>0</v>
      </c>
      <c r="DM16">
        <f t="shared" si="39"/>
        <v>0</v>
      </c>
      <c r="DN16">
        <f t="shared" si="40"/>
        <v>0</v>
      </c>
      <c r="DO16">
        <f t="shared" si="41"/>
        <v>0</v>
      </c>
      <c r="DP16">
        <f t="shared" si="42"/>
        <v>0</v>
      </c>
      <c r="DQ16">
        <f t="shared" si="43"/>
        <v>0</v>
      </c>
      <c r="DR16">
        <f t="shared" si="44"/>
        <v>0</v>
      </c>
      <c r="DS16">
        <f t="shared" si="45"/>
        <v>0</v>
      </c>
      <c r="DT16">
        <f t="shared" si="46"/>
        <v>0</v>
      </c>
      <c r="DU16">
        <f t="shared" si="47"/>
        <v>0</v>
      </c>
      <c r="DV16">
        <f t="shared" si="48"/>
        <v>0</v>
      </c>
      <c r="DW16">
        <f t="shared" si="49"/>
        <v>0</v>
      </c>
      <c r="DX16">
        <f t="shared" si="50"/>
        <v>0</v>
      </c>
      <c r="DY16">
        <f t="shared" si="51"/>
        <v>0</v>
      </c>
      <c r="DZ16">
        <f t="shared" si="52"/>
        <v>0</v>
      </c>
      <c r="EA16">
        <f t="shared" si="53"/>
        <v>0</v>
      </c>
      <c r="EB16">
        <f t="shared" si="54"/>
        <v>0</v>
      </c>
      <c r="EC16">
        <f t="shared" si="55"/>
        <v>0</v>
      </c>
      <c r="ED16">
        <f t="shared" si="56"/>
        <v>0</v>
      </c>
      <c r="EE16">
        <f t="shared" si="57"/>
        <v>0</v>
      </c>
      <c r="EF16">
        <f t="shared" si="58"/>
        <v>0</v>
      </c>
      <c r="EG16">
        <f t="shared" si="59"/>
        <v>0</v>
      </c>
      <c r="EH16">
        <f t="shared" si="60"/>
        <v>0</v>
      </c>
      <c r="EI16">
        <f t="shared" si="61"/>
        <v>0</v>
      </c>
      <c r="EJ16">
        <f t="shared" si="62"/>
        <v>0</v>
      </c>
      <c r="EK16">
        <f t="shared" si="63"/>
        <v>0</v>
      </c>
      <c r="EL16">
        <f t="shared" si="64"/>
        <v>0</v>
      </c>
      <c r="EM16">
        <f t="shared" si="65"/>
        <v>0</v>
      </c>
      <c r="EN16">
        <f t="shared" si="66"/>
        <v>0</v>
      </c>
    </row>
    <row r="17" spans="1:144">
      <c r="A17" s="32" t="s">
        <v>233</v>
      </c>
      <c r="B17">
        <v>2E-3</v>
      </c>
      <c r="C17">
        <v>0.02</v>
      </c>
      <c r="D17" t="s">
        <v>284</v>
      </c>
      <c r="E17" t="s">
        <v>284</v>
      </c>
      <c r="F17">
        <v>2</v>
      </c>
      <c r="G17">
        <v>2</v>
      </c>
      <c r="H17">
        <v>2</v>
      </c>
      <c r="AF17" s="31"/>
      <c r="AG17" s="31"/>
      <c r="BZ17">
        <f t="shared" si="0"/>
        <v>0</v>
      </c>
      <c r="CA17">
        <f t="shared" si="1"/>
        <v>0</v>
      </c>
      <c r="CB17">
        <f t="shared" si="2"/>
        <v>0</v>
      </c>
      <c r="CC17">
        <f t="shared" si="3"/>
        <v>0</v>
      </c>
      <c r="CD17">
        <f t="shared" si="4"/>
        <v>0</v>
      </c>
      <c r="CE17">
        <f t="shared" si="5"/>
        <v>0</v>
      </c>
      <c r="CF17">
        <f t="shared" si="6"/>
        <v>0</v>
      </c>
      <c r="CG17">
        <f t="shared" si="7"/>
        <v>0</v>
      </c>
      <c r="CH17">
        <f t="shared" si="8"/>
        <v>0</v>
      </c>
      <c r="CI17">
        <f t="shared" si="9"/>
        <v>0</v>
      </c>
      <c r="CJ17">
        <f t="shared" si="10"/>
        <v>0</v>
      </c>
      <c r="CK17">
        <f t="shared" si="11"/>
        <v>0</v>
      </c>
      <c r="CL17">
        <f t="shared" si="12"/>
        <v>0</v>
      </c>
      <c r="CM17">
        <f t="shared" si="13"/>
        <v>0</v>
      </c>
      <c r="CN17">
        <f t="shared" si="14"/>
        <v>0</v>
      </c>
      <c r="CO17">
        <f t="shared" si="15"/>
        <v>0</v>
      </c>
      <c r="CP17">
        <f t="shared" si="16"/>
        <v>0</v>
      </c>
      <c r="CQ17">
        <f t="shared" si="17"/>
        <v>0</v>
      </c>
      <c r="CR17">
        <f t="shared" si="18"/>
        <v>0</v>
      </c>
      <c r="CS17">
        <f t="shared" si="19"/>
        <v>0</v>
      </c>
      <c r="CT17">
        <f t="shared" si="20"/>
        <v>0</v>
      </c>
      <c r="CU17">
        <f t="shared" si="21"/>
        <v>0</v>
      </c>
      <c r="CV17">
        <f t="shared" si="22"/>
        <v>0</v>
      </c>
      <c r="CW17">
        <f t="shared" si="23"/>
        <v>0</v>
      </c>
      <c r="CX17">
        <f t="shared" si="24"/>
        <v>0</v>
      </c>
      <c r="CY17">
        <f t="shared" si="25"/>
        <v>0</v>
      </c>
      <c r="CZ17">
        <f t="shared" si="26"/>
        <v>0</v>
      </c>
      <c r="DA17">
        <f t="shared" si="27"/>
        <v>0</v>
      </c>
      <c r="DB17">
        <f t="shared" si="28"/>
        <v>0</v>
      </c>
      <c r="DC17">
        <f t="shared" si="29"/>
        <v>0</v>
      </c>
      <c r="DD17">
        <f t="shared" si="30"/>
        <v>0</v>
      </c>
      <c r="DE17">
        <f t="shared" si="31"/>
        <v>0</v>
      </c>
      <c r="DF17">
        <f t="shared" si="32"/>
        <v>0</v>
      </c>
      <c r="DG17">
        <f t="shared" si="33"/>
        <v>0</v>
      </c>
      <c r="DH17">
        <f t="shared" si="34"/>
        <v>0</v>
      </c>
      <c r="DI17">
        <f t="shared" si="35"/>
        <v>0</v>
      </c>
      <c r="DJ17">
        <f t="shared" si="36"/>
        <v>0</v>
      </c>
      <c r="DK17">
        <f t="shared" si="37"/>
        <v>0</v>
      </c>
      <c r="DL17">
        <f t="shared" si="38"/>
        <v>0</v>
      </c>
      <c r="DM17">
        <f t="shared" si="39"/>
        <v>0</v>
      </c>
      <c r="DN17">
        <f t="shared" si="40"/>
        <v>0</v>
      </c>
      <c r="DO17">
        <f t="shared" si="41"/>
        <v>0</v>
      </c>
      <c r="DP17">
        <f t="shared" si="42"/>
        <v>0</v>
      </c>
      <c r="DQ17">
        <f t="shared" si="43"/>
        <v>0</v>
      </c>
      <c r="DR17">
        <f t="shared" si="44"/>
        <v>0</v>
      </c>
      <c r="DS17">
        <f t="shared" si="45"/>
        <v>0</v>
      </c>
      <c r="DT17">
        <f t="shared" si="46"/>
        <v>0</v>
      </c>
      <c r="DU17">
        <f t="shared" si="47"/>
        <v>0</v>
      </c>
      <c r="DV17">
        <f t="shared" si="48"/>
        <v>0</v>
      </c>
      <c r="DW17">
        <f t="shared" si="49"/>
        <v>0</v>
      </c>
      <c r="DX17">
        <f t="shared" si="50"/>
        <v>0</v>
      </c>
      <c r="DY17">
        <f t="shared" si="51"/>
        <v>0</v>
      </c>
      <c r="DZ17">
        <f t="shared" si="52"/>
        <v>0</v>
      </c>
      <c r="EA17">
        <f t="shared" si="53"/>
        <v>0</v>
      </c>
      <c r="EB17">
        <f t="shared" si="54"/>
        <v>0</v>
      </c>
      <c r="EC17">
        <f t="shared" si="55"/>
        <v>0</v>
      </c>
      <c r="ED17">
        <f t="shared" si="56"/>
        <v>0</v>
      </c>
      <c r="EE17">
        <f t="shared" si="57"/>
        <v>0</v>
      </c>
      <c r="EF17">
        <f t="shared" si="58"/>
        <v>0</v>
      </c>
      <c r="EG17">
        <f t="shared" si="59"/>
        <v>0</v>
      </c>
      <c r="EH17">
        <f t="shared" si="60"/>
        <v>0</v>
      </c>
      <c r="EI17">
        <f t="shared" si="61"/>
        <v>0</v>
      </c>
      <c r="EJ17">
        <f t="shared" si="62"/>
        <v>0</v>
      </c>
      <c r="EK17">
        <f t="shared" si="63"/>
        <v>0</v>
      </c>
      <c r="EL17">
        <f t="shared" si="64"/>
        <v>0</v>
      </c>
      <c r="EM17">
        <f t="shared" si="65"/>
        <v>0</v>
      </c>
      <c r="EN17">
        <f t="shared" si="66"/>
        <v>0</v>
      </c>
    </row>
    <row r="18" spans="1:144">
      <c r="A18" s="32" t="s">
        <v>234</v>
      </c>
      <c r="B18">
        <v>2.7999999999999998E-4</v>
      </c>
      <c r="C18">
        <v>0.03</v>
      </c>
      <c r="D18" s="31" t="s">
        <v>276</v>
      </c>
      <c r="E18" t="s">
        <v>276</v>
      </c>
      <c r="F18">
        <v>2</v>
      </c>
      <c r="G18">
        <v>2</v>
      </c>
      <c r="H18">
        <v>2</v>
      </c>
      <c r="AF18" s="31"/>
      <c r="AG18" s="31"/>
      <c r="BZ18">
        <f t="shared" si="0"/>
        <v>0</v>
      </c>
      <c r="CA18">
        <f t="shared" si="1"/>
        <v>0</v>
      </c>
      <c r="CB18">
        <f t="shared" si="2"/>
        <v>0</v>
      </c>
      <c r="CC18">
        <f t="shared" si="3"/>
        <v>0</v>
      </c>
      <c r="CD18">
        <f t="shared" si="4"/>
        <v>0</v>
      </c>
      <c r="CE18">
        <f t="shared" si="5"/>
        <v>0</v>
      </c>
      <c r="CF18">
        <f t="shared" si="6"/>
        <v>0</v>
      </c>
      <c r="CG18">
        <f t="shared" si="7"/>
        <v>0</v>
      </c>
      <c r="CH18">
        <f t="shared" si="8"/>
        <v>0</v>
      </c>
      <c r="CI18">
        <f t="shared" si="9"/>
        <v>0</v>
      </c>
      <c r="CJ18">
        <f t="shared" si="10"/>
        <v>0</v>
      </c>
      <c r="CK18">
        <f t="shared" si="11"/>
        <v>0</v>
      </c>
      <c r="CL18">
        <f t="shared" si="12"/>
        <v>0</v>
      </c>
      <c r="CM18">
        <f t="shared" si="13"/>
        <v>0</v>
      </c>
      <c r="CN18">
        <f t="shared" si="14"/>
        <v>0</v>
      </c>
      <c r="CO18">
        <f t="shared" si="15"/>
        <v>0</v>
      </c>
      <c r="CP18">
        <f t="shared" si="16"/>
        <v>0</v>
      </c>
      <c r="CQ18">
        <f t="shared" si="17"/>
        <v>0</v>
      </c>
      <c r="CR18">
        <f t="shared" si="18"/>
        <v>0</v>
      </c>
      <c r="CS18">
        <f t="shared" si="19"/>
        <v>0</v>
      </c>
      <c r="CT18">
        <f t="shared" si="20"/>
        <v>0</v>
      </c>
      <c r="CU18">
        <f t="shared" si="21"/>
        <v>0</v>
      </c>
      <c r="CV18">
        <f t="shared" si="22"/>
        <v>0</v>
      </c>
      <c r="CW18">
        <f t="shared" si="23"/>
        <v>0</v>
      </c>
      <c r="CX18">
        <f t="shared" si="24"/>
        <v>0</v>
      </c>
      <c r="CY18">
        <f t="shared" si="25"/>
        <v>0</v>
      </c>
      <c r="CZ18">
        <f t="shared" si="26"/>
        <v>0</v>
      </c>
      <c r="DA18">
        <f t="shared" si="27"/>
        <v>0</v>
      </c>
      <c r="DB18">
        <f t="shared" si="28"/>
        <v>0</v>
      </c>
      <c r="DC18">
        <f t="shared" si="29"/>
        <v>0</v>
      </c>
      <c r="DD18">
        <f t="shared" si="30"/>
        <v>0</v>
      </c>
      <c r="DE18">
        <f t="shared" si="31"/>
        <v>0</v>
      </c>
      <c r="DF18">
        <f t="shared" si="32"/>
        <v>0</v>
      </c>
      <c r="DG18">
        <f t="shared" si="33"/>
        <v>0</v>
      </c>
      <c r="DH18">
        <f t="shared" si="34"/>
        <v>0</v>
      </c>
      <c r="DI18">
        <f t="shared" si="35"/>
        <v>0</v>
      </c>
      <c r="DJ18">
        <f t="shared" si="36"/>
        <v>0</v>
      </c>
      <c r="DK18">
        <f t="shared" si="37"/>
        <v>0</v>
      </c>
      <c r="DL18">
        <f t="shared" si="38"/>
        <v>0</v>
      </c>
      <c r="DM18">
        <f t="shared" si="39"/>
        <v>0</v>
      </c>
      <c r="DN18">
        <f t="shared" si="40"/>
        <v>0</v>
      </c>
      <c r="DO18">
        <f t="shared" si="41"/>
        <v>0</v>
      </c>
      <c r="DP18">
        <f t="shared" si="42"/>
        <v>0</v>
      </c>
      <c r="DQ18">
        <f t="shared" si="43"/>
        <v>0</v>
      </c>
      <c r="DR18">
        <f t="shared" si="44"/>
        <v>0</v>
      </c>
      <c r="DS18">
        <f t="shared" si="45"/>
        <v>0</v>
      </c>
      <c r="DT18">
        <f t="shared" si="46"/>
        <v>0</v>
      </c>
      <c r="DU18">
        <f t="shared" si="47"/>
        <v>0</v>
      </c>
      <c r="DV18">
        <f t="shared" si="48"/>
        <v>0</v>
      </c>
      <c r="DW18">
        <f t="shared" si="49"/>
        <v>0</v>
      </c>
      <c r="DX18">
        <f t="shared" si="50"/>
        <v>0</v>
      </c>
      <c r="DY18">
        <f t="shared" si="51"/>
        <v>0</v>
      </c>
      <c r="DZ18">
        <f t="shared" si="52"/>
        <v>0</v>
      </c>
      <c r="EA18">
        <f t="shared" si="53"/>
        <v>0</v>
      </c>
      <c r="EB18">
        <f t="shared" si="54"/>
        <v>0</v>
      </c>
      <c r="EC18">
        <f t="shared" si="55"/>
        <v>0</v>
      </c>
      <c r="ED18">
        <f t="shared" si="56"/>
        <v>0</v>
      </c>
      <c r="EE18">
        <f t="shared" si="57"/>
        <v>0</v>
      </c>
      <c r="EF18">
        <f t="shared" si="58"/>
        <v>0</v>
      </c>
      <c r="EG18">
        <f t="shared" si="59"/>
        <v>0</v>
      </c>
      <c r="EH18">
        <f t="shared" si="60"/>
        <v>0</v>
      </c>
      <c r="EI18">
        <f t="shared" si="61"/>
        <v>0</v>
      </c>
      <c r="EJ18">
        <f t="shared" si="62"/>
        <v>0</v>
      </c>
      <c r="EK18">
        <f t="shared" si="63"/>
        <v>0</v>
      </c>
      <c r="EL18">
        <f t="shared" si="64"/>
        <v>0</v>
      </c>
      <c r="EM18">
        <f t="shared" si="65"/>
        <v>0</v>
      </c>
      <c r="EN18">
        <f t="shared" si="66"/>
        <v>0</v>
      </c>
    </row>
    <row r="19" spans="1:144">
      <c r="A19" s="32" t="s">
        <v>235</v>
      </c>
      <c r="B19">
        <v>1E-3</v>
      </c>
      <c r="C19">
        <v>1</v>
      </c>
      <c r="D19" s="31" t="s">
        <v>287</v>
      </c>
      <c r="E19" t="s">
        <v>287</v>
      </c>
      <c r="F19">
        <v>2</v>
      </c>
      <c r="G19">
        <v>0</v>
      </c>
      <c r="H19">
        <v>0</v>
      </c>
      <c r="AF19" s="31"/>
      <c r="AG19" s="31"/>
      <c r="BZ19">
        <f t="shared" si="0"/>
        <v>0</v>
      </c>
      <c r="CA19">
        <f t="shared" si="1"/>
        <v>0</v>
      </c>
      <c r="CB19">
        <f t="shared" si="2"/>
        <v>0</v>
      </c>
      <c r="CC19">
        <f t="shared" si="3"/>
        <v>0</v>
      </c>
      <c r="CD19">
        <f t="shared" si="4"/>
        <v>0</v>
      </c>
      <c r="CE19">
        <f t="shared" si="5"/>
        <v>0</v>
      </c>
      <c r="CF19">
        <f t="shared" si="6"/>
        <v>0</v>
      </c>
      <c r="CG19">
        <f t="shared" si="7"/>
        <v>0</v>
      </c>
      <c r="CH19">
        <f t="shared" si="8"/>
        <v>0</v>
      </c>
      <c r="CI19">
        <f t="shared" si="9"/>
        <v>0</v>
      </c>
      <c r="CJ19">
        <f t="shared" si="10"/>
        <v>0</v>
      </c>
      <c r="CK19">
        <f t="shared" si="11"/>
        <v>0</v>
      </c>
      <c r="CL19">
        <f t="shared" si="12"/>
        <v>0</v>
      </c>
      <c r="CM19">
        <f t="shared" si="13"/>
        <v>0</v>
      </c>
      <c r="CN19">
        <f t="shared" si="14"/>
        <v>0</v>
      </c>
      <c r="CO19">
        <f t="shared" si="15"/>
        <v>0</v>
      </c>
      <c r="CP19">
        <f t="shared" si="16"/>
        <v>0</v>
      </c>
      <c r="CQ19">
        <f t="shared" si="17"/>
        <v>0</v>
      </c>
      <c r="CR19">
        <f t="shared" si="18"/>
        <v>0</v>
      </c>
      <c r="CS19">
        <f t="shared" si="19"/>
        <v>0</v>
      </c>
      <c r="CT19">
        <f t="shared" si="20"/>
        <v>0</v>
      </c>
      <c r="CU19">
        <f t="shared" si="21"/>
        <v>0</v>
      </c>
      <c r="CV19">
        <f t="shared" si="22"/>
        <v>0</v>
      </c>
      <c r="CW19">
        <f t="shared" si="23"/>
        <v>0</v>
      </c>
      <c r="CX19">
        <f t="shared" si="24"/>
        <v>0</v>
      </c>
      <c r="CY19">
        <f t="shared" si="25"/>
        <v>0</v>
      </c>
      <c r="CZ19">
        <f t="shared" si="26"/>
        <v>0</v>
      </c>
      <c r="DA19">
        <f t="shared" si="27"/>
        <v>0</v>
      </c>
      <c r="DB19">
        <f t="shared" si="28"/>
        <v>0</v>
      </c>
      <c r="DC19">
        <f t="shared" si="29"/>
        <v>0</v>
      </c>
      <c r="DD19">
        <f t="shared" si="30"/>
        <v>0</v>
      </c>
      <c r="DE19">
        <f t="shared" si="31"/>
        <v>0</v>
      </c>
      <c r="DF19">
        <f t="shared" si="32"/>
        <v>0</v>
      </c>
      <c r="DG19">
        <f t="shared" si="33"/>
        <v>0</v>
      </c>
      <c r="DH19">
        <f t="shared" si="34"/>
        <v>0</v>
      </c>
      <c r="DI19">
        <f t="shared" si="35"/>
        <v>0</v>
      </c>
      <c r="DJ19">
        <f t="shared" si="36"/>
        <v>0</v>
      </c>
      <c r="DK19">
        <f t="shared" si="37"/>
        <v>0</v>
      </c>
      <c r="DL19">
        <f t="shared" si="38"/>
        <v>0</v>
      </c>
      <c r="DM19">
        <f t="shared" si="39"/>
        <v>0</v>
      </c>
      <c r="DN19">
        <f t="shared" si="40"/>
        <v>0</v>
      </c>
      <c r="DO19">
        <f t="shared" si="41"/>
        <v>0</v>
      </c>
      <c r="DP19">
        <f t="shared" si="42"/>
        <v>0</v>
      </c>
      <c r="DQ19">
        <f t="shared" si="43"/>
        <v>0</v>
      </c>
      <c r="DR19">
        <f t="shared" si="44"/>
        <v>0</v>
      </c>
      <c r="DS19">
        <f t="shared" si="45"/>
        <v>0</v>
      </c>
      <c r="DT19">
        <f t="shared" si="46"/>
        <v>0</v>
      </c>
      <c r="DU19">
        <f t="shared" si="47"/>
        <v>0</v>
      </c>
      <c r="DV19">
        <f t="shared" si="48"/>
        <v>0</v>
      </c>
      <c r="DW19">
        <f t="shared" si="49"/>
        <v>0</v>
      </c>
      <c r="DX19">
        <f t="shared" si="50"/>
        <v>0</v>
      </c>
      <c r="DY19">
        <f t="shared" si="51"/>
        <v>0</v>
      </c>
      <c r="DZ19">
        <f t="shared" si="52"/>
        <v>0</v>
      </c>
      <c r="EA19">
        <f t="shared" si="53"/>
        <v>0</v>
      </c>
      <c r="EB19">
        <f t="shared" si="54"/>
        <v>0</v>
      </c>
      <c r="EC19">
        <f t="shared" si="55"/>
        <v>0</v>
      </c>
      <c r="ED19">
        <f t="shared" si="56"/>
        <v>0</v>
      </c>
      <c r="EE19">
        <f t="shared" si="57"/>
        <v>0</v>
      </c>
      <c r="EF19">
        <f t="shared" si="58"/>
        <v>0</v>
      </c>
      <c r="EG19">
        <f t="shared" si="59"/>
        <v>0</v>
      </c>
      <c r="EH19">
        <f t="shared" si="60"/>
        <v>0</v>
      </c>
      <c r="EI19">
        <f t="shared" si="61"/>
        <v>0</v>
      </c>
      <c r="EJ19">
        <f t="shared" si="62"/>
        <v>0</v>
      </c>
      <c r="EK19">
        <f t="shared" si="63"/>
        <v>0</v>
      </c>
      <c r="EL19">
        <f t="shared" si="64"/>
        <v>0</v>
      </c>
      <c r="EM19">
        <f t="shared" si="65"/>
        <v>0</v>
      </c>
      <c r="EN19">
        <f t="shared" si="66"/>
        <v>0</v>
      </c>
    </row>
    <row r="20" spans="1:144">
      <c r="A20" s="32" t="s">
        <v>101</v>
      </c>
      <c r="B20">
        <v>8.23</v>
      </c>
      <c r="C20">
        <v>40</v>
      </c>
      <c r="D20" t="s">
        <v>287</v>
      </c>
      <c r="E20" t="s">
        <v>287</v>
      </c>
      <c r="F20">
        <v>2</v>
      </c>
      <c r="G20">
        <v>2</v>
      </c>
      <c r="H20">
        <v>2</v>
      </c>
      <c r="J20">
        <v>7.06</v>
      </c>
      <c r="K20">
        <v>1.31</v>
      </c>
      <c r="L20">
        <v>1.88</v>
      </c>
      <c r="M20">
        <v>6</v>
      </c>
      <c r="N20">
        <v>2.46</v>
      </c>
      <c r="O20">
        <v>5.5</v>
      </c>
      <c r="P20">
        <v>4.26</v>
      </c>
      <c r="Q20">
        <v>2.14</v>
      </c>
      <c r="T20">
        <v>8.8000000000000007</v>
      </c>
      <c r="U20">
        <v>1.34</v>
      </c>
      <c r="V20">
        <v>1.29</v>
      </c>
      <c r="W20">
        <v>0.47</v>
      </c>
      <c r="X20">
        <v>1.03</v>
      </c>
      <c r="Y20">
        <v>3.99</v>
      </c>
      <c r="Z20">
        <v>3.83</v>
      </c>
      <c r="AA20">
        <v>6.54</v>
      </c>
      <c r="AB20">
        <v>0.78</v>
      </c>
      <c r="AC20">
        <v>5.51</v>
      </c>
      <c r="AD20">
        <v>5.14</v>
      </c>
      <c r="AE20">
        <v>3.36</v>
      </c>
      <c r="AF20" s="31">
        <v>1.76</v>
      </c>
      <c r="AG20" s="31">
        <v>2.4700000000000002</v>
      </c>
      <c r="AH20">
        <v>1.69</v>
      </c>
      <c r="AI20">
        <v>0.74</v>
      </c>
      <c r="AJ20">
        <v>1.1399999999999999</v>
      </c>
      <c r="AK20">
        <v>3.31</v>
      </c>
      <c r="AL20">
        <v>0.55000000000000004</v>
      </c>
      <c r="AM20">
        <v>0.71</v>
      </c>
      <c r="AN20">
        <v>1.75</v>
      </c>
      <c r="AO20">
        <v>2.2000000000000002</v>
      </c>
      <c r="AQ20">
        <v>5.99</v>
      </c>
      <c r="AR20">
        <v>3.85</v>
      </c>
      <c r="AS20">
        <v>5.51</v>
      </c>
      <c r="AT20">
        <v>1</v>
      </c>
      <c r="AU20">
        <v>4.05</v>
      </c>
      <c r="AV20">
        <v>6.9</v>
      </c>
      <c r="AW20">
        <v>12.39</v>
      </c>
      <c r="AX20">
        <v>6.44</v>
      </c>
      <c r="AY20">
        <v>12.09</v>
      </c>
      <c r="AZ20">
        <v>9.4700000000000006</v>
      </c>
      <c r="BA20">
        <v>13.29</v>
      </c>
      <c r="BB20">
        <v>9.7899999999999991</v>
      </c>
      <c r="BC20">
        <v>20.55</v>
      </c>
      <c r="BD20">
        <v>16.82</v>
      </c>
      <c r="BE20">
        <v>12.47</v>
      </c>
      <c r="BF20">
        <v>17.170000000000002</v>
      </c>
      <c r="BG20">
        <v>12.12</v>
      </c>
      <c r="BH20">
        <v>11.7</v>
      </c>
      <c r="BI20">
        <v>12.91</v>
      </c>
      <c r="BJ20">
        <v>14.82</v>
      </c>
      <c r="BK20">
        <v>6.7</v>
      </c>
      <c r="BL20">
        <v>21.44</v>
      </c>
      <c r="BM20">
        <v>14.06</v>
      </c>
      <c r="BN20">
        <v>0.95</v>
      </c>
      <c r="BO20">
        <v>0.24</v>
      </c>
      <c r="BP20">
        <v>0.42</v>
      </c>
      <c r="BQ20">
        <v>0.7</v>
      </c>
      <c r="BR20">
        <v>0.21</v>
      </c>
      <c r="BS20">
        <v>0.12</v>
      </c>
      <c r="BT20">
        <v>0.57999999999999996</v>
      </c>
      <c r="BU20">
        <v>0.41</v>
      </c>
      <c r="BV20">
        <v>0.21</v>
      </c>
      <c r="BW20">
        <v>0.05</v>
      </c>
      <c r="BX20">
        <v>0.01</v>
      </c>
      <c r="BZ20">
        <f t="shared" si="0"/>
        <v>0</v>
      </c>
      <c r="CA20">
        <f t="shared" si="1"/>
        <v>0</v>
      </c>
      <c r="CB20">
        <f t="shared" si="2"/>
        <v>0</v>
      </c>
      <c r="CC20">
        <f t="shared" si="3"/>
        <v>0</v>
      </c>
      <c r="CD20">
        <f t="shared" si="4"/>
        <v>0</v>
      </c>
      <c r="CE20">
        <f t="shared" si="5"/>
        <v>0</v>
      </c>
      <c r="CF20">
        <f t="shared" si="6"/>
        <v>0</v>
      </c>
      <c r="CG20">
        <f t="shared" si="7"/>
        <v>0</v>
      </c>
      <c r="CH20">
        <f t="shared" si="8"/>
        <v>0</v>
      </c>
      <c r="CI20">
        <f t="shared" si="9"/>
        <v>0</v>
      </c>
      <c r="CJ20">
        <f t="shared" si="10"/>
        <v>0</v>
      </c>
      <c r="CK20">
        <f t="shared" si="11"/>
        <v>0</v>
      </c>
      <c r="CL20">
        <f t="shared" si="12"/>
        <v>0</v>
      </c>
      <c r="CM20">
        <f t="shared" si="13"/>
        <v>0</v>
      </c>
      <c r="CN20">
        <f t="shared" si="14"/>
        <v>0</v>
      </c>
      <c r="CO20">
        <f t="shared" si="15"/>
        <v>0</v>
      </c>
      <c r="CP20">
        <f t="shared" si="16"/>
        <v>0</v>
      </c>
      <c r="CQ20">
        <f t="shared" si="17"/>
        <v>0</v>
      </c>
      <c r="CR20">
        <f t="shared" si="18"/>
        <v>0</v>
      </c>
      <c r="CS20">
        <f t="shared" si="19"/>
        <v>0</v>
      </c>
      <c r="CT20">
        <f t="shared" si="20"/>
        <v>0</v>
      </c>
      <c r="CU20">
        <f t="shared" si="21"/>
        <v>0</v>
      </c>
      <c r="CV20">
        <f t="shared" si="22"/>
        <v>0</v>
      </c>
      <c r="CW20">
        <f t="shared" si="23"/>
        <v>0</v>
      </c>
      <c r="CX20">
        <f t="shared" si="24"/>
        <v>0</v>
      </c>
      <c r="CY20">
        <f t="shared" si="25"/>
        <v>0</v>
      </c>
      <c r="CZ20">
        <f t="shared" si="26"/>
        <v>0</v>
      </c>
      <c r="DA20">
        <f t="shared" si="27"/>
        <v>0</v>
      </c>
      <c r="DB20">
        <f t="shared" si="28"/>
        <v>0</v>
      </c>
      <c r="DC20">
        <f t="shared" si="29"/>
        <v>0</v>
      </c>
      <c r="DD20">
        <f t="shared" si="30"/>
        <v>0</v>
      </c>
      <c r="DE20">
        <f t="shared" si="31"/>
        <v>0</v>
      </c>
      <c r="DF20">
        <f t="shared" si="32"/>
        <v>0</v>
      </c>
      <c r="DG20">
        <f t="shared" si="33"/>
        <v>0</v>
      </c>
      <c r="DH20">
        <f t="shared" si="34"/>
        <v>0</v>
      </c>
      <c r="DI20">
        <f t="shared" si="35"/>
        <v>0</v>
      </c>
      <c r="DJ20">
        <f t="shared" si="36"/>
        <v>0</v>
      </c>
      <c r="DK20">
        <f t="shared" si="37"/>
        <v>0</v>
      </c>
      <c r="DL20">
        <f t="shared" si="38"/>
        <v>0</v>
      </c>
      <c r="DM20">
        <f t="shared" si="39"/>
        <v>0</v>
      </c>
      <c r="DN20">
        <f t="shared" si="40"/>
        <v>0</v>
      </c>
      <c r="DO20">
        <f t="shared" si="41"/>
        <v>0</v>
      </c>
      <c r="DP20">
        <f t="shared" si="42"/>
        <v>0</v>
      </c>
      <c r="DQ20">
        <f t="shared" si="43"/>
        <v>0</v>
      </c>
      <c r="DR20">
        <f t="shared" si="44"/>
        <v>0</v>
      </c>
      <c r="DS20">
        <f t="shared" si="45"/>
        <v>0</v>
      </c>
      <c r="DT20">
        <f t="shared" si="46"/>
        <v>0</v>
      </c>
      <c r="DU20">
        <f t="shared" si="47"/>
        <v>0</v>
      </c>
      <c r="DV20">
        <f t="shared" si="48"/>
        <v>0</v>
      </c>
      <c r="DW20">
        <f t="shared" si="49"/>
        <v>0</v>
      </c>
      <c r="DX20">
        <f t="shared" si="50"/>
        <v>0</v>
      </c>
      <c r="DY20">
        <f t="shared" si="51"/>
        <v>0</v>
      </c>
      <c r="DZ20">
        <f t="shared" si="52"/>
        <v>0</v>
      </c>
      <c r="EA20">
        <f t="shared" si="53"/>
        <v>0</v>
      </c>
      <c r="EB20">
        <f t="shared" si="54"/>
        <v>0</v>
      </c>
      <c r="EC20">
        <f t="shared" si="55"/>
        <v>0</v>
      </c>
      <c r="ED20">
        <f t="shared" si="56"/>
        <v>0</v>
      </c>
      <c r="EE20">
        <f t="shared" si="57"/>
        <v>0</v>
      </c>
      <c r="EF20">
        <f t="shared" si="58"/>
        <v>0</v>
      </c>
      <c r="EG20">
        <f t="shared" si="59"/>
        <v>0</v>
      </c>
      <c r="EH20">
        <f t="shared" si="60"/>
        <v>0</v>
      </c>
      <c r="EI20">
        <f t="shared" si="61"/>
        <v>0</v>
      </c>
      <c r="EJ20">
        <f t="shared" si="62"/>
        <v>0</v>
      </c>
      <c r="EK20">
        <f t="shared" si="63"/>
        <v>0</v>
      </c>
      <c r="EL20">
        <f t="shared" si="64"/>
        <v>0</v>
      </c>
      <c r="EM20">
        <f t="shared" si="65"/>
        <v>0</v>
      </c>
      <c r="EN20">
        <f t="shared" si="66"/>
        <v>0</v>
      </c>
    </row>
    <row r="21" spans="1:144">
      <c r="A21" s="32" t="s">
        <v>102</v>
      </c>
      <c r="B21">
        <v>0.55999999999999994</v>
      </c>
      <c r="C21">
        <v>5</v>
      </c>
      <c r="D21" s="31" t="s">
        <v>289</v>
      </c>
      <c r="E21" t="s">
        <v>289</v>
      </c>
      <c r="F21">
        <v>4</v>
      </c>
      <c r="G21">
        <v>2</v>
      </c>
      <c r="H21">
        <v>2</v>
      </c>
      <c r="L21">
        <v>0.13</v>
      </c>
      <c r="N21">
        <v>0.08</v>
      </c>
      <c r="O21">
        <v>0.3</v>
      </c>
      <c r="Q21">
        <v>0.2</v>
      </c>
      <c r="T21">
        <v>0.15</v>
      </c>
      <c r="V21">
        <v>0.05</v>
      </c>
      <c r="X21">
        <v>0.02</v>
      </c>
      <c r="Y21">
        <v>0.192</v>
      </c>
      <c r="Z21">
        <v>0.21599999999999997</v>
      </c>
      <c r="AA21">
        <v>0.41</v>
      </c>
      <c r="AC21">
        <v>0.34</v>
      </c>
      <c r="AD21">
        <v>0.18</v>
      </c>
      <c r="AF21" s="31"/>
      <c r="AG21" s="31">
        <v>0.41</v>
      </c>
      <c r="AJ21">
        <v>0.24</v>
      </c>
      <c r="AK21">
        <v>0.46</v>
      </c>
      <c r="AQ21">
        <v>0.36</v>
      </c>
      <c r="AR21">
        <v>0.53</v>
      </c>
      <c r="AW21">
        <v>2.64</v>
      </c>
      <c r="AX21">
        <v>1.64</v>
      </c>
      <c r="AY21">
        <v>1.07</v>
      </c>
      <c r="AZ21">
        <v>0.43</v>
      </c>
      <c r="BA21">
        <v>3.61</v>
      </c>
      <c r="BB21">
        <v>3.71</v>
      </c>
      <c r="BC21">
        <v>0.59</v>
      </c>
      <c r="BD21">
        <v>0.31</v>
      </c>
      <c r="BE21">
        <v>0.63</v>
      </c>
      <c r="BG21">
        <v>0.52</v>
      </c>
      <c r="BH21">
        <v>0.38</v>
      </c>
      <c r="BJ21">
        <v>1.1499999999999999</v>
      </c>
      <c r="BM21">
        <v>0.64</v>
      </c>
      <c r="BO21">
        <v>0.05</v>
      </c>
      <c r="BR21">
        <v>0.02</v>
      </c>
      <c r="BU21">
        <v>0.02</v>
      </c>
      <c r="BZ21">
        <f t="shared" si="0"/>
        <v>0</v>
      </c>
      <c r="CA21">
        <f t="shared" si="1"/>
        <v>0</v>
      </c>
      <c r="CB21">
        <f t="shared" si="2"/>
        <v>0</v>
      </c>
      <c r="CC21">
        <f t="shared" si="3"/>
        <v>0</v>
      </c>
      <c r="CD21">
        <f t="shared" si="4"/>
        <v>0</v>
      </c>
      <c r="CE21">
        <f t="shared" si="5"/>
        <v>0</v>
      </c>
      <c r="CF21">
        <f t="shared" si="6"/>
        <v>0</v>
      </c>
      <c r="CG21">
        <f t="shared" si="7"/>
        <v>0</v>
      </c>
      <c r="CH21">
        <f t="shared" si="8"/>
        <v>0</v>
      </c>
      <c r="CI21">
        <f t="shared" si="9"/>
        <v>0</v>
      </c>
      <c r="CJ21">
        <f t="shared" si="10"/>
        <v>0</v>
      </c>
      <c r="CK21">
        <f t="shared" si="11"/>
        <v>0</v>
      </c>
      <c r="CL21">
        <f t="shared" si="12"/>
        <v>0</v>
      </c>
      <c r="CM21">
        <f t="shared" si="13"/>
        <v>0</v>
      </c>
      <c r="CN21">
        <f t="shared" si="14"/>
        <v>0</v>
      </c>
      <c r="CO21">
        <f t="shared" si="15"/>
        <v>0</v>
      </c>
      <c r="CP21">
        <f t="shared" si="16"/>
        <v>0</v>
      </c>
      <c r="CQ21">
        <f t="shared" si="17"/>
        <v>0</v>
      </c>
      <c r="CR21">
        <f t="shared" si="18"/>
        <v>0</v>
      </c>
      <c r="CS21">
        <f t="shared" si="19"/>
        <v>0</v>
      </c>
      <c r="CT21">
        <f t="shared" si="20"/>
        <v>0</v>
      </c>
      <c r="CU21">
        <f t="shared" si="21"/>
        <v>0</v>
      </c>
      <c r="CV21">
        <f t="shared" si="22"/>
        <v>0</v>
      </c>
      <c r="CW21">
        <f t="shared" si="23"/>
        <v>0</v>
      </c>
      <c r="CX21">
        <f t="shared" si="24"/>
        <v>0</v>
      </c>
      <c r="CY21">
        <f t="shared" si="25"/>
        <v>0</v>
      </c>
      <c r="CZ21">
        <f t="shared" si="26"/>
        <v>0</v>
      </c>
      <c r="DA21">
        <f t="shared" si="27"/>
        <v>0</v>
      </c>
      <c r="DB21">
        <f t="shared" si="28"/>
        <v>0</v>
      </c>
      <c r="DC21">
        <f t="shared" si="29"/>
        <v>0</v>
      </c>
      <c r="DD21">
        <f t="shared" si="30"/>
        <v>0</v>
      </c>
      <c r="DE21">
        <f t="shared" si="31"/>
        <v>0</v>
      </c>
      <c r="DF21">
        <f t="shared" si="32"/>
        <v>0</v>
      </c>
      <c r="DG21">
        <f t="shared" si="33"/>
        <v>0</v>
      </c>
      <c r="DH21">
        <f t="shared" si="34"/>
        <v>0</v>
      </c>
      <c r="DI21">
        <f t="shared" si="35"/>
        <v>0</v>
      </c>
      <c r="DJ21">
        <f t="shared" si="36"/>
        <v>0</v>
      </c>
      <c r="DK21">
        <f t="shared" si="37"/>
        <v>0</v>
      </c>
      <c r="DL21">
        <f t="shared" si="38"/>
        <v>0</v>
      </c>
      <c r="DM21">
        <f t="shared" si="39"/>
        <v>0</v>
      </c>
      <c r="DN21">
        <f t="shared" si="40"/>
        <v>0</v>
      </c>
      <c r="DO21">
        <f t="shared" si="41"/>
        <v>0</v>
      </c>
      <c r="DP21">
        <f t="shared" si="42"/>
        <v>0</v>
      </c>
      <c r="DQ21">
        <f t="shared" si="43"/>
        <v>0</v>
      </c>
      <c r="DR21">
        <f t="shared" si="44"/>
        <v>0</v>
      </c>
      <c r="DS21">
        <f t="shared" si="45"/>
        <v>0</v>
      </c>
      <c r="DT21">
        <f t="shared" si="46"/>
        <v>0</v>
      </c>
      <c r="DU21">
        <f t="shared" si="47"/>
        <v>0</v>
      </c>
      <c r="DV21">
        <f t="shared" si="48"/>
        <v>0</v>
      </c>
      <c r="DW21">
        <f t="shared" si="49"/>
        <v>0</v>
      </c>
      <c r="DX21">
        <f t="shared" si="50"/>
        <v>0</v>
      </c>
      <c r="DY21">
        <f t="shared" si="51"/>
        <v>0</v>
      </c>
      <c r="DZ21">
        <f t="shared" si="52"/>
        <v>0</v>
      </c>
      <c r="EA21">
        <f t="shared" si="53"/>
        <v>0</v>
      </c>
      <c r="EB21">
        <f t="shared" si="54"/>
        <v>0</v>
      </c>
      <c r="EC21">
        <f t="shared" si="55"/>
        <v>0</v>
      </c>
      <c r="ED21">
        <f t="shared" si="56"/>
        <v>0</v>
      </c>
      <c r="EE21">
        <f t="shared" si="57"/>
        <v>0</v>
      </c>
      <c r="EF21">
        <f t="shared" si="58"/>
        <v>0</v>
      </c>
      <c r="EG21">
        <f t="shared" si="59"/>
        <v>0</v>
      </c>
      <c r="EH21">
        <f t="shared" si="60"/>
        <v>0</v>
      </c>
      <c r="EI21">
        <f t="shared" si="61"/>
        <v>0</v>
      </c>
      <c r="EJ21">
        <f t="shared" si="62"/>
        <v>0</v>
      </c>
      <c r="EK21">
        <f t="shared" si="63"/>
        <v>0</v>
      </c>
      <c r="EL21">
        <f t="shared" si="64"/>
        <v>0</v>
      </c>
      <c r="EM21">
        <f t="shared" si="65"/>
        <v>0</v>
      </c>
      <c r="EN21">
        <f t="shared" si="66"/>
        <v>0</v>
      </c>
    </row>
    <row r="22" spans="1:144">
      <c r="A22" s="32" t="s">
        <v>103</v>
      </c>
      <c r="B22">
        <v>5.63</v>
      </c>
      <c r="C22">
        <v>10</v>
      </c>
      <c r="D22" s="31" t="s">
        <v>280</v>
      </c>
      <c r="E22" t="s">
        <v>280</v>
      </c>
      <c r="F22">
        <v>3</v>
      </c>
      <c r="G22">
        <v>3</v>
      </c>
      <c r="H22">
        <v>3</v>
      </c>
      <c r="J22">
        <v>3.91</v>
      </c>
      <c r="K22">
        <v>44.96</v>
      </c>
      <c r="L22">
        <v>24.22</v>
      </c>
      <c r="M22">
        <v>19</v>
      </c>
      <c r="N22">
        <v>7.46</v>
      </c>
      <c r="O22">
        <v>13.09</v>
      </c>
      <c r="P22">
        <v>31.73</v>
      </c>
      <c r="Q22">
        <v>8.5</v>
      </c>
      <c r="R22">
        <v>29.6</v>
      </c>
      <c r="S22">
        <v>19.600000000000001</v>
      </c>
      <c r="T22">
        <v>1.22</v>
      </c>
      <c r="U22">
        <v>12.34</v>
      </c>
      <c r="V22">
        <v>8.0779999999999994</v>
      </c>
      <c r="W22">
        <v>21.86</v>
      </c>
      <c r="X22">
        <v>11.039</v>
      </c>
      <c r="Y22">
        <v>9.625</v>
      </c>
      <c r="Z22">
        <v>12.481</v>
      </c>
      <c r="AA22">
        <v>4.43</v>
      </c>
      <c r="AB22">
        <v>6.74</v>
      </c>
      <c r="AC22">
        <v>5.51</v>
      </c>
      <c r="AD22">
        <v>6.32</v>
      </c>
      <c r="AE22">
        <v>11.31</v>
      </c>
      <c r="AF22" s="31">
        <v>4.5</v>
      </c>
      <c r="AG22" s="31">
        <v>24.290000000000003</v>
      </c>
      <c r="AI22">
        <v>15.679999999999998</v>
      </c>
      <c r="AJ22">
        <v>21.16</v>
      </c>
      <c r="AK22">
        <v>18.45</v>
      </c>
      <c r="AL22">
        <v>40.200000000000003</v>
      </c>
      <c r="AM22">
        <v>43</v>
      </c>
      <c r="AN22">
        <v>43.19</v>
      </c>
      <c r="AO22">
        <v>36.299999999999997</v>
      </c>
      <c r="AP22">
        <v>7.53</v>
      </c>
      <c r="AQ22">
        <v>20.84</v>
      </c>
      <c r="AR22">
        <v>21.06</v>
      </c>
      <c r="AS22">
        <v>26.21</v>
      </c>
      <c r="AT22">
        <v>25.98</v>
      </c>
      <c r="AU22">
        <v>24.709999999999997</v>
      </c>
      <c r="AV22">
        <v>13.06</v>
      </c>
      <c r="AW22">
        <v>10.99</v>
      </c>
      <c r="AX22">
        <v>8.16</v>
      </c>
      <c r="AY22">
        <v>19.62</v>
      </c>
      <c r="AZ22">
        <v>23.72</v>
      </c>
      <c r="BA22">
        <v>25.5</v>
      </c>
      <c r="BB22">
        <v>21.88</v>
      </c>
      <c r="BC22">
        <v>0.18</v>
      </c>
      <c r="BD22">
        <v>0.86</v>
      </c>
      <c r="BE22">
        <v>0.73</v>
      </c>
      <c r="BF22">
        <v>2.2000000000000002</v>
      </c>
      <c r="BG22">
        <v>1.75</v>
      </c>
      <c r="BH22">
        <v>5.83</v>
      </c>
      <c r="BI22">
        <v>4.9800000000000004</v>
      </c>
      <c r="BJ22">
        <v>4.57</v>
      </c>
      <c r="BK22">
        <v>4.97</v>
      </c>
      <c r="BL22">
        <v>2.44</v>
      </c>
      <c r="BM22">
        <v>3.09</v>
      </c>
      <c r="BN22">
        <v>0.33</v>
      </c>
      <c r="BO22">
        <v>0.28000000000000003</v>
      </c>
      <c r="BP22">
        <v>1.72</v>
      </c>
      <c r="BQ22">
        <v>0.38</v>
      </c>
      <c r="BR22">
        <v>7.0000000000000007E-2</v>
      </c>
      <c r="BS22">
        <v>0.09</v>
      </c>
      <c r="BU22">
        <v>0.11</v>
      </c>
      <c r="BV22">
        <v>0.21</v>
      </c>
      <c r="BW22">
        <v>0.2</v>
      </c>
      <c r="BX22">
        <v>0.2</v>
      </c>
      <c r="BZ22">
        <f t="shared" si="0"/>
        <v>0</v>
      </c>
      <c r="CA22">
        <f t="shared" si="1"/>
        <v>0.33333333333333337</v>
      </c>
      <c r="CB22">
        <f t="shared" si="2"/>
        <v>0.33333333333333337</v>
      </c>
      <c r="CC22">
        <f t="shared" si="3"/>
        <v>0.33333333333333337</v>
      </c>
      <c r="CD22">
        <f t="shared" si="4"/>
        <v>0</v>
      </c>
      <c r="CE22">
        <f t="shared" si="5"/>
        <v>0.33333333333333337</v>
      </c>
      <c r="CF22">
        <f t="shared" si="6"/>
        <v>0.33333333333333337</v>
      </c>
      <c r="CG22">
        <f t="shared" si="7"/>
        <v>0</v>
      </c>
      <c r="CH22">
        <f t="shared" si="8"/>
        <v>0.33333333333333337</v>
      </c>
      <c r="CI22">
        <f t="shared" si="9"/>
        <v>0.33333333333333337</v>
      </c>
      <c r="CJ22">
        <f t="shared" si="10"/>
        <v>0</v>
      </c>
      <c r="CK22">
        <f t="shared" si="11"/>
        <v>0.33333333333333337</v>
      </c>
      <c r="CL22">
        <f t="shared" si="12"/>
        <v>0</v>
      </c>
      <c r="CM22">
        <f t="shared" si="13"/>
        <v>0.33333333333333337</v>
      </c>
      <c r="CN22">
        <f t="shared" si="14"/>
        <v>0.33333333333333337</v>
      </c>
      <c r="CO22">
        <f t="shared" si="15"/>
        <v>0</v>
      </c>
      <c r="CP22">
        <f t="shared" si="16"/>
        <v>0.33333333333333337</v>
      </c>
      <c r="CQ22">
        <f t="shared" si="17"/>
        <v>0</v>
      </c>
      <c r="CR22">
        <f t="shared" si="18"/>
        <v>0</v>
      </c>
      <c r="CS22">
        <f t="shared" si="19"/>
        <v>0</v>
      </c>
      <c r="CT22">
        <f t="shared" si="20"/>
        <v>0</v>
      </c>
      <c r="CU22">
        <f t="shared" si="21"/>
        <v>0.33333333333333337</v>
      </c>
      <c r="CV22">
        <f t="shared" si="22"/>
        <v>0</v>
      </c>
      <c r="CW22">
        <f t="shared" si="23"/>
        <v>0.33333333333333337</v>
      </c>
      <c r="CX22">
        <f t="shared" si="24"/>
        <v>0</v>
      </c>
      <c r="CY22">
        <f t="shared" si="25"/>
        <v>0.33333333333333337</v>
      </c>
      <c r="CZ22">
        <f t="shared" si="26"/>
        <v>0.33333333333333337</v>
      </c>
      <c r="DA22">
        <f t="shared" si="27"/>
        <v>0.33333333333333337</v>
      </c>
      <c r="DB22">
        <f t="shared" si="28"/>
        <v>0.33333333333333337</v>
      </c>
      <c r="DC22">
        <f t="shared" si="29"/>
        <v>0.33333333333333337</v>
      </c>
      <c r="DD22">
        <f t="shared" si="30"/>
        <v>0.33333333333333337</v>
      </c>
      <c r="DE22">
        <f t="shared" si="31"/>
        <v>0.33333333333333337</v>
      </c>
      <c r="DF22">
        <f t="shared" si="32"/>
        <v>0</v>
      </c>
      <c r="DG22">
        <f t="shared" si="33"/>
        <v>0.33333333333333337</v>
      </c>
      <c r="DH22">
        <f t="shared" si="34"/>
        <v>0.33333333333333337</v>
      </c>
      <c r="DI22">
        <f t="shared" si="35"/>
        <v>0.33333333333333337</v>
      </c>
      <c r="DJ22">
        <f t="shared" si="36"/>
        <v>0.33333333333333337</v>
      </c>
      <c r="DK22">
        <f t="shared" si="37"/>
        <v>0.33333333333333337</v>
      </c>
      <c r="DL22">
        <f t="shared" si="38"/>
        <v>0.33333333333333337</v>
      </c>
      <c r="DM22">
        <f t="shared" si="39"/>
        <v>0.33333333333333337</v>
      </c>
      <c r="DN22">
        <f t="shared" si="40"/>
        <v>0</v>
      </c>
      <c r="DO22">
        <f t="shared" si="41"/>
        <v>0.33333333333333337</v>
      </c>
      <c r="DP22">
        <f t="shared" si="42"/>
        <v>0.33333333333333337</v>
      </c>
      <c r="DQ22">
        <f t="shared" si="43"/>
        <v>0.33333333333333337</v>
      </c>
      <c r="DR22">
        <f t="shared" si="44"/>
        <v>0.33333333333333337</v>
      </c>
      <c r="DS22">
        <f t="shared" si="45"/>
        <v>0</v>
      </c>
      <c r="DT22">
        <f t="shared" si="46"/>
        <v>0</v>
      </c>
      <c r="DU22">
        <f t="shared" si="47"/>
        <v>0</v>
      </c>
      <c r="DV22">
        <f t="shared" si="48"/>
        <v>0</v>
      </c>
      <c r="DW22">
        <f t="shared" si="49"/>
        <v>0</v>
      </c>
      <c r="DX22">
        <f t="shared" si="50"/>
        <v>0</v>
      </c>
      <c r="DY22">
        <f t="shared" si="51"/>
        <v>0</v>
      </c>
      <c r="DZ22">
        <f t="shared" si="52"/>
        <v>0</v>
      </c>
      <c r="EA22">
        <f t="shared" si="53"/>
        <v>0</v>
      </c>
      <c r="EB22">
        <f t="shared" si="54"/>
        <v>0</v>
      </c>
      <c r="EC22">
        <f t="shared" si="55"/>
        <v>0</v>
      </c>
      <c r="ED22">
        <f t="shared" si="56"/>
        <v>0</v>
      </c>
      <c r="EE22">
        <f t="shared" si="57"/>
        <v>0</v>
      </c>
      <c r="EF22">
        <f t="shared" si="58"/>
        <v>0</v>
      </c>
      <c r="EG22">
        <f t="shared" si="59"/>
        <v>0</v>
      </c>
      <c r="EH22">
        <f t="shared" si="60"/>
        <v>0</v>
      </c>
      <c r="EI22">
        <f t="shared" si="61"/>
        <v>0</v>
      </c>
      <c r="EJ22">
        <f t="shared" si="62"/>
        <v>0</v>
      </c>
      <c r="EK22">
        <f t="shared" si="63"/>
        <v>0</v>
      </c>
      <c r="EL22">
        <f t="shared" si="64"/>
        <v>0</v>
      </c>
      <c r="EM22">
        <f t="shared" si="65"/>
        <v>0</v>
      </c>
      <c r="EN22">
        <f t="shared" si="66"/>
        <v>0</v>
      </c>
    </row>
    <row r="23" spans="1:144">
      <c r="A23" s="32" t="s">
        <v>236</v>
      </c>
      <c r="B23">
        <v>1.9E-3</v>
      </c>
      <c r="C23">
        <v>1E-3</v>
      </c>
      <c r="D23" t="s">
        <v>287</v>
      </c>
      <c r="E23" t="s">
        <v>287</v>
      </c>
      <c r="F23">
        <v>2</v>
      </c>
      <c r="G23">
        <v>2</v>
      </c>
      <c r="H23">
        <v>2</v>
      </c>
      <c r="AF23" s="31"/>
      <c r="AG23" s="31"/>
      <c r="BZ23">
        <f t="shared" si="0"/>
        <v>0</v>
      </c>
      <c r="CA23">
        <f t="shared" si="1"/>
        <v>0</v>
      </c>
      <c r="CB23">
        <f t="shared" si="2"/>
        <v>0</v>
      </c>
      <c r="CC23">
        <f t="shared" si="3"/>
        <v>0</v>
      </c>
      <c r="CD23">
        <f t="shared" si="4"/>
        <v>0</v>
      </c>
      <c r="CE23">
        <f t="shared" si="5"/>
        <v>0</v>
      </c>
      <c r="CF23">
        <f t="shared" si="6"/>
        <v>0</v>
      </c>
      <c r="CG23">
        <f t="shared" si="7"/>
        <v>0</v>
      </c>
      <c r="CH23">
        <f t="shared" si="8"/>
        <v>0</v>
      </c>
      <c r="CI23">
        <f t="shared" si="9"/>
        <v>0</v>
      </c>
      <c r="CJ23">
        <f t="shared" si="10"/>
        <v>0</v>
      </c>
      <c r="CK23">
        <f t="shared" si="11"/>
        <v>0</v>
      </c>
      <c r="CL23">
        <f t="shared" si="12"/>
        <v>0</v>
      </c>
      <c r="CM23">
        <f t="shared" si="13"/>
        <v>0</v>
      </c>
      <c r="CN23">
        <f t="shared" si="14"/>
        <v>0</v>
      </c>
      <c r="CO23">
        <f t="shared" si="15"/>
        <v>0</v>
      </c>
      <c r="CP23">
        <f t="shared" si="16"/>
        <v>0</v>
      </c>
      <c r="CQ23">
        <f t="shared" si="17"/>
        <v>0</v>
      </c>
      <c r="CR23">
        <f t="shared" si="18"/>
        <v>0</v>
      </c>
      <c r="CS23">
        <f t="shared" si="19"/>
        <v>0</v>
      </c>
      <c r="CT23">
        <f t="shared" si="20"/>
        <v>0</v>
      </c>
      <c r="CU23">
        <f t="shared" si="21"/>
        <v>0</v>
      </c>
      <c r="CV23">
        <f t="shared" si="22"/>
        <v>0</v>
      </c>
      <c r="CW23">
        <f t="shared" si="23"/>
        <v>0</v>
      </c>
      <c r="CX23">
        <f t="shared" si="24"/>
        <v>0</v>
      </c>
      <c r="CY23">
        <f t="shared" si="25"/>
        <v>0</v>
      </c>
      <c r="CZ23">
        <f t="shared" si="26"/>
        <v>0</v>
      </c>
      <c r="DA23">
        <f t="shared" si="27"/>
        <v>0</v>
      </c>
      <c r="DB23">
        <f t="shared" si="28"/>
        <v>0</v>
      </c>
      <c r="DC23">
        <f t="shared" si="29"/>
        <v>0</v>
      </c>
      <c r="DD23">
        <f t="shared" si="30"/>
        <v>0</v>
      </c>
      <c r="DE23">
        <f t="shared" si="31"/>
        <v>0</v>
      </c>
      <c r="DF23">
        <f t="shared" si="32"/>
        <v>0</v>
      </c>
      <c r="DG23">
        <f t="shared" si="33"/>
        <v>0</v>
      </c>
      <c r="DH23">
        <f t="shared" si="34"/>
        <v>0</v>
      </c>
      <c r="DI23">
        <f t="shared" si="35"/>
        <v>0</v>
      </c>
      <c r="DJ23">
        <f t="shared" si="36"/>
        <v>0</v>
      </c>
      <c r="DK23">
        <f t="shared" si="37"/>
        <v>0</v>
      </c>
      <c r="DL23">
        <f t="shared" si="38"/>
        <v>0</v>
      </c>
      <c r="DM23">
        <f t="shared" si="39"/>
        <v>0</v>
      </c>
      <c r="DN23">
        <f t="shared" si="40"/>
        <v>0</v>
      </c>
      <c r="DO23">
        <f t="shared" si="41"/>
        <v>0</v>
      </c>
      <c r="DP23">
        <f t="shared" si="42"/>
        <v>0</v>
      </c>
      <c r="DQ23">
        <f t="shared" si="43"/>
        <v>0</v>
      </c>
      <c r="DR23">
        <f t="shared" si="44"/>
        <v>0</v>
      </c>
      <c r="DS23">
        <f t="shared" si="45"/>
        <v>0</v>
      </c>
      <c r="DT23">
        <f t="shared" si="46"/>
        <v>0</v>
      </c>
      <c r="DU23">
        <f t="shared" si="47"/>
        <v>0</v>
      </c>
      <c r="DV23">
        <f t="shared" si="48"/>
        <v>0</v>
      </c>
      <c r="DW23">
        <f t="shared" si="49"/>
        <v>0</v>
      </c>
      <c r="DX23">
        <f t="shared" si="50"/>
        <v>0</v>
      </c>
      <c r="DY23">
        <f t="shared" si="51"/>
        <v>0</v>
      </c>
      <c r="DZ23">
        <f t="shared" si="52"/>
        <v>0</v>
      </c>
      <c r="EA23">
        <f t="shared" si="53"/>
        <v>0</v>
      </c>
      <c r="EB23">
        <f t="shared" si="54"/>
        <v>0</v>
      </c>
      <c r="EC23">
        <f t="shared" si="55"/>
        <v>0</v>
      </c>
      <c r="ED23">
        <f t="shared" si="56"/>
        <v>0</v>
      </c>
      <c r="EE23">
        <f t="shared" si="57"/>
        <v>0</v>
      </c>
      <c r="EF23">
        <f t="shared" si="58"/>
        <v>0</v>
      </c>
      <c r="EG23">
        <f t="shared" si="59"/>
        <v>0</v>
      </c>
      <c r="EH23">
        <f t="shared" si="60"/>
        <v>0</v>
      </c>
      <c r="EI23">
        <f t="shared" si="61"/>
        <v>0</v>
      </c>
      <c r="EJ23">
        <f t="shared" si="62"/>
        <v>0</v>
      </c>
      <c r="EK23">
        <f t="shared" si="63"/>
        <v>0</v>
      </c>
      <c r="EL23">
        <f t="shared" si="64"/>
        <v>0</v>
      </c>
      <c r="EM23">
        <f t="shared" si="65"/>
        <v>0</v>
      </c>
      <c r="EN23">
        <f t="shared" si="66"/>
        <v>0</v>
      </c>
    </row>
    <row r="24" spans="1:144">
      <c r="A24" s="32" t="s">
        <v>237</v>
      </c>
      <c r="B24">
        <v>1.4999999999999999E-4</v>
      </c>
      <c r="C24">
        <v>1E-3</v>
      </c>
      <c r="D24" t="s">
        <v>279</v>
      </c>
      <c r="E24" t="s">
        <v>279</v>
      </c>
      <c r="F24">
        <v>3</v>
      </c>
      <c r="G24">
        <v>3</v>
      </c>
      <c r="H24">
        <v>3</v>
      </c>
      <c r="AF24" s="31"/>
      <c r="AG24" s="31"/>
      <c r="BZ24">
        <f t="shared" si="0"/>
        <v>0</v>
      </c>
      <c r="CA24">
        <f t="shared" si="1"/>
        <v>0</v>
      </c>
      <c r="CB24">
        <f t="shared" si="2"/>
        <v>0</v>
      </c>
      <c r="CC24">
        <f t="shared" si="3"/>
        <v>0</v>
      </c>
      <c r="CD24">
        <f t="shared" si="4"/>
        <v>0</v>
      </c>
      <c r="CE24">
        <f t="shared" si="5"/>
        <v>0</v>
      </c>
      <c r="CF24">
        <f t="shared" si="6"/>
        <v>0</v>
      </c>
      <c r="CG24">
        <f t="shared" si="7"/>
        <v>0</v>
      </c>
      <c r="CH24">
        <f t="shared" si="8"/>
        <v>0</v>
      </c>
      <c r="CI24">
        <f t="shared" si="9"/>
        <v>0</v>
      </c>
      <c r="CJ24">
        <f t="shared" si="10"/>
        <v>0</v>
      </c>
      <c r="CK24">
        <f t="shared" si="11"/>
        <v>0</v>
      </c>
      <c r="CL24">
        <f t="shared" si="12"/>
        <v>0</v>
      </c>
      <c r="CM24">
        <f t="shared" si="13"/>
        <v>0</v>
      </c>
      <c r="CN24">
        <f t="shared" si="14"/>
        <v>0</v>
      </c>
      <c r="CO24">
        <f t="shared" si="15"/>
        <v>0</v>
      </c>
      <c r="CP24">
        <f t="shared" si="16"/>
        <v>0</v>
      </c>
      <c r="CQ24">
        <f t="shared" si="17"/>
        <v>0</v>
      </c>
      <c r="CR24">
        <f t="shared" si="18"/>
        <v>0</v>
      </c>
      <c r="CS24">
        <f t="shared" si="19"/>
        <v>0</v>
      </c>
      <c r="CT24">
        <f t="shared" si="20"/>
        <v>0</v>
      </c>
      <c r="CU24">
        <f t="shared" si="21"/>
        <v>0</v>
      </c>
      <c r="CV24">
        <f t="shared" si="22"/>
        <v>0</v>
      </c>
      <c r="CW24">
        <f t="shared" si="23"/>
        <v>0</v>
      </c>
      <c r="CX24">
        <f t="shared" si="24"/>
        <v>0</v>
      </c>
      <c r="CY24">
        <f t="shared" si="25"/>
        <v>0</v>
      </c>
      <c r="CZ24">
        <f t="shared" si="26"/>
        <v>0</v>
      </c>
      <c r="DA24">
        <f t="shared" si="27"/>
        <v>0</v>
      </c>
      <c r="DB24">
        <f t="shared" si="28"/>
        <v>0</v>
      </c>
      <c r="DC24">
        <f t="shared" si="29"/>
        <v>0</v>
      </c>
      <c r="DD24">
        <f t="shared" si="30"/>
        <v>0</v>
      </c>
      <c r="DE24">
        <f t="shared" si="31"/>
        <v>0</v>
      </c>
      <c r="DF24">
        <f t="shared" si="32"/>
        <v>0</v>
      </c>
      <c r="DG24">
        <f t="shared" si="33"/>
        <v>0</v>
      </c>
      <c r="DH24">
        <f t="shared" si="34"/>
        <v>0</v>
      </c>
      <c r="DI24">
        <f t="shared" si="35"/>
        <v>0</v>
      </c>
      <c r="DJ24">
        <f t="shared" si="36"/>
        <v>0</v>
      </c>
      <c r="DK24">
        <f t="shared" si="37"/>
        <v>0</v>
      </c>
      <c r="DL24">
        <f t="shared" si="38"/>
        <v>0</v>
      </c>
      <c r="DM24">
        <f t="shared" si="39"/>
        <v>0</v>
      </c>
      <c r="DN24">
        <f t="shared" si="40"/>
        <v>0</v>
      </c>
      <c r="DO24">
        <f t="shared" si="41"/>
        <v>0</v>
      </c>
      <c r="DP24">
        <f t="shared" si="42"/>
        <v>0</v>
      </c>
      <c r="DQ24">
        <f t="shared" si="43"/>
        <v>0</v>
      </c>
      <c r="DR24">
        <f t="shared" si="44"/>
        <v>0</v>
      </c>
      <c r="DS24">
        <f t="shared" si="45"/>
        <v>0</v>
      </c>
      <c r="DT24">
        <f t="shared" si="46"/>
        <v>0</v>
      </c>
      <c r="DU24">
        <f t="shared" si="47"/>
        <v>0</v>
      </c>
      <c r="DV24">
        <f t="shared" si="48"/>
        <v>0</v>
      </c>
      <c r="DW24">
        <f t="shared" si="49"/>
        <v>0</v>
      </c>
      <c r="DX24">
        <f t="shared" si="50"/>
        <v>0</v>
      </c>
      <c r="DY24">
        <f t="shared" si="51"/>
        <v>0</v>
      </c>
      <c r="DZ24">
        <f t="shared" si="52"/>
        <v>0</v>
      </c>
      <c r="EA24">
        <f t="shared" si="53"/>
        <v>0</v>
      </c>
      <c r="EB24">
        <f t="shared" si="54"/>
        <v>0</v>
      </c>
      <c r="EC24">
        <f t="shared" si="55"/>
        <v>0</v>
      </c>
      <c r="ED24">
        <f t="shared" si="56"/>
        <v>0</v>
      </c>
      <c r="EE24">
        <f t="shared" si="57"/>
        <v>0</v>
      </c>
      <c r="EF24">
        <f t="shared" si="58"/>
        <v>0</v>
      </c>
      <c r="EG24">
        <f t="shared" si="59"/>
        <v>0</v>
      </c>
      <c r="EH24">
        <f t="shared" si="60"/>
        <v>0</v>
      </c>
      <c r="EI24">
        <f t="shared" si="61"/>
        <v>0</v>
      </c>
      <c r="EJ24">
        <f t="shared" si="62"/>
        <v>0</v>
      </c>
      <c r="EK24">
        <f t="shared" si="63"/>
        <v>0</v>
      </c>
      <c r="EL24">
        <f t="shared" si="64"/>
        <v>0</v>
      </c>
      <c r="EM24">
        <f t="shared" si="65"/>
        <v>0</v>
      </c>
      <c r="EN24">
        <f t="shared" si="66"/>
        <v>0</v>
      </c>
    </row>
    <row r="25" spans="1:144">
      <c r="A25" s="32" t="s">
        <v>108</v>
      </c>
      <c r="B25">
        <v>5.0000000000000004E-6</v>
      </c>
      <c r="C25">
        <v>5.9999999999999995E-4</v>
      </c>
      <c r="D25" t="s">
        <v>290</v>
      </c>
      <c r="E25" t="s">
        <v>539</v>
      </c>
      <c r="F25">
        <v>4</v>
      </c>
      <c r="G25">
        <v>4</v>
      </c>
      <c r="H25">
        <v>3</v>
      </c>
      <c r="O25">
        <v>2.0000000000000001E-4</v>
      </c>
      <c r="AF25" s="31"/>
      <c r="AG25" s="31"/>
      <c r="BZ25">
        <f t="shared" si="0"/>
        <v>0</v>
      </c>
      <c r="CA25">
        <f t="shared" si="1"/>
        <v>0</v>
      </c>
      <c r="CB25">
        <f t="shared" si="2"/>
        <v>0</v>
      </c>
      <c r="CC25">
        <f t="shared" si="3"/>
        <v>0</v>
      </c>
      <c r="CD25">
        <f t="shared" si="4"/>
        <v>0</v>
      </c>
      <c r="CE25">
        <f t="shared" si="5"/>
        <v>0</v>
      </c>
      <c r="CF25">
        <f t="shared" si="6"/>
        <v>0</v>
      </c>
      <c r="CG25">
        <f t="shared" si="7"/>
        <v>0</v>
      </c>
      <c r="CH25">
        <f t="shared" si="8"/>
        <v>0</v>
      </c>
      <c r="CI25">
        <f t="shared" si="9"/>
        <v>0</v>
      </c>
      <c r="CJ25">
        <f t="shared" si="10"/>
        <v>0</v>
      </c>
      <c r="CK25">
        <f t="shared" si="11"/>
        <v>0</v>
      </c>
      <c r="CL25">
        <f t="shared" si="12"/>
        <v>0</v>
      </c>
      <c r="CM25">
        <f t="shared" si="13"/>
        <v>0</v>
      </c>
      <c r="CN25">
        <f t="shared" si="14"/>
        <v>0</v>
      </c>
      <c r="CO25">
        <f t="shared" si="15"/>
        <v>0</v>
      </c>
      <c r="CP25">
        <f t="shared" si="16"/>
        <v>0</v>
      </c>
      <c r="CQ25">
        <f t="shared" si="17"/>
        <v>0</v>
      </c>
      <c r="CR25">
        <f t="shared" si="18"/>
        <v>0</v>
      </c>
      <c r="CS25">
        <f t="shared" si="19"/>
        <v>0</v>
      </c>
      <c r="CT25">
        <f t="shared" si="20"/>
        <v>0</v>
      </c>
      <c r="CU25">
        <f t="shared" si="21"/>
        <v>0</v>
      </c>
      <c r="CV25">
        <f t="shared" si="22"/>
        <v>0</v>
      </c>
      <c r="CW25">
        <f t="shared" si="23"/>
        <v>0</v>
      </c>
      <c r="CX25">
        <f t="shared" si="24"/>
        <v>0</v>
      </c>
      <c r="CY25">
        <f t="shared" si="25"/>
        <v>0</v>
      </c>
      <c r="CZ25">
        <f t="shared" si="26"/>
        <v>0</v>
      </c>
      <c r="DA25">
        <f t="shared" si="27"/>
        <v>0</v>
      </c>
      <c r="DB25">
        <f t="shared" si="28"/>
        <v>0</v>
      </c>
      <c r="DC25">
        <f t="shared" si="29"/>
        <v>0</v>
      </c>
      <c r="DD25">
        <f t="shared" si="30"/>
        <v>0</v>
      </c>
      <c r="DE25">
        <f t="shared" si="31"/>
        <v>0</v>
      </c>
      <c r="DF25">
        <f t="shared" si="32"/>
        <v>0</v>
      </c>
      <c r="DG25">
        <f t="shared" si="33"/>
        <v>0</v>
      </c>
      <c r="DH25">
        <f t="shared" si="34"/>
        <v>0</v>
      </c>
      <c r="DI25">
        <f t="shared" si="35"/>
        <v>0</v>
      </c>
      <c r="DJ25">
        <f t="shared" si="36"/>
        <v>0</v>
      </c>
      <c r="DK25">
        <f t="shared" si="37"/>
        <v>0</v>
      </c>
      <c r="DL25">
        <f t="shared" si="38"/>
        <v>0</v>
      </c>
      <c r="DM25">
        <f t="shared" si="39"/>
        <v>0</v>
      </c>
      <c r="DN25">
        <f t="shared" si="40"/>
        <v>0</v>
      </c>
      <c r="DO25">
        <f t="shared" si="41"/>
        <v>0</v>
      </c>
      <c r="DP25">
        <f t="shared" si="42"/>
        <v>0</v>
      </c>
      <c r="DQ25">
        <f t="shared" si="43"/>
        <v>0</v>
      </c>
      <c r="DR25">
        <f t="shared" si="44"/>
        <v>0</v>
      </c>
      <c r="DS25">
        <f t="shared" si="45"/>
        <v>0</v>
      </c>
      <c r="DT25">
        <f t="shared" si="46"/>
        <v>0</v>
      </c>
      <c r="DU25">
        <f t="shared" si="47"/>
        <v>0</v>
      </c>
      <c r="DV25">
        <f t="shared" si="48"/>
        <v>0</v>
      </c>
      <c r="DW25">
        <f t="shared" si="49"/>
        <v>0</v>
      </c>
      <c r="DX25">
        <f t="shared" si="50"/>
        <v>0</v>
      </c>
      <c r="DY25">
        <f t="shared" si="51"/>
        <v>0</v>
      </c>
      <c r="DZ25">
        <f t="shared" si="52"/>
        <v>0</v>
      </c>
      <c r="EA25">
        <f t="shared" si="53"/>
        <v>0</v>
      </c>
      <c r="EB25">
        <f t="shared" si="54"/>
        <v>0</v>
      </c>
      <c r="EC25">
        <f t="shared" si="55"/>
        <v>0</v>
      </c>
      <c r="ED25">
        <f t="shared" si="56"/>
        <v>0</v>
      </c>
      <c r="EE25">
        <f t="shared" si="57"/>
        <v>0</v>
      </c>
      <c r="EF25">
        <f t="shared" si="58"/>
        <v>0</v>
      </c>
      <c r="EG25">
        <f t="shared" si="59"/>
        <v>0</v>
      </c>
      <c r="EH25">
        <f t="shared" si="60"/>
        <v>0</v>
      </c>
      <c r="EI25">
        <f t="shared" si="61"/>
        <v>0</v>
      </c>
      <c r="EJ25">
        <f t="shared" si="62"/>
        <v>0</v>
      </c>
      <c r="EK25">
        <f t="shared" si="63"/>
        <v>0</v>
      </c>
      <c r="EL25">
        <f t="shared" si="64"/>
        <v>0</v>
      </c>
      <c r="EM25">
        <f t="shared" si="65"/>
        <v>0</v>
      </c>
      <c r="EN25">
        <f t="shared" si="66"/>
        <v>0</v>
      </c>
    </row>
    <row r="26" spans="1:144">
      <c r="A26" s="32" t="s">
        <v>109</v>
      </c>
      <c r="B26">
        <v>3.6999999999999998E-2</v>
      </c>
      <c r="C26">
        <v>12</v>
      </c>
      <c r="D26" t="s">
        <v>276</v>
      </c>
      <c r="E26" t="s">
        <v>276</v>
      </c>
      <c r="F26">
        <v>2</v>
      </c>
      <c r="G26">
        <v>2</v>
      </c>
      <c r="H26">
        <v>2</v>
      </c>
      <c r="O26">
        <v>4.0000000000000001E-3</v>
      </c>
      <c r="T26">
        <v>0.05</v>
      </c>
      <c r="V26">
        <v>8.0000000000000002E-3</v>
      </c>
      <c r="AA26">
        <v>0.17</v>
      </c>
      <c r="AF26" s="31"/>
      <c r="AG26" s="31"/>
      <c r="BO26">
        <v>0.09</v>
      </c>
      <c r="BQ26">
        <v>0.06</v>
      </c>
      <c r="BZ26">
        <f t="shared" si="0"/>
        <v>0</v>
      </c>
      <c r="CA26">
        <f t="shared" si="1"/>
        <v>0</v>
      </c>
      <c r="CB26">
        <f t="shared" si="2"/>
        <v>0</v>
      </c>
      <c r="CC26">
        <f t="shared" si="3"/>
        <v>0</v>
      </c>
      <c r="CD26">
        <f t="shared" si="4"/>
        <v>0</v>
      </c>
      <c r="CE26">
        <f t="shared" si="5"/>
        <v>0</v>
      </c>
      <c r="CF26">
        <f t="shared" si="6"/>
        <v>0</v>
      </c>
      <c r="CG26">
        <f t="shared" si="7"/>
        <v>0</v>
      </c>
      <c r="CH26">
        <f t="shared" si="8"/>
        <v>0</v>
      </c>
      <c r="CI26">
        <f t="shared" si="9"/>
        <v>0</v>
      </c>
      <c r="CJ26">
        <f t="shared" si="10"/>
        <v>0</v>
      </c>
      <c r="CK26">
        <f t="shared" si="11"/>
        <v>0</v>
      </c>
      <c r="CL26">
        <f t="shared" si="12"/>
        <v>0</v>
      </c>
      <c r="CM26">
        <f t="shared" si="13"/>
        <v>0</v>
      </c>
      <c r="CN26">
        <f t="shared" si="14"/>
        <v>0</v>
      </c>
      <c r="CO26">
        <f t="shared" si="15"/>
        <v>0</v>
      </c>
      <c r="CP26">
        <f t="shared" si="16"/>
        <v>0</v>
      </c>
      <c r="CQ26">
        <f t="shared" si="17"/>
        <v>0</v>
      </c>
      <c r="CR26">
        <f t="shared" si="18"/>
        <v>0</v>
      </c>
      <c r="CS26">
        <f t="shared" si="19"/>
        <v>0</v>
      </c>
      <c r="CT26">
        <f t="shared" si="20"/>
        <v>0</v>
      </c>
      <c r="CU26">
        <f t="shared" si="21"/>
        <v>0</v>
      </c>
      <c r="CV26">
        <f t="shared" si="22"/>
        <v>0</v>
      </c>
      <c r="CW26">
        <f t="shared" si="23"/>
        <v>0</v>
      </c>
      <c r="CX26">
        <f t="shared" si="24"/>
        <v>0</v>
      </c>
      <c r="CY26">
        <f t="shared" si="25"/>
        <v>0</v>
      </c>
      <c r="CZ26">
        <f t="shared" si="26"/>
        <v>0</v>
      </c>
      <c r="DA26">
        <f t="shared" si="27"/>
        <v>0</v>
      </c>
      <c r="DB26">
        <f t="shared" si="28"/>
        <v>0</v>
      </c>
      <c r="DC26">
        <f t="shared" si="29"/>
        <v>0</v>
      </c>
      <c r="DD26">
        <f t="shared" si="30"/>
        <v>0</v>
      </c>
      <c r="DE26">
        <f t="shared" si="31"/>
        <v>0</v>
      </c>
      <c r="DF26">
        <f t="shared" si="32"/>
        <v>0</v>
      </c>
      <c r="DG26">
        <f t="shared" si="33"/>
        <v>0</v>
      </c>
      <c r="DH26">
        <f t="shared" si="34"/>
        <v>0</v>
      </c>
      <c r="DI26">
        <f t="shared" si="35"/>
        <v>0</v>
      </c>
      <c r="DJ26">
        <f t="shared" si="36"/>
        <v>0</v>
      </c>
      <c r="DK26">
        <f t="shared" si="37"/>
        <v>0</v>
      </c>
      <c r="DL26">
        <f t="shared" si="38"/>
        <v>0</v>
      </c>
      <c r="DM26">
        <f t="shared" si="39"/>
        <v>0</v>
      </c>
      <c r="DN26">
        <f t="shared" si="40"/>
        <v>0</v>
      </c>
      <c r="DO26">
        <f t="shared" si="41"/>
        <v>0</v>
      </c>
      <c r="DP26">
        <f t="shared" si="42"/>
        <v>0</v>
      </c>
      <c r="DQ26">
        <f t="shared" si="43"/>
        <v>0</v>
      </c>
      <c r="DR26">
        <f t="shared" si="44"/>
        <v>0</v>
      </c>
      <c r="DS26">
        <f t="shared" si="45"/>
        <v>0</v>
      </c>
      <c r="DT26">
        <f t="shared" si="46"/>
        <v>0</v>
      </c>
      <c r="DU26">
        <f t="shared" si="47"/>
        <v>0</v>
      </c>
      <c r="DV26">
        <f t="shared" si="48"/>
        <v>0</v>
      </c>
      <c r="DW26">
        <f t="shared" si="49"/>
        <v>0</v>
      </c>
      <c r="DX26">
        <f t="shared" si="50"/>
        <v>0</v>
      </c>
      <c r="DY26">
        <f t="shared" si="51"/>
        <v>0</v>
      </c>
      <c r="DZ26">
        <f t="shared" si="52"/>
        <v>0</v>
      </c>
      <c r="EA26">
        <f t="shared" si="53"/>
        <v>0</v>
      </c>
      <c r="EB26">
        <f t="shared" si="54"/>
        <v>0</v>
      </c>
      <c r="EC26">
        <f t="shared" si="55"/>
        <v>0</v>
      </c>
      <c r="ED26">
        <f t="shared" si="56"/>
        <v>0</v>
      </c>
      <c r="EE26">
        <f t="shared" si="57"/>
        <v>0</v>
      </c>
      <c r="EF26">
        <f t="shared" si="58"/>
        <v>0</v>
      </c>
      <c r="EG26">
        <f t="shared" si="59"/>
        <v>0</v>
      </c>
      <c r="EH26">
        <f t="shared" si="60"/>
        <v>0</v>
      </c>
      <c r="EI26">
        <f t="shared" si="61"/>
        <v>0</v>
      </c>
      <c r="EJ26">
        <f t="shared" si="62"/>
        <v>0</v>
      </c>
      <c r="EK26">
        <f t="shared" si="63"/>
        <v>0</v>
      </c>
      <c r="EL26">
        <f t="shared" si="64"/>
        <v>0</v>
      </c>
      <c r="EM26">
        <f t="shared" si="65"/>
        <v>0</v>
      </c>
      <c r="EN26">
        <f t="shared" si="66"/>
        <v>0</v>
      </c>
    </row>
    <row r="27" spans="1:144">
      <c r="A27" s="32" t="s">
        <v>110</v>
      </c>
      <c r="B27">
        <v>1.6500000000000001E-2</v>
      </c>
      <c r="C27">
        <v>0.04</v>
      </c>
      <c r="D27" t="s">
        <v>292</v>
      </c>
      <c r="E27" t="s">
        <v>292</v>
      </c>
      <c r="F27">
        <v>2</v>
      </c>
      <c r="G27">
        <v>2</v>
      </c>
      <c r="H27">
        <v>2</v>
      </c>
      <c r="T27">
        <v>0.01</v>
      </c>
      <c r="AA27">
        <v>2.5999999999999999E-2</v>
      </c>
      <c r="AF27" s="31"/>
      <c r="AG27" s="31"/>
      <c r="BZ27">
        <f t="shared" si="0"/>
        <v>0</v>
      </c>
      <c r="CA27">
        <f t="shared" si="1"/>
        <v>0</v>
      </c>
      <c r="CB27">
        <f t="shared" si="2"/>
        <v>0</v>
      </c>
      <c r="CC27">
        <f t="shared" si="3"/>
        <v>0</v>
      </c>
      <c r="CD27">
        <f t="shared" si="4"/>
        <v>0</v>
      </c>
      <c r="CE27">
        <f t="shared" si="5"/>
        <v>0</v>
      </c>
      <c r="CF27">
        <f t="shared" si="6"/>
        <v>0</v>
      </c>
      <c r="CG27">
        <f t="shared" si="7"/>
        <v>0</v>
      </c>
      <c r="CH27">
        <f t="shared" si="8"/>
        <v>0</v>
      </c>
      <c r="CI27">
        <f t="shared" si="9"/>
        <v>0</v>
      </c>
      <c r="CJ27">
        <f t="shared" si="10"/>
        <v>0</v>
      </c>
      <c r="CK27">
        <f t="shared" si="11"/>
        <v>0</v>
      </c>
      <c r="CL27">
        <f t="shared" si="12"/>
        <v>0</v>
      </c>
      <c r="CM27">
        <f t="shared" si="13"/>
        <v>0</v>
      </c>
      <c r="CN27">
        <f t="shared" si="14"/>
        <v>0</v>
      </c>
      <c r="CO27">
        <f t="shared" si="15"/>
        <v>0</v>
      </c>
      <c r="CP27">
        <f t="shared" si="16"/>
        <v>0</v>
      </c>
      <c r="CQ27">
        <f t="shared" si="17"/>
        <v>0</v>
      </c>
      <c r="CR27">
        <f t="shared" si="18"/>
        <v>0</v>
      </c>
      <c r="CS27">
        <f t="shared" si="19"/>
        <v>0</v>
      </c>
      <c r="CT27">
        <f t="shared" si="20"/>
        <v>0</v>
      </c>
      <c r="CU27">
        <f t="shared" si="21"/>
        <v>0</v>
      </c>
      <c r="CV27">
        <f t="shared" si="22"/>
        <v>0</v>
      </c>
      <c r="CW27">
        <f t="shared" si="23"/>
        <v>0</v>
      </c>
      <c r="CX27">
        <f t="shared" si="24"/>
        <v>0</v>
      </c>
      <c r="CY27">
        <f t="shared" si="25"/>
        <v>0</v>
      </c>
      <c r="CZ27">
        <f t="shared" si="26"/>
        <v>0</v>
      </c>
      <c r="DA27">
        <f t="shared" si="27"/>
        <v>0</v>
      </c>
      <c r="DB27">
        <f t="shared" si="28"/>
        <v>0</v>
      </c>
      <c r="DC27">
        <f t="shared" si="29"/>
        <v>0</v>
      </c>
      <c r="DD27">
        <f t="shared" si="30"/>
        <v>0</v>
      </c>
      <c r="DE27">
        <f t="shared" si="31"/>
        <v>0</v>
      </c>
      <c r="DF27">
        <f t="shared" si="32"/>
        <v>0</v>
      </c>
      <c r="DG27">
        <f t="shared" si="33"/>
        <v>0</v>
      </c>
      <c r="DH27">
        <f t="shared" si="34"/>
        <v>0</v>
      </c>
      <c r="DI27">
        <f t="shared" si="35"/>
        <v>0</v>
      </c>
      <c r="DJ27">
        <f t="shared" si="36"/>
        <v>0</v>
      </c>
      <c r="DK27">
        <f t="shared" si="37"/>
        <v>0</v>
      </c>
      <c r="DL27">
        <f t="shared" si="38"/>
        <v>0</v>
      </c>
      <c r="DM27">
        <f t="shared" si="39"/>
        <v>0</v>
      </c>
      <c r="DN27">
        <f t="shared" si="40"/>
        <v>0</v>
      </c>
      <c r="DO27">
        <f t="shared" si="41"/>
        <v>0</v>
      </c>
      <c r="DP27">
        <f t="shared" si="42"/>
        <v>0</v>
      </c>
      <c r="DQ27">
        <f t="shared" si="43"/>
        <v>0</v>
      </c>
      <c r="DR27">
        <f t="shared" si="44"/>
        <v>0</v>
      </c>
      <c r="DS27">
        <f t="shared" si="45"/>
        <v>0</v>
      </c>
      <c r="DT27">
        <f t="shared" si="46"/>
        <v>0</v>
      </c>
      <c r="DU27">
        <f t="shared" si="47"/>
        <v>0</v>
      </c>
      <c r="DV27">
        <f t="shared" si="48"/>
        <v>0</v>
      </c>
      <c r="DW27">
        <f t="shared" si="49"/>
        <v>0</v>
      </c>
      <c r="DX27">
        <f t="shared" si="50"/>
        <v>0</v>
      </c>
      <c r="DY27">
        <f t="shared" si="51"/>
        <v>0</v>
      </c>
      <c r="DZ27">
        <f t="shared" si="52"/>
        <v>0</v>
      </c>
      <c r="EA27">
        <f t="shared" si="53"/>
        <v>0</v>
      </c>
      <c r="EB27">
        <f t="shared" si="54"/>
        <v>0</v>
      </c>
      <c r="EC27">
        <f t="shared" si="55"/>
        <v>0</v>
      </c>
      <c r="ED27">
        <f t="shared" si="56"/>
        <v>0</v>
      </c>
      <c r="EE27">
        <f t="shared" si="57"/>
        <v>0</v>
      </c>
      <c r="EF27">
        <f t="shared" si="58"/>
        <v>0</v>
      </c>
      <c r="EG27">
        <f t="shared" si="59"/>
        <v>0</v>
      </c>
      <c r="EH27">
        <f t="shared" si="60"/>
        <v>0</v>
      </c>
      <c r="EI27">
        <f t="shared" si="61"/>
        <v>0</v>
      </c>
      <c r="EJ27">
        <f t="shared" si="62"/>
        <v>0</v>
      </c>
      <c r="EK27">
        <f t="shared" si="63"/>
        <v>0</v>
      </c>
      <c r="EL27">
        <f t="shared" si="64"/>
        <v>0</v>
      </c>
      <c r="EM27">
        <f t="shared" si="65"/>
        <v>0</v>
      </c>
      <c r="EN27">
        <f t="shared" si="66"/>
        <v>0</v>
      </c>
    </row>
    <row r="28" spans="1:144">
      <c r="A28" s="32" t="s">
        <v>238</v>
      </c>
      <c r="B28">
        <v>2E-3</v>
      </c>
      <c r="C28">
        <v>4.0000000000000001E-3</v>
      </c>
      <c r="D28" s="31" t="s">
        <v>283</v>
      </c>
      <c r="E28" t="s">
        <v>283</v>
      </c>
      <c r="F28">
        <v>3</v>
      </c>
      <c r="G28">
        <v>3</v>
      </c>
      <c r="H28">
        <v>3</v>
      </c>
      <c r="AF28" s="31"/>
      <c r="AG28" s="31"/>
      <c r="BZ28">
        <f t="shared" si="0"/>
        <v>0</v>
      </c>
      <c r="CA28">
        <f t="shared" si="1"/>
        <v>0</v>
      </c>
      <c r="CB28">
        <f t="shared" si="2"/>
        <v>0</v>
      </c>
      <c r="CC28">
        <f t="shared" si="3"/>
        <v>0</v>
      </c>
      <c r="CD28">
        <f t="shared" si="4"/>
        <v>0</v>
      </c>
      <c r="CE28">
        <f t="shared" si="5"/>
        <v>0</v>
      </c>
      <c r="CF28">
        <f t="shared" si="6"/>
        <v>0</v>
      </c>
      <c r="CG28">
        <f t="shared" si="7"/>
        <v>0</v>
      </c>
      <c r="CH28">
        <f t="shared" si="8"/>
        <v>0</v>
      </c>
      <c r="CI28">
        <f t="shared" si="9"/>
        <v>0</v>
      </c>
      <c r="CJ28">
        <f t="shared" si="10"/>
        <v>0</v>
      </c>
      <c r="CK28">
        <f t="shared" si="11"/>
        <v>0</v>
      </c>
      <c r="CL28">
        <f t="shared" si="12"/>
        <v>0</v>
      </c>
      <c r="CM28">
        <f t="shared" si="13"/>
        <v>0</v>
      </c>
      <c r="CN28">
        <f t="shared" si="14"/>
        <v>0</v>
      </c>
      <c r="CO28">
        <f t="shared" si="15"/>
        <v>0</v>
      </c>
      <c r="CP28">
        <f t="shared" si="16"/>
        <v>0</v>
      </c>
      <c r="CQ28">
        <f t="shared" si="17"/>
        <v>0</v>
      </c>
      <c r="CR28">
        <f t="shared" si="18"/>
        <v>0</v>
      </c>
      <c r="CS28">
        <f t="shared" si="19"/>
        <v>0</v>
      </c>
      <c r="CT28">
        <f t="shared" si="20"/>
        <v>0</v>
      </c>
      <c r="CU28">
        <f t="shared" si="21"/>
        <v>0</v>
      </c>
      <c r="CV28">
        <f t="shared" si="22"/>
        <v>0</v>
      </c>
      <c r="CW28">
        <f t="shared" si="23"/>
        <v>0</v>
      </c>
      <c r="CX28">
        <f t="shared" si="24"/>
        <v>0</v>
      </c>
      <c r="CY28">
        <f t="shared" si="25"/>
        <v>0</v>
      </c>
      <c r="CZ28">
        <f t="shared" si="26"/>
        <v>0</v>
      </c>
      <c r="DA28">
        <f t="shared" si="27"/>
        <v>0</v>
      </c>
      <c r="DB28">
        <f t="shared" si="28"/>
        <v>0</v>
      </c>
      <c r="DC28">
        <f t="shared" si="29"/>
        <v>0</v>
      </c>
      <c r="DD28">
        <f t="shared" si="30"/>
        <v>0</v>
      </c>
      <c r="DE28">
        <f t="shared" si="31"/>
        <v>0</v>
      </c>
      <c r="DF28">
        <f t="shared" si="32"/>
        <v>0</v>
      </c>
      <c r="DG28">
        <f t="shared" si="33"/>
        <v>0</v>
      </c>
      <c r="DH28">
        <f t="shared" si="34"/>
        <v>0</v>
      </c>
      <c r="DI28">
        <f t="shared" si="35"/>
        <v>0</v>
      </c>
      <c r="DJ28">
        <f t="shared" si="36"/>
        <v>0</v>
      </c>
      <c r="DK28">
        <f t="shared" si="37"/>
        <v>0</v>
      </c>
      <c r="DL28">
        <f t="shared" si="38"/>
        <v>0</v>
      </c>
      <c r="DM28">
        <f t="shared" si="39"/>
        <v>0</v>
      </c>
      <c r="DN28">
        <f t="shared" si="40"/>
        <v>0</v>
      </c>
      <c r="DO28">
        <f t="shared" si="41"/>
        <v>0</v>
      </c>
      <c r="DP28">
        <f t="shared" si="42"/>
        <v>0</v>
      </c>
      <c r="DQ28">
        <f t="shared" si="43"/>
        <v>0</v>
      </c>
      <c r="DR28">
        <f t="shared" si="44"/>
        <v>0</v>
      </c>
      <c r="DS28">
        <f t="shared" si="45"/>
        <v>0</v>
      </c>
      <c r="DT28">
        <f t="shared" si="46"/>
        <v>0</v>
      </c>
      <c r="DU28">
        <f t="shared" si="47"/>
        <v>0</v>
      </c>
      <c r="DV28">
        <f t="shared" si="48"/>
        <v>0</v>
      </c>
      <c r="DW28">
        <f t="shared" si="49"/>
        <v>0</v>
      </c>
      <c r="DX28">
        <f t="shared" si="50"/>
        <v>0</v>
      </c>
      <c r="DY28">
        <f t="shared" si="51"/>
        <v>0</v>
      </c>
      <c r="DZ28">
        <f t="shared" si="52"/>
        <v>0</v>
      </c>
      <c r="EA28">
        <f t="shared" si="53"/>
        <v>0</v>
      </c>
      <c r="EB28">
        <f t="shared" si="54"/>
        <v>0</v>
      </c>
      <c r="EC28">
        <f t="shared" si="55"/>
        <v>0</v>
      </c>
      <c r="ED28">
        <f t="shared" si="56"/>
        <v>0</v>
      </c>
      <c r="EE28">
        <f t="shared" si="57"/>
        <v>0</v>
      </c>
      <c r="EF28">
        <f t="shared" si="58"/>
        <v>0</v>
      </c>
      <c r="EG28">
        <f t="shared" si="59"/>
        <v>0</v>
      </c>
      <c r="EH28">
        <f t="shared" si="60"/>
        <v>0</v>
      </c>
      <c r="EI28">
        <f t="shared" si="61"/>
        <v>0</v>
      </c>
      <c r="EJ28">
        <f t="shared" si="62"/>
        <v>0</v>
      </c>
      <c r="EK28">
        <f t="shared" si="63"/>
        <v>0</v>
      </c>
      <c r="EL28">
        <f t="shared" si="64"/>
        <v>0</v>
      </c>
      <c r="EM28">
        <f t="shared" si="65"/>
        <v>0</v>
      </c>
      <c r="EN28">
        <f t="shared" si="66"/>
        <v>0</v>
      </c>
    </row>
    <row r="29" spans="1:144">
      <c r="A29" s="32" t="s">
        <v>112</v>
      </c>
      <c r="B29">
        <v>1.1999999999999999E-4</v>
      </c>
      <c r="C29">
        <v>0.01</v>
      </c>
      <c r="D29" s="31" t="s">
        <v>294</v>
      </c>
      <c r="E29" t="s">
        <v>294</v>
      </c>
      <c r="F29">
        <v>2</v>
      </c>
      <c r="G29">
        <v>2</v>
      </c>
      <c r="H29">
        <v>2</v>
      </c>
      <c r="AA29">
        <v>0.03</v>
      </c>
      <c r="AF29" s="31"/>
      <c r="AG29" s="31"/>
      <c r="BZ29">
        <f t="shared" si="0"/>
        <v>0</v>
      </c>
      <c r="CA29">
        <f t="shared" si="1"/>
        <v>0</v>
      </c>
      <c r="CB29">
        <f t="shared" si="2"/>
        <v>0</v>
      </c>
      <c r="CC29">
        <f t="shared" si="3"/>
        <v>0</v>
      </c>
      <c r="CD29">
        <f t="shared" si="4"/>
        <v>0</v>
      </c>
      <c r="CE29">
        <f t="shared" si="5"/>
        <v>0</v>
      </c>
      <c r="CF29">
        <f t="shared" si="6"/>
        <v>0</v>
      </c>
      <c r="CG29">
        <f t="shared" si="7"/>
        <v>0</v>
      </c>
      <c r="CH29">
        <f t="shared" si="8"/>
        <v>0</v>
      </c>
      <c r="CI29">
        <f t="shared" si="9"/>
        <v>0</v>
      </c>
      <c r="CJ29">
        <f t="shared" si="10"/>
        <v>0</v>
      </c>
      <c r="CK29">
        <f t="shared" si="11"/>
        <v>0</v>
      </c>
      <c r="CL29">
        <f t="shared" si="12"/>
        <v>0</v>
      </c>
      <c r="CM29">
        <f t="shared" si="13"/>
        <v>0</v>
      </c>
      <c r="CN29">
        <f t="shared" si="14"/>
        <v>0</v>
      </c>
      <c r="CO29">
        <f t="shared" si="15"/>
        <v>0</v>
      </c>
      <c r="CP29">
        <f t="shared" si="16"/>
        <v>0</v>
      </c>
      <c r="CQ29">
        <f t="shared" si="17"/>
        <v>0.5</v>
      </c>
      <c r="CR29">
        <f t="shared" si="18"/>
        <v>0</v>
      </c>
      <c r="CS29">
        <f t="shared" si="19"/>
        <v>0</v>
      </c>
      <c r="CT29">
        <f t="shared" si="20"/>
        <v>0</v>
      </c>
      <c r="CU29">
        <f t="shared" si="21"/>
        <v>0</v>
      </c>
      <c r="CV29">
        <f t="shared" si="22"/>
        <v>0</v>
      </c>
      <c r="CW29">
        <f t="shared" si="23"/>
        <v>0</v>
      </c>
      <c r="CX29">
        <f t="shared" si="24"/>
        <v>0</v>
      </c>
      <c r="CY29">
        <f t="shared" si="25"/>
        <v>0</v>
      </c>
      <c r="CZ29">
        <f t="shared" si="26"/>
        <v>0</v>
      </c>
      <c r="DA29">
        <f t="shared" si="27"/>
        <v>0</v>
      </c>
      <c r="DB29">
        <f t="shared" si="28"/>
        <v>0</v>
      </c>
      <c r="DC29">
        <f t="shared" si="29"/>
        <v>0</v>
      </c>
      <c r="DD29">
        <f t="shared" si="30"/>
        <v>0</v>
      </c>
      <c r="DE29">
        <f t="shared" si="31"/>
        <v>0</v>
      </c>
      <c r="DF29">
        <f t="shared" si="32"/>
        <v>0</v>
      </c>
      <c r="DG29">
        <f t="shared" si="33"/>
        <v>0</v>
      </c>
      <c r="DH29">
        <f t="shared" si="34"/>
        <v>0</v>
      </c>
      <c r="DI29">
        <f t="shared" si="35"/>
        <v>0</v>
      </c>
      <c r="DJ29">
        <f t="shared" si="36"/>
        <v>0</v>
      </c>
      <c r="DK29">
        <f t="shared" si="37"/>
        <v>0</v>
      </c>
      <c r="DL29">
        <f t="shared" si="38"/>
        <v>0</v>
      </c>
      <c r="DM29">
        <f t="shared" si="39"/>
        <v>0</v>
      </c>
      <c r="DN29">
        <f t="shared" si="40"/>
        <v>0</v>
      </c>
      <c r="DO29">
        <f t="shared" si="41"/>
        <v>0</v>
      </c>
      <c r="DP29">
        <f t="shared" si="42"/>
        <v>0</v>
      </c>
      <c r="DQ29">
        <f t="shared" si="43"/>
        <v>0</v>
      </c>
      <c r="DR29">
        <f t="shared" si="44"/>
        <v>0</v>
      </c>
      <c r="DS29">
        <f t="shared" si="45"/>
        <v>0</v>
      </c>
      <c r="DT29">
        <f t="shared" si="46"/>
        <v>0</v>
      </c>
      <c r="DU29">
        <f t="shared" si="47"/>
        <v>0</v>
      </c>
      <c r="DV29">
        <f t="shared" si="48"/>
        <v>0</v>
      </c>
      <c r="DW29">
        <f t="shared" si="49"/>
        <v>0</v>
      </c>
      <c r="DX29">
        <f t="shared" si="50"/>
        <v>0</v>
      </c>
      <c r="DY29">
        <f t="shared" si="51"/>
        <v>0</v>
      </c>
      <c r="DZ29">
        <f t="shared" si="52"/>
        <v>0</v>
      </c>
      <c r="EA29">
        <f t="shared" si="53"/>
        <v>0</v>
      </c>
      <c r="EB29">
        <f t="shared" si="54"/>
        <v>0</v>
      </c>
      <c r="EC29">
        <f t="shared" si="55"/>
        <v>0</v>
      </c>
      <c r="ED29">
        <f t="shared" si="56"/>
        <v>0</v>
      </c>
      <c r="EE29">
        <f t="shared" si="57"/>
        <v>0</v>
      </c>
      <c r="EF29">
        <f t="shared" si="58"/>
        <v>0</v>
      </c>
      <c r="EG29">
        <f t="shared" si="59"/>
        <v>0</v>
      </c>
      <c r="EH29">
        <f t="shared" si="60"/>
        <v>0</v>
      </c>
      <c r="EI29">
        <f t="shared" si="61"/>
        <v>0</v>
      </c>
      <c r="EJ29">
        <f t="shared" si="62"/>
        <v>0</v>
      </c>
      <c r="EK29">
        <f t="shared" si="63"/>
        <v>0</v>
      </c>
      <c r="EL29">
        <f t="shared" si="64"/>
        <v>0</v>
      </c>
      <c r="EM29">
        <f t="shared" si="65"/>
        <v>0</v>
      </c>
      <c r="EN29">
        <f t="shared" si="66"/>
        <v>0</v>
      </c>
    </row>
    <row r="30" spans="1:144">
      <c r="A30" s="32" t="s">
        <v>239</v>
      </c>
      <c r="B30">
        <v>2.5000000000000001E-5</v>
      </c>
      <c r="C30">
        <v>1E-3</v>
      </c>
      <c r="D30" t="s">
        <v>295</v>
      </c>
      <c r="E30" t="s">
        <v>295</v>
      </c>
      <c r="F30">
        <v>3</v>
      </c>
      <c r="G30">
        <v>3</v>
      </c>
      <c r="H30">
        <v>3</v>
      </c>
      <c r="AF30" s="31"/>
      <c r="AG30" s="31"/>
      <c r="BZ30">
        <f t="shared" si="0"/>
        <v>0</v>
      </c>
      <c r="CA30">
        <f t="shared" si="1"/>
        <v>0</v>
      </c>
      <c r="CB30">
        <f t="shared" si="2"/>
        <v>0</v>
      </c>
      <c r="CC30">
        <f t="shared" si="3"/>
        <v>0</v>
      </c>
      <c r="CD30">
        <f t="shared" si="4"/>
        <v>0</v>
      </c>
      <c r="CE30">
        <f t="shared" si="5"/>
        <v>0</v>
      </c>
      <c r="CF30">
        <f t="shared" si="6"/>
        <v>0</v>
      </c>
      <c r="CG30">
        <f t="shared" si="7"/>
        <v>0</v>
      </c>
      <c r="CH30">
        <f t="shared" si="8"/>
        <v>0</v>
      </c>
      <c r="CI30">
        <f t="shared" si="9"/>
        <v>0</v>
      </c>
      <c r="CJ30">
        <f t="shared" si="10"/>
        <v>0</v>
      </c>
      <c r="CK30">
        <f t="shared" si="11"/>
        <v>0</v>
      </c>
      <c r="CL30">
        <f t="shared" si="12"/>
        <v>0</v>
      </c>
      <c r="CM30">
        <f t="shared" si="13"/>
        <v>0</v>
      </c>
      <c r="CN30">
        <f t="shared" si="14"/>
        <v>0</v>
      </c>
      <c r="CO30">
        <f t="shared" si="15"/>
        <v>0</v>
      </c>
      <c r="CP30">
        <f t="shared" si="16"/>
        <v>0</v>
      </c>
      <c r="CQ30">
        <f t="shared" si="17"/>
        <v>0</v>
      </c>
      <c r="CR30">
        <f t="shared" si="18"/>
        <v>0</v>
      </c>
      <c r="CS30">
        <f t="shared" si="19"/>
        <v>0</v>
      </c>
      <c r="CT30">
        <f t="shared" si="20"/>
        <v>0</v>
      </c>
      <c r="CU30">
        <f t="shared" si="21"/>
        <v>0</v>
      </c>
      <c r="CV30">
        <f t="shared" si="22"/>
        <v>0</v>
      </c>
      <c r="CW30">
        <f t="shared" si="23"/>
        <v>0</v>
      </c>
      <c r="CX30">
        <f t="shared" si="24"/>
        <v>0</v>
      </c>
      <c r="CY30">
        <f t="shared" si="25"/>
        <v>0</v>
      </c>
      <c r="CZ30">
        <f t="shared" si="26"/>
        <v>0</v>
      </c>
      <c r="DA30">
        <f t="shared" si="27"/>
        <v>0</v>
      </c>
      <c r="DB30">
        <f t="shared" si="28"/>
        <v>0</v>
      </c>
      <c r="DC30">
        <f t="shared" si="29"/>
        <v>0</v>
      </c>
      <c r="DD30">
        <f t="shared" si="30"/>
        <v>0</v>
      </c>
      <c r="DE30">
        <f t="shared" si="31"/>
        <v>0</v>
      </c>
      <c r="DF30">
        <f t="shared" si="32"/>
        <v>0</v>
      </c>
      <c r="DG30">
        <f t="shared" si="33"/>
        <v>0</v>
      </c>
      <c r="DH30">
        <f t="shared" si="34"/>
        <v>0</v>
      </c>
      <c r="DI30">
        <f t="shared" si="35"/>
        <v>0</v>
      </c>
      <c r="DJ30">
        <f t="shared" si="36"/>
        <v>0</v>
      </c>
      <c r="DK30">
        <f t="shared" si="37"/>
        <v>0</v>
      </c>
      <c r="DL30">
        <f t="shared" si="38"/>
        <v>0</v>
      </c>
      <c r="DM30">
        <f t="shared" si="39"/>
        <v>0</v>
      </c>
      <c r="DN30">
        <f t="shared" si="40"/>
        <v>0</v>
      </c>
      <c r="DO30">
        <f t="shared" si="41"/>
        <v>0</v>
      </c>
      <c r="DP30">
        <f t="shared" si="42"/>
        <v>0</v>
      </c>
      <c r="DQ30">
        <f t="shared" si="43"/>
        <v>0</v>
      </c>
      <c r="DR30">
        <f t="shared" si="44"/>
        <v>0</v>
      </c>
      <c r="DS30">
        <f t="shared" si="45"/>
        <v>0</v>
      </c>
      <c r="DT30">
        <f t="shared" si="46"/>
        <v>0</v>
      </c>
      <c r="DU30">
        <f t="shared" si="47"/>
        <v>0</v>
      </c>
      <c r="DV30">
        <f t="shared" si="48"/>
        <v>0</v>
      </c>
      <c r="DW30">
        <f t="shared" si="49"/>
        <v>0</v>
      </c>
      <c r="DX30">
        <f t="shared" si="50"/>
        <v>0</v>
      </c>
      <c r="DY30">
        <f t="shared" si="51"/>
        <v>0</v>
      </c>
      <c r="DZ30">
        <f t="shared" si="52"/>
        <v>0</v>
      </c>
      <c r="EA30">
        <f t="shared" si="53"/>
        <v>0</v>
      </c>
      <c r="EB30">
        <f t="shared" si="54"/>
        <v>0</v>
      </c>
      <c r="EC30">
        <f t="shared" si="55"/>
        <v>0</v>
      </c>
      <c r="ED30">
        <f t="shared" si="56"/>
        <v>0</v>
      </c>
      <c r="EE30">
        <f t="shared" si="57"/>
        <v>0</v>
      </c>
      <c r="EF30">
        <f t="shared" si="58"/>
        <v>0</v>
      </c>
      <c r="EG30">
        <f t="shared" si="59"/>
        <v>0</v>
      </c>
      <c r="EH30">
        <f t="shared" si="60"/>
        <v>0</v>
      </c>
      <c r="EI30">
        <f t="shared" si="61"/>
        <v>0</v>
      </c>
      <c r="EJ30">
        <f t="shared" si="62"/>
        <v>0</v>
      </c>
      <c r="EK30">
        <f t="shared" si="63"/>
        <v>0</v>
      </c>
      <c r="EL30">
        <f t="shared" si="64"/>
        <v>0</v>
      </c>
      <c r="EM30">
        <f t="shared" si="65"/>
        <v>0</v>
      </c>
      <c r="EN30">
        <f t="shared" si="66"/>
        <v>0</v>
      </c>
    </row>
    <row r="31" spans="1:144">
      <c r="A31" s="32" t="s">
        <v>240</v>
      </c>
      <c r="B31">
        <v>2.2999999999999998E-4</v>
      </c>
      <c r="C31">
        <v>0.03</v>
      </c>
      <c r="D31" t="s">
        <v>279</v>
      </c>
      <c r="E31" t="s">
        <v>279</v>
      </c>
      <c r="F31">
        <v>3</v>
      </c>
      <c r="G31">
        <v>3</v>
      </c>
      <c r="H31">
        <v>3</v>
      </c>
      <c r="AF31" s="31"/>
      <c r="AG31" s="31"/>
      <c r="BZ31">
        <f t="shared" si="0"/>
        <v>0</v>
      </c>
      <c r="CA31">
        <f t="shared" si="1"/>
        <v>0</v>
      </c>
      <c r="CB31">
        <f t="shared" si="2"/>
        <v>0</v>
      </c>
      <c r="CC31">
        <f t="shared" si="3"/>
        <v>0</v>
      </c>
      <c r="CD31">
        <f t="shared" si="4"/>
        <v>0</v>
      </c>
      <c r="CE31">
        <f t="shared" si="5"/>
        <v>0</v>
      </c>
      <c r="CF31">
        <f t="shared" si="6"/>
        <v>0</v>
      </c>
      <c r="CG31">
        <f t="shared" si="7"/>
        <v>0</v>
      </c>
      <c r="CH31">
        <f t="shared" si="8"/>
        <v>0</v>
      </c>
      <c r="CI31">
        <f t="shared" si="9"/>
        <v>0</v>
      </c>
      <c r="CJ31">
        <f t="shared" si="10"/>
        <v>0</v>
      </c>
      <c r="CK31">
        <f t="shared" si="11"/>
        <v>0</v>
      </c>
      <c r="CL31">
        <f t="shared" si="12"/>
        <v>0</v>
      </c>
      <c r="CM31">
        <f t="shared" si="13"/>
        <v>0</v>
      </c>
      <c r="CN31">
        <f t="shared" si="14"/>
        <v>0</v>
      </c>
      <c r="CO31">
        <f t="shared" si="15"/>
        <v>0</v>
      </c>
      <c r="CP31">
        <f t="shared" si="16"/>
        <v>0</v>
      </c>
      <c r="CQ31">
        <f t="shared" si="17"/>
        <v>0</v>
      </c>
      <c r="CR31">
        <f t="shared" si="18"/>
        <v>0</v>
      </c>
      <c r="CS31">
        <f t="shared" si="19"/>
        <v>0</v>
      </c>
      <c r="CT31">
        <f t="shared" si="20"/>
        <v>0</v>
      </c>
      <c r="CU31">
        <f t="shared" si="21"/>
        <v>0</v>
      </c>
      <c r="CV31">
        <f t="shared" si="22"/>
        <v>0</v>
      </c>
      <c r="CW31">
        <f t="shared" si="23"/>
        <v>0</v>
      </c>
      <c r="CX31">
        <f t="shared" si="24"/>
        <v>0</v>
      </c>
      <c r="CY31">
        <f t="shared" si="25"/>
        <v>0</v>
      </c>
      <c r="CZ31">
        <f t="shared" si="26"/>
        <v>0</v>
      </c>
      <c r="DA31">
        <f t="shared" si="27"/>
        <v>0</v>
      </c>
      <c r="DB31">
        <f t="shared" si="28"/>
        <v>0</v>
      </c>
      <c r="DC31">
        <f t="shared" si="29"/>
        <v>0</v>
      </c>
      <c r="DD31">
        <f t="shared" si="30"/>
        <v>0</v>
      </c>
      <c r="DE31">
        <f t="shared" si="31"/>
        <v>0</v>
      </c>
      <c r="DF31">
        <f t="shared" si="32"/>
        <v>0</v>
      </c>
      <c r="DG31">
        <f t="shared" si="33"/>
        <v>0</v>
      </c>
      <c r="DH31">
        <f t="shared" si="34"/>
        <v>0</v>
      </c>
      <c r="DI31">
        <f t="shared" si="35"/>
        <v>0</v>
      </c>
      <c r="DJ31">
        <f t="shared" si="36"/>
        <v>0</v>
      </c>
      <c r="DK31">
        <f t="shared" si="37"/>
        <v>0</v>
      </c>
      <c r="DL31">
        <f t="shared" si="38"/>
        <v>0</v>
      </c>
      <c r="DM31">
        <f t="shared" si="39"/>
        <v>0</v>
      </c>
      <c r="DN31">
        <f t="shared" si="40"/>
        <v>0</v>
      </c>
      <c r="DO31">
        <f t="shared" si="41"/>
        <v>0</v>
      </c>
      <c r="DP31">
        <f t="shared" si="42"/>
        <v>0</v>
      </c>
      <c r="DQ31">
        <f t="shared" si="43"/>
        <v>0</v>
      </c>
      <c r="DR31">
        <f t="shared" si="44"/>
        <v>0</v>
      </c>
      <c r="DS31">
        <f t="shared" si="45"/>
        <v>0</v>
      </c>
      <c r="DT31">
        <f t="shared" si="46"/>
        <v>0</v>
      </c>
      <c r="DU31">
        <f t="shared" si="47"/>
        <v>0</v>
      </c>
      <c r="DV31">
        <f t="shared" si="48"/>
        <v>0</v>
      </c>
      <c r="DW31">
        <f t="shared" si="49"/>
        <v>0</v>
      </c>
      <c r="DX31">
        <f t="shared" si="50"/>
        <v>0</v>
      </c>
      <c r="DY31">
        <f t="shared" si="51"/>
        <v>0</v>
      </c>
      <c r="DZ31">
        <f t="shared" si="52"/>
        <v>0</v>
      </c>
      <c r="EA31">
        <f t="shared" si="53"/>
        <v>0</v>
      </c>
      <c r="EB31">
        <f t="shared" si="54"/>
        <v>0</v>
      </c>
      <c r="EC31">
        <f t="shared" si="55"/>
        <v>0</v>
      </c>
      <c r="ED31">
        <f t="shared" si="56"/>
        <v>0</v>
      </c>
      <c r="EE31">
        <f t="shared" si="57"/>
        <v>0</v>
      </c>
      <c r="EF31">
        <f t="shared" si="58"/>
        <v>0</v>
      </c>
      <c r="EG31">
        <f t="shared" si="59"/>
        <v>0</v>
      </c>
      <c r="EH31">
        <f t="shared" si="60"/>
        <v>0</v>
      </c>
      <c r="EI31">
        <f t="shared" si="61"/>
        <v>0</v>
      </c>
      <c r="EJ31">
        <f t="shared" si="62"/>
        <v>0</v>
      </c>
      <c r="EK31">
        <f t="shared" si="63"/>
        <v>0</v>
      </c>
      <c r="EL31">
        <f t="shared" si="64"/>
        <v>0</v>
      </c>
      <c r="EM31">
        <f t="shared" si="65"/>
        <v>0</v>
      </c>
      <c r="EN31">
        <f t="shared" si="66"/>
        <v>0</v>
      </c>
    </row>
    <row r="32" spans="1:144">
      <c r="A32" s="32" t="s">
        <v>241</v>
      </c>
      <c r="B32">
        <v>9.9999999999999995E-8</v>
      </c>
      <c r="C32">
        <v>2.0000000000000001E-4</v>
      </c>
      <c r="D32" t="s">
        <v>296</v>
      </c>
      <c r="E32" t="s">
        <v>296</v>
      </c>
      <c r="F32">
        <v>3</v>
      </c>
      <c r="G32">
        <v>3</v>
      </c>
      <c r="H32">
        <v>3</v>
      </c>
      <c r="AF32" s="31"/>
      <c r="AG32" s="31"/>
      <c r="BZ32">
        <f t="shared" si="0"/>
        <v>0</v>
      </c>
      <c r="CA32">
        <f t="shared" si="1"/>
        <v>0</v>
      </c>
      <c r="CB32">
        <f t="shared" si="2"/>
        <v>0</v>
      </c>
      <c r="CC32">
        <f t="shared" si="3"/>
        <v>0</v>
      </c>
      <c r="CD32">
        <f t="shared" si="4"/>
        <v>0</v>
      </c>
      <c r="CE32">
        <f t="shared" si="5"/>
        <v>0</v>
      </c>
      <c r="CF32">
        <f t="shared" si="6"/>
        <v>0</v>
      </c>
      <c r="CG32">
        <f t="shared" si="7"/>
        <v>0</v>
      </c>
      <c r="CH32">
        <f t="shared" si="8"/>
        <v>0</v>
      </c>
      <c r="CI32">
        <f t="shared" si="9"/>
        <v>0</v>
      </c>
      <c r="CJ32">
        <f t="shared" si="10"/>
        <v>0</v>
      </c>
      <c r="CK32">
        <f t="shared" si="11"/>
        <v>0</v>
      </c>
      <c r="CL32">
        <f t="shared" si="12"/>
        <v>0</v>
      </c>
      <c r="CM32">
        <f t="shared" si="13"/>
        <v>0</v>
      </c>
      <c r="CN32">
        <f t="shared" si="14"/>
        <v>0</v>
      </c>
      <c r="CO32">
        <f t="shared" si="15"/>
        <v>0</v>
      </c>
      <c r="CP32">
        <f t="shared" si="16"/>
        <v>0</v>
      </c>
      <c r="CQ32">
        <f t="shared" si="17"/>
        <v>0</v>
      </c>
      <c r="CR32">
        <f t="shared" si="18"/>
        <v>0</v>
      </c>
      <c r="CS32">
        <f t="shared" si="19"/>
        <v>0</v>
      </c>
      <c r="CT32">
        <f t="shared" si="20"/>
        <v>0</v>
      </c>
      <c r="CU32">
        <f t="shared" si="21"/>
        <v>0</v>
      </c>
      <c r="CV32">
        <f t="shared" si="22"/>
        <v>0</v>
      </c>
      <c r="CW32">
        <f t="shared" si="23"/>
        <v>0</v>
      </c>
      <c r="CX32">
        <f t="shared" si="24"/>
        <v>0</v>
      </c>
      <c r="CY32">
        <f t="shared" si="25"/>
        <v>0</v>
      </c>
      <c r="CZ32">
        <f t="shared" si="26"/>
        <v>0</v>
      </c>
      <c r="DA32">
        <f t="shared" si="27"/>
        <v>0</v>
      </c>
      <c r="DB32">
        <f t="shared" si="28"/>
        <v>0</v>
      </c>
      <c r="DC32">
        <f t="shared" si="29"/>
        <v>0</v>
      </c>
      <c r="DD32">
        <f t="shared" si="30"/>
        <v>0</v>
      </c>
      <c r="DE32">
        <f t="shared" si="31"/>
        <v>0</v>
      </c>
      <c r="DF32">
        <f t="shared" si="32"/>
        <v>0</v>
      </c>
      <c r="DG32">
        <f t="shared" si="33"/>
        <v>0</v>
      </c>
      <c r="DH32">
        <f t="shared" si="34"/>
        <v>0</v>
      </c>
      <c r="DI32">
        <f t="shared" si="35"/>
        <v>0</v>
      </c>
      <c r="DJ32">
        <f t="shared" si="36"/>
        <v>0</v>
      </c>
      <c r="DK32">
        <f t="shared" si="37"/>
        <v>0</v>
      </c>
      <c r="DL32">
        <f t="shared" si="38"/>
        <v>0</v>
      </c>
      <c r="DM32">
        <f t="shared" si="39"/>
        <v>0</v>
      </c>
      <c r="DN32">
        <f t="shared" si="40"/>
        <v>0</v>
      </c>
      <c r="DO32">
        <f t="shared" si="41"/>
        <v>0</v>
      </c>
      <c r="DP32">
        <f t="shared" si="42"/>
        <v>0</v>
      </c>
      <c r="DQ32">
        <f t="shared" si="43"/>
        <v>0</v>
      </c>
      <c r="DR32">
        <f t="shared" si="44"/>
        <v>0</v>
      </c>
      <c r="DS32">
        <f t="shared" si="45"/>
        <v>0</v>
      </c>
      <c r="DT32">
        <f t="shared" si="46"/>
        <v>0</v>
      </c>
      <c r="DU32">
        <f t="shared" si="47"/>
        <v>0</v>
      </c>
      <c r="DV32">
        <f t="shared" si="48"/>
        <v>0</v>
      </c>
      <c r="DW32">
        <f t="shared" si="49"/>
        <v>0</v>
      </c>
      <c r="DX32">
        <f t="shared" si="50"/>
        <v>0</v>
      </c>
      <c r="DY32">
        <f t="shared" si="51"/>
        <v>0</v>
      </c>
      <c r="DZ32">
        <f t="shared" si="52"/>
        <v>0</v>
      </c>
      <c r="EA32">
        <f t="shared" si="53"/>
        <v>0</v>
      </c>
      <c r="EB32">
        <f t="shared" si="54"/>
        <v>0</v>
      </c>
      <c r="EC32">
        <f t="shared" si="55"/>
        <v>0</v>
      </c>
      <c r="ED32">
        <f t="shared" si="56"/>
        <v>0</v>
      </c>
      <c r="EE32">
        <f t="shared" si="57"/>
        <v>0</v>
      </c>
      <c r="EF32">
        <f t="shared" si="58"/>
        <v>0</v>
      </c>
      <c r="EG32">
        <f t="shared" si="59"/>
        <v>0</v>
      </c>
      <c r="EH32">
        <f t="shared" si="60"/>
        <v>0</v>
      </c>
      <c r="EI32">
        <f t="shared" si="61"/>
        <v>0</v>
      </c>
      <c r="EJ32">
        <f t="shared" si="62"/>
        <v>0</v>
      </c>
      <c r="EK32">
        <f t="shared" si="63"/>
        <v>0</v>
      </c>
      <c r="EL32">
        <f t="shared" si="64"/>
        <v>0</v>
      </c>
      <c r="EM32">
        <f t="shared" si="65"/>
        <v>0</v>
      </c>
      <c r="EN32">
        <f t="shared" si="66"/>
        <v>0</v>
      </c>
    </row>
    <row r="33" spans="1:144">
      <c r="A33" s="32" t="s">
        <v>113</v>
      </c>
      <c r="B33">
        <v>4.2500000000000003E-2</v>
      </c>
      <c r="C33">
        <v>8</v>
      </c>
      <c r="D33" s="31" t="s">
        <v>276</v>
      </c>
      <c r="E33" t="s">
        <v>276</v>
      </c>
      <c r="F33">
        <v>2</v>
      </c>
      <c r="G33">
        <v>2</v>
      </c>
      <c r="H33">
        <v>2</v>
      </c>
      <c r="AA33">
        <v>9.8000000000000004E-2</v>
      </c>
      <c r="AB33">
        <v>10.09</v>
      </c>
      <c r="AF33" s="31"/>
      <c r="AG33" s="31"/>
      <c r="AR33">
        <v>0.13</v>
      </c>
      <c r="BO33">
        <v>0.09</v>
      </c>
      <c r="BZ33">
        <f t="shared" si="0"/>
        <v>0</v>
      </c>
      <c r="CA33">
        <f t="shared" si="1"/>
        <v>0</v>
      </c>
      <c r="CB33">
        <f t="shared" si="2"/>
        <v>0</v>
      </c>
      <c r="CC33">
        <f t="shared" si="3"/>
        <v>0</v>
      </c>
      <c r="CD33">
        <f t="shared" si="4"/>
        <v>0</v>
      </c>
      <c r="CE33">
        <f t="shared" si="5"/>
        <v>0</v>
      </c>
      <c r="CF33">
        <f t="shared" si="6"/>
        <v>0</v>
      </c>
      <c r="CG33">
        <f t="shared" si="7"/>
        <v>0</v>
      </c>
      <c r="CH33">
        <f t="shared" si="8"/>
        <v>0</v>
      </c>
      <c r="CI33">
        <f t="shared" si="9"/>
        <v>0</v>
      </c>
      <c r="CJ33">
        <f t="shared" si="10"/>
        <v>0</v>
      </c>
      <c r="CK33">
        <f t="shared" si="11"/>
        <v>0</v>
      </c>
      <c r="CL33">
        <f t="shared" si="12"/>
        <v>0</v>
      </c>
      <c r="CM33">
        <f t="shared" si="13"/>
        <v>0</v>
      </c>
      <c r="CN33">
        <f t="shared" si="14"/>
        <v>0</v>
      </c>
      <c r="CO33">
        <f t="shared" si="15"/>
        <v>0</v>
      </c>
      <c r="CP33">
        <f t="shared" si="16"/>
        <v>0</v>
      </c>
      <c r="CQ33">
        <f t="shared" si="17"/>
        <v>0</v>
      </c>
      <c r="CR33">
        <f t="shared" si="18"/>
        <v>0.5</v>
      </c>
      <c r="CS33">
        <f t="shared" si="19"/>
        <v>0</v>
      </c>
      <c r="CT33">
        <f t="shared" si="20"/>
        <v>0</v>
      </c>
      <c r="CU33">
        <f t="shared" si="21"/>
        <v>0</v>
      </c>
      <c r="CV33">
        <f t="shared" si="22"/>
        <v>0</v>
      </c>
      <c r="CW33">
        <f t="shared" si="23"/>
        <v>0</v>
      </c>
      <c r="CX33">
        <f t="shared" si="24"/>
        <v>0</v>
      </c>
      <c r="CY33">
        <f t="shared" si="25"/>
        <v>0</v>
      </c>
      <c r="CZ33">
        <f t="shared" si="26"/>
        <v>0</v>
      </c>
      <c r="DA33">
        <f t="shared" si="27"/>
        <v>0</v>
      </c>
      <c r="DB33">
        <f t="shared" si="28"/>
        <v>0</v>
      </c>
      <c r="DC33">
        <f t="shared" si="29"/>
        <v>0</v>
      </c>
      <c r="DD33">
        <f t="shared" si="30"/>
        <v>0</v>
      </c>
      <c r="DE33">
        <f t="shared" si="31"/>
        <v>0</v>
      </c>
      <c r="DF33">
        <f t="shared" si="32"/>
        <v>0</v>
      </c>
      <c r="DG33">
        <f t="shared" si="33"/>
        <v>0</v>
      </c>
      <c r="DH33">
        <f t="shared" si="34"/>
        <v>0</v>
      </c>
      <c r="DI33">
        <f t="shared" si="35"/>
        <v>0</v>
      </c>
      <c r="DJ33">
        <f t="shared" si="36"/>
        <v>0</v>
      </c>
      <c r="DK33">
        <f t="shared" si="37"/>
        <v>0</v>
      </c>
      <c r="DL33">
        <f t="shared" si="38"/>
        <v>0</v>
      </c>
      <c r="DM33">
        <f t="shared" si="39"/>
        <v>0</v>
      </c>
      <c r="DN33">
        <f t="shared" si="40"/>
        <v>0</v>
      </c>
      <c r="DO33">
        <f t="shared" si="41"/>
        <v>0</v>
      </c>
      <c r="DP33">
        <f t="shared" si="42"/>
        <v>0</v>
      </c>
      <c r="DQ33">
        <f t="shared" si="43"/>
        <v>0</v>
      </c>
      <c r="DR33">
        <f t="shared" si="44"/>
        <v>0</v>
      </c>
      <c r="DS33">
        <f t="shared" si="45"/>
        <v>0</v>
      </c>
      <c r="DT33">
        <f t="shared" si="46"/>
        <v>0</v>
      </c>
      <c r="DU33">
        <f t="shared" si="47"/>
        <v>0</v>
      </c>
      <c r="DV33">
        <f t="shared" si="48"/>
        <v>0</v>
      </c>
      <c r="DW33">
        <f t="shared" si="49"/>
        <v>0</v>
      </c>
      <c r="DX33">
        <f t="shared" si="50"/>
        <v>0</v>
      </c>
      <c r="DY33">
        <f t="shared" si="51"/>
        <v>0</v>
      </c>
      <c r="DZ33">
        <f t="shared" si="52"/>
        <v>0</v>
      </c>
      <c r="EA33">
        <f t="shared" si="53"/>
        <v>0</v>
      </c>
      <c r="EB33">
        <f t="shared" si="54"/>
        <v>0</v>
      </c>
      <c r="EC33">
        <f t="shared" si="55"/>
        <v>0</v>
      </c>
      <c r="ED33">
        <f t="shared" si="56"/>
        <v>0</v>
      </c>
      <c r="EE33">
        <f t="shared" si="57"/>
        <v>0</v>
      </c>
      <c r="EF33">
        <f t="shared" si="58"/>
        <v>0</v>
      </c>
      <c r="EG33">
        <f t="shared" si="59"/>
        <v>0</v>
      </c>
      <c r="EH33">
        <f t="shared" si="60"/>
        <v>0</v>
      </c>
      <c r="EI33">
        <f t="shared" si="61"/>
        <v>0</v>
      </c>
      <c r="EJ33">
        <f t="shared" si="62"/>
        <v>0</v>
      </c>
      <c r="EK33">
        <f t="shared" si="63"/>
        <v>0</v>
      </c>
      <c r="EL33">
        <f t="shared" si="64"/>
        <v>0</v>
      </c>
      <c r="EM33">
        <f t="shared" si="65"/>
        <v>0</v>
      </c>
      <c r="EN33">
        <f t="shared" si="66"/>
        <v>0</v>
      </c>
    </row>
    <row r="34" spans="1:144">
      <c r="A34" s="32" t="s">
        <v>242</v>
      </c>
      <c r="B34">
        <v>2.9999999999999997E-4</v>
      </c>
      <c r="C34">
        <v>1E-4</v>
      </c>
      <c r="D34" s="31" t="s">
        <v>292</v>
      </c>
      <c r="E34" t="s">
        <v>292</v>
      </c>
      <c r="F34">
        <v>2</v>
      </c>
      <c r="G34">
        <v>2</v>
      </c>
      <c r="H34">
        <v>2</v>
      </c>
      <c r="AF34" s="31"/>
      <c r="AG34" s="31"/>
      <c r="BZ34">
        <f t="shared" si="0"/>
        <v>0</v>
      </c>
      <c r="CA34">
        <f t="shared" si="1"/>
        <v>0</v>
      </c>
      <c r="CB34">
        <f t="shared" si="2"/>
        <v>0</v>
      </c>
      <c r="CC34">
        <f t="shared" si="3"/>
        <v>0</v>
      </c>
      <c r="CD34">
        <f t="shared" si="4"/>
        <v>0</v>
      </c>
      <c r="CE34">
        <f t="shared" si="5"/>
        <v>0</v>
      </c>
      <c r="CF34">
        <f t="shared" si="6"/>
        <v>0</v>
      </c>
      <c r="CG34">
        <f t="shared" si="7"/>
        <v>0</v>
      </c>
      <c r="CH34">
        <f t="shared" si="8"/>
        <v>0</v>
      </c>
      <c r="CI34">
        <f t="shared" si="9"/>
        <v>0</v>
      </c>
      <c r="CJ34">
        <f t="shared" si="10"/>
        <v>0</v>
      </c>
      <c r="CK34">
        <f t="shared" si="11"/>
        <v>0</v>
      </c>
      <c r="CL34">
        <f t="shared" si="12"/>
        <v>0</v>
      </c>
      <c r="CM34">
        <f t="shared" si="13"/>
        <v>0</v>
      </c>
      <c r="CN34">
        <f t="shared" si="14"/>
        <v>0</v>
      </c>
      <c r="CO34">
        <f t="shared" si="15"/>
        <v>0</v>
      </c>
      <c r="CP34">
        <f t="shared" si="16"/>
        <v>0</v>
      </c>
      <c r="CQ34">
        <f t="shared" si="17"/>
        <v>0</v>
      </c>
      <c r="CR34">
        <f t="shared" si="18"/>
        <v>0</v>
      </c>
      <c r="CS34">
        <f t="shared" si="19"/>
        <v>0</v>
      </c>
      <c r="CT34">
        <f t="shared" si="20"/>
        <v>0</v>
      </c>
      <c r="CU34">
        <f t="shared" si="21"/>
        <v>0</v>
      </c>
      <c r="CV34">
        <f t="shared" si="22"/>
        <v>0</v>
      </c>
      <c r="CW34">
        <f t="shared" si="23"/>
        <v>0</v>
      </c>
      <c r="CX34">
        <f t="shared" si="24"/>
        <v>0</v>
      </c>
      <c r="CY34">
        <f t="shared" si="25"/>
        <v>0</v>
      </c>
      <c r="CZ34">
        <f t="shared" si="26"/>
        <v>0</v>
      </c>
      <c r="DA34">
        <f t="shared" si="27"/>
        <v>0</v>
      </c>
      <c r="DB34">
        <f t="shared" si="28"/>
        <v>0</v>
      </c>
      <c r="DC34">
        <f t="shared" si="29"/>
        <v>0</v>
      </c>
      <c r="DD34">
        <f t="shared" si="30"/>
        <v>0</v>
      </c>
      <c r="DE34">
        <f t="shared" si="31"/>
        <v>0</v>
      </c>
      <c r="DF34">
        <f t="shared" si="32"/>
        <v>0</v>
      </c>
      <c r="DG34">
        <f t="shared" si="33"/>
        <v>0</v>
      </c>
      <c r="DH34">
        <f t="shared" si="34"/>
        <v>0</v>
      </c>
      <c r="DI34">
        <f t="shared" si="35"/>
        <v>0</v>
      </c>
      <c r="DJ34">
        <f t="shared" si="36"/>
        <v>0</v>
      </c>
      <c r="DK34">
        <f t="shared" si="37"/>
        <v>0</v>
      </c>
      <c r="DL34">
        <f t="shared" si="38"/>
        <v>0</v>
      </c>
      <c r="DM34">
        <f t="shared" si="39"/>
        <v>0</v>
      </c>
      <c r="DN34">
        <f t="shared" si="40"/>
        <v>0</v>
      </c>
      <c r="DO34">
        <f t="shared" si="41"/>
        <v>0</v>
      </c>
      <c r="DP34">
        <f t="shared" si="42"/>
        <v>0</v>
      </c>
      <c r="DQ34">
        <f t="shared" si="43"/>
        <v>0</v>
      </c>
      <c r="DR34">
        <f t="shared" si="44"/>
        <v>0</v>
      </c>
      <c r="DS34">
        <f t="shared" si="45"/>
        <v>0</v>
      </c>
      <c r="DT34">
        <f t="shared" si="46"/>
        <v>0</v>
      </c>
      <c r="DU34">
        <f t="shared" si="47"/>
        <v>0</v>
      </c>
      <c r="DV34">
        <f t="shared" si="48"/>
        <v>0</v>
      </c>
      <c r="DW34">
        <f t="shared" si="49"/>
        <v>0</v>
      </c>
      <c r="DX34">
        <f t="shared" si="50"/>
        <v>0</v>
      </c>
      <c r="DY34">
        <f t="shared" si="51"/>
        <v>0</v>
      </c>
      <c r="DZ34">
        <f t="shared" si="52"/>
        <v>0</v>
      </c>
      <c r="EA34">
        <f t="shared" si="53"/>
        <v>0</v>
      </c>
      <c r="EB34">
        <f t="shared" si="54"/>
        <v>0</v>
      </c>
      <c r="EC34">
        <f t="shared" si="55"/>
        <v>0</v>
      </c>
      <c r="ED34">
        <f t="shared" si="56"/>
        <v>0</v>
      </c>
      <c r="EE34">
        <f t="shared" si="57"/>
        <v>0</v>
      </c>
      <c r="EF34">
        <f t="shared" si="58"/>
        <v>0</v>
      </c>
      <c r="EG34">
        <f t="shared" si="59"/>
        <v>0</v>
      </c>
      <c r="EH34">
        <f t="shared" si="60"/>
        <v>0</v>
      </c>
      <c r="EI34">
        <f t="shared" si="61"/>
        <v>0</v>
      </c>
      <c r="EJ34">
        <f t="shared" si="62"/>
        <v>0</v>
      </c>
      <c r="EK34">
        <f t="shared" si="63"/>
        <v>0</v>
      </c>
      <c r="EL34">
        <f t="shared" si="64"/>
        <v>0</v>
      </c>
      <c r="EM34">
        <f t="shared" si="65"/>
        <v>0</v>
      </c>
      <c r="EN34">
        <f t="shared" si="66"/>
        <v>0</v>
      </c>
    </row>
    <row r="35" spans="1:144">
      <c r="A35" s="32" t="s">
        <v>243</v>
      </c>
      <c r="B35">
        <v>2.0000000000000001E-4</v>
      </c>
      <c r="C35">
        <v>4.0000000000000001E-3</v>
      </c>
      <c r="D35" s="31" t="s">
        <v>299</v>
      </c>
      <c r="E35" t="s">
        <v>299</v>
      </c>
      <c r="F35">
        <v>2</v>
      </c>
      <c r="G35">
        <v>2</v>
      </c>
      <c r="H35">
        <v>2</v>
      </c>
      <c r="AF35" s="31"/>
      <c r="AG35" s="31"/>
      <c r="BZ35">
        <f t="shared" si="0"/>
        <v>0</v>
      </c>
      <c r="CA35">
        <f t="shared" si="1"/>
        <v>0</v>
      </c>
      <c r="CB35">
        <f t="shared" si="2"/>
        <v>0</v>
      </c>
      <c r="CC35">
        <f t="shared" si="3"/>
        <v>0</v>
      </c>
      <c r="CD35">
        <f t="shared" si="4"/>
        <v>0</v>
      </c>
      <c r="CE35">
        <f t="shared" si="5"/>
        <v>0</v>
      </c>
      <c r="CF35">
        <f t="shared" si="6"/>
        <v>0</v>
      </c>
      <c r="CG35">
        <f t="shared" si="7"/>
        <v>0</v>
      </c>
      <c r="CH35">
        <f t="shared" si="8"/>
        <v>0</v>
      </c>
      <c r="CI35">
        <f t="shared" si="9"/>
        <v>0</v>
      </c>
      <c r="CJ35">
        <f t="shared" si="10"/>
        <v>0</v>
      </c>
      <c r="CK35">
        <f t="shared" si="11"/>
        <v>0</v>
      </c>
      <c r="CL35">
        <f t="shared" si="12"/>
        <v>0</v>
      </c>
      <c r="CM35">
        <f t="shared" si="13"/>
        <v>0</v>
      </c>
      <c r="CN35">
        <f t="shared" si="14"/>
        <v>0</v>
      </c>
      <c r="CO35">
        <f t="shared" si="15"/>
        <v>0</v>
      </c>
      <c r="CP35">
        <f t="shared" si="16"/>
        <v>0</v>
      </c>
      <c r="CQ35">
        <f t="shared" si="17"/>
        <v>0</v>
      </c>
      <c r="CR35">
        <f t="shared" si="18"/>
        <v>0</v>
      </c>
      <c r="CS35">
        <f t="shared" si="19"/>
        <v>0</v>
      </c>
      <c r="CT35">
        <f t="shared" si="20"/>
        <v>0</v>
      </c>
      <c r="CU35">
        <f t="shared" si="21"/>
        <v>0</v>
      </c>
      <c r="CV35">
        <f t="shared" si="22"/>
        <v>0</v>
      </c>
      <c r="CW35">
        <f t="shared" si="23"/>
        <v>0</v>
      </c>
      <c r="CX35">
        <f t="shared" si="24"/>
        <v>0</v>
      </c>
      <c r="CY35">
        <f t="shared" si="25"/>
        <v>0</v>
      </c>
      <c r="CZ35">
        <f t="shared" si="26"/>
        <v>0</v>
      </c>
      <c r="DA35">
        <f t="shared" si="27"/>
        <v>0</v>
      </c>
      <c r="DB35">
        <f t="shared" si="28"/>
        <v>0</v>
      </c>
      <c r="DC35">
        <f t="shared" si="29"/>
        <v>0</v>
      </c>
      <c r="DD35">
        <f t="shared" si="30"/>
        <v>0</v>
      </c>
      <c r="DE35">
        <f t="shared" si="31"/>
        <v>0</v>
      </c>
      <c r="DF35">
        <f t="shared" si="32"/>
        <v>0</v>
      </c>
      <c r="DG35">
        <f t="shared" si="33"/>
        <v>0</v>
      </c>
      <c r="DH35">
        <f t="shared" si="34"/>
        <v>0</v>
      </c>
      <c r="DI35">
        <f t="shared" si="35"/>
        <v>0</v>
      </c>
      <c r="DJ35">
        <f t="shared" si="36"/>
        <v>0</v>
      </c>
      <c r="DK35">
        <f t="shared" si="37"/>
        <v>0</v>
      </c>
      <c r="DL35">
        <f t="shared" si="38"/>
        <v>0</v>
      </c>
      <c r="DM35">
        <f t="shared" si="39"/>
        <v>0</v>
      </c>
      <c r="DN35">
        <f t="shared" si="40"/>
        <v>0</v>
      </c>
      <c r="DO35">
        <f t="shared" si="41"/>
        <v>0</v>
      </c>
      <c r="DP35">
        <f t="shared" si="42"/>
        <v>0</v>
      </c>
      <c r="DQ35">
        <f t="shared" si="43"/>
        <v>0</v>
      </c>
      <c r="DR35">
        <f t="shared" si="44"/>
        <v>0</v>
      </c>
      <c r="DS35">
        <f t="shared" si="45"/>
        <v>0</v>
      </c>
      <c r="DT35">
        <f t="shared" si="46"/>
        <v>0</v>
      </c>
      <c r="DU35">
        <f t="shared" si="47"/>
        <v>0</v>
      </c>
      <c r="DV35">
        <f t="shared" si="48"/>
        <v>0</v>
      </c>
      <c r="DW35">
        <f t="shared" si="49"/>
        <v>0</v>
      </c>
      <c r="DX35">
        <f t="shared" si="50"/>
        <v>0</v>
      </c>
      <c r="DY35">
        <f t="shared" si="51"/>
        <v>0</v>
      </c>
      <c r="DZ35">
        <f t="shared" si="52"/>
        <v>0</v>
      </c>
      <c r="EA35">
        <f t="shared" si="53"/>
        <v>0</v>
      </c>
      <c r="EB35">
        <f t="shared" si="54"/>
        <v>0</v>
      </c>
      <c r="EC35">
        <f t="shared" si="55"/>
        <v>0</v>
      </c>
      <c r="ED35">
        <f t="shared" si="56"/>
        <v>0</v>
      </c>
      <c r="EE35">
        <f t="shared" si="57"/>
        <v>0</v>
      </c>
      <c r="EF35">
        <f t="shared" si="58"/>
        <v>0</v>
      </c>
      <c r="EG35">
        <f t="shared" si="59"/>
        <v>0</v>
      </c>
      <c r="EH35">
        <f t="shared" si="60"/>
        <v>0</v>
      </c>
      <c r="EI35">
        <f t="shared" si="61"/>
        <v>0</v>
      </c>
      <c r="EJ35">
        <f t="shared" si="62"/>
        <v>0</v>
      </c>
      <c r="EK35">
        <f t="shared" si="63"/>
        <v>0</v>
      </c>
      <c r="EL35">
        <f t="shared" si="64"/>
        <v>0</v>
      </c>
      <c r="EM35">
        <f t="shared" si="65"/>
        <v>0</v>
      </c>
      <c r="EN35">
        <f t="shared" si="66"/>
        <v>0</v>
      </c>
    </row>
    <row r="36" spans="1:144">
      <c r="A36" s="32" t="s">
        <v>244</v>
      </c>
      <c r="B36">
        <v>1.25E-4</v>
      </c>
      <c r="C36">
        <v>0.02</v>
      </c>
      <c r="D36" s="31" t="s">
        <v>294</v>
      </c>
      <c r="E36" t="s">
        <v>294</v>
      </c>
      <c r="F36">
        <v>2</v>
      </c>
      <c r="G36">
        <v>2</v>
      </c>
      <c r="H36">
        <v>2</v>
      </c>
      <c r="AF36" s="31"/>
      <c r="AG36" s="31"/>
      <c r="BZ36">
        <f t="shared" si="0"/>
        <v>0</v>
      </c>
      <c r="CA36">
        <f t="shared" si="1"/>
        <v>0</v>
      </c>
      <c r="CB36">
        <f t="shared" si="2"/>
        <v>0</v>
      </c>
      <c r="CC36">
        <f t="shared" si="3"/>
        <v>0</v>
      </c>
      <c r="CD36">
        <f t="shared" si="4"/>
        <v>0</v>
      </c>
      <c r="CE36">
        <f t="shared" si="5"/>
        <v>0</v>
      </c>
      <c r="CF36">
        <f t="shared" si="6"/>
        <v>0</v>
      </c>
      <c r="CG36">
        <f t="shared" si="7"/>
        <v>0</v>
      </c>
      <c r="CH36">
        <f t="shared" si="8"/>
        <v>0</v>
      </c>
      <c r="CI36">
        <f t="shared" si="9"/>
        <v>0</v>
      </c>
      <c r="CJ36">
        <f t="shared" si="10"/>
        <v>0</v>
      </c>
      <c r="CK36">
        <f t="shared" si="11"/>
        <v>0</v>
      </c>
      <c r="CL36">
        <f t="shared" si="12"/>
        <v>0</v>
      </c>
      <c r="CM36">
        <f t="shared" si="13"/>
        <v>0</v>
      </c>
      <c r="CN36">
        <f t="shared" si="14"/>
        <v>0</v>
      </c>
      <c r="CO36">
        <f t="shared" si="15"/>
        <v>0</v>
      </c>
      <c r="CP36">
        <f t="shared" si="16"/>
        <v>0</v>
      </c>
      <c r="CQ36">
        <f t="shared" si="17"/>
        <v>0</v>
      </c>
      <c r="CR36">
        <f t="shared" si="18"/>
        <v>0</v>
      </c>
      <c r="CS36">
        <f t="shared" si="19"/>
        <v>0</v>
      </c>
      <c r="CT36">
        <f t="shared" si="20"/>
        <v>0</v>
      </c>
      <c r="CU36">
        <f t="shared" si="21"/>
        <v>0</v>
      </c>
      <c r="CV36">
        <f t="shared" si="22"/>
        <v>0</v>
      </c>
      <c r="CW36">
        <f t="shared" si="23"/>
        <v>0</v>
      </c>
      <c r="CX36">
        <f t="shared" si="24"/>
        <v>0</v>
      </c>
      <c r="CY36">
        <f t="shared" si="25"/>
        <v>0</v>
      </c>
      <c r="CZ36">
        <f t="shared" si="26"/>
        <v>0</v>
      </c>
      <c r="DA36">
        <f t="shared" si="27"/>
        <v>0</v>
      </c>
      <c r="DB36">
        <f t="shared" si="28"/>
        <v>0</v>
      </c>
      <c r="DC36">
        <f t="shared" si="29"/>
        <v>0</v>
      </c>
      <c r="DD36">
        <f t="shared" si="30"/>
        <v>0</v>
      </c>
      <c r="DE36">
        <f t="shared" si="31"/>
        <v>0</v>
      </c>
      <c r="DF36">
        <f t="shared" si="32"/>
        <v>0</v>
      </c>
      <c r="DG36">
        <f t="shared" si="33"/>
        <v>0</v>
      </c>
      <c r="DH36">
        <f t="shared" si="34"/>
        <v>0</v>
      </c>
      <c r="DI36">
        <f t="shared" si="35"/>
        <v>0</v>
      </c>
      <c r="DJ36">
        <f t="shared" si="36"/>
        <v>0</v>
      </c>
      <c r="DK36">
        <f t="shared" si="37"/>
        <v>0</v>
      </c>
      <c r="DL36">
        <f t="shared" si="38"/>
        <v>0</v>
      </c>
      <c r="DM36">
        <f t="shared" si="39"/>
        <v>0</v>
      </c>
      <c r="DN36">
        <f t="shared" si="40"/>
        <v>0</v>
      </c>
      <c r="DO36">
        <f t="shared" si="41"/>
        <v>0</v>
      </c>
      <c r="DP36">
        <f t="shared" si="42"/>
        <v>0</v>
      </c>
      <c r="DQ36">
        <f t="shared" si="43"/>
        <v>0</v>
      </c>
      <c r="DR36">
        <f t="shared" si="44"/>
        <v>0</v>
      </c>
      <c r="DS36">
        <f t="shared" si="45"/>
        <v>0</v>
      </c>
      <c r="DT36">
        <f t="shared" si="46"/>
        <v>0</v>
      </c>
      <c r="DU36">
        <f t="shared" si="47"/>
        <v>0</v>
      </c>
      <c r="DV36">
        <f t="shared" si="48"/>
        <v>0</v>
      </c>
      <c r="DW36">
        <f t="shared" si="49"/>
        <v>0</v>
      </c>
      <c r="DX36">
        <f t="shared" si="50"/>
        <v>0</v>
      </c>
      <c r="DY36">
        <f t="shared" si="51"/>
        <v>0</v>
      </c>
      <c r="DZ36">
        <f t="shared" si="52"/>
        <v>0</v>
      </c>
      <c r="EA36">
        <f t="shared" si="53"/>
        <v>0</v>
      </c>
      <c r="EB36">
        <f t="shared" si="54"/>
        <v>0</v>
      </c>
      <c r="EC36">
        <f t="shared" si="55"/>
        <v>0</v>
      </c>
      <c r="ED36">
        <f t="shared" si="56"/>
        <v>0</v>
      </c>
      <c r="EE36">
        <f t="shared" si="57"/>
        <v>0</v>
      </c>
      <c r="EF36">
        <f t="shared" si="58"/>
        <v>0</v>
      </c>
      <c r="EG36">
        <f t="shared" si="59"/>
        <v>0</v>
      </c>
      <c r="EH36">
        <f t="shared" si="60"/>
        <v>0</v>
      </c>
      <c r="EI36">
        <f t="shared" si="61"/>
        <v>0</v>
      </c>
      <c r="EJ36">
        <f t="shared" si="62"/>
        <v>0</v>
      </c>
      <c r="EK36">
        <f t="shared" si="63"/>
        <v>0</v>
      </c>
      <c r="EL36">
        <f t="shared" si="64"/>
        <v>0</v>
      </c>
      <c r="EM36">
        <f t="shared" si="65"/>
        <v>0</v>
      </c>
      <c r="EN36">
        <f t="shared" si="66"/>
        <v>0</v>
      </c>
    </row>
    <row r="37" spans="1:144">
      <c r="A37" s="32" t="s">
        <v>245</v>
      </c>
      <c r="B37">
        <v>7.0000000000000005E-8</v>
      </c>
      <c r="C37">
        <v>1E-3</v>
      </c>
      <c r="D37" s="31" t="s">
        <v>301</v>
      </c>
      <c r="E37" t="s">
        <v>301</v>
      </c>
      <c r="F37">
        <v>4</v>
      </c>
      <c r="G37">
        <v>4</v>
      </c>
      <c r="H37">
        <v>4</v>
      </c>
      <c r="AF37" s="31"/>
      <c r="AG37" s="31"/>
      <c r="BZ37">
        <f t="shared" si="0"/>
        <v>0</v>
      </c>
      <c r="CA37">
        <f t="shared" si="1"/>
        <v>0</v>
      </c>
      <c r="CB37">
        <f t="shared" si="2"/>
        <v>0</v>
      </c>
      <c r="CC37">
        <f t="shared" si="3"/>
        <v>0</v>
      </c>
      <c r="CD37">
        <f t="shared" si="4"/>
        <v>0</v>
      </c>
      <c r="CE37">
        <f t="shared" si="5"/>
        <v>0</v>
      </c>
      <c r="CF37">
        <f t="shared" si="6"/>
        <v>0</v>
      </c>
      <c r="CG37">
        <f t="shared" si="7"/>
        <v>0</v>
      </c>
      <c r="CH37">
        <f t="shared" si="8"/>
        <v>0</v>
      </c>
      <c r="CI37">
        <f t="shared" si="9"/>
        <v>0</v>
      </c>
      <c r="CJ37">
        <f t="shared" si="10"/>
        <v>0</v>
      </c>
      <c r="CK37">
        <f t="shared" si="11"/>
        <v>0</v>
      </c>
      <c r="CL37">
        <f t="shared" si="12"/>
        <v>0</v>
      </c>
      <c r="CM37">
        <f t="shared" si="13"/>
        <v>0</v>
      </c>
      <c r="CN37">
        <f t="shared" si="14"/>
        <v>0</v>
      </c>
      <c r="CO37">
        <f t="shared" si="15"/>
        <v>0</v>
      </c>
      <c r="CP37">
        <f t="shared" si="16"/>
        <v>0</v>
      </c>
      <c r="CQ37">
        <f t="shared" si="17"/>
        <v>0</v>
      </c>
      <c r="CR37">
        <f t="shared" si="18"/>
        <v>0</v>
      </c>
      <c r="CS37">
        <f t="shared" si="19"/>
        <v>0</v>
      </c>
      <c r="CT37">
        <f t="shared" si="20"/>
        <v>0</v>
      </c>
      <c r="CU37">
        <f t="shared" si="21"/>
        <v>0</v>
      </c>
      <c r="CV37">
        <f t="shared" si="22"/>
        <v>0</v>
      </c>
      <c r="CW37">
        <f t="shared" si="23"/>
        <v>0</v>
      </c>
      <c r="CX37">
        <f t="shared" si="24"/>
        <v>0</v>
      </c>
      <c r="CY37">
        <f t="shared" si="25"/>
        <v>0</v>
      </c>
      <c r="CZ37">
        <f t="shared" si="26"/>
        <v>0</v>
      </c>
      <c r="DA37">
        <f t="shared" si="27"/>
        <v>0</v>
      </c>
      <c r="DB37">
        <f t="shared" si="28"/>
        <v>0</v>
      </c>
      <c r="DC37">
        <f t="shared" si="29"/>
        <v>0</v>
      </c>
      <c r="DD37">
        <f t="shared" si="30"/>
        <v>0</v>
      </c>
      <c r="DE37">
        <f t="shared" si="31"/>
        <v>0</v>
      </c>
      <c r="DF37">
        <f t="shared" si="32"/>
        <v>0</v>
      </c>
      <c r="DG37">
        <f t="shared" si="33"/>
        <v>0</v>
      </c>
      <c r="DH37">
        <f t="shared" si="34"/>
        <v>0</v>
      </c>
      <c r="DI37">
        <f t="shared" si="35"/>
        <v>0</v>
      </c>
      <c r="DJ37">
        <f t="shared" si="36"/>
        <v>0</v>
      </c>
      <c r="DK37">
        <f t="shared" si="37"/>
        <v>0</v>
      </c>
      <c r="DL37">
        <f t="shared" si="38"/>
        <v>0</v>
      </c>
      <c r="DM37">
        <f t="shared" si="39"/>
        <v>0</v>
      </c>
      <c r="DN37">
        <f t="shared" si="40"/>
        <v>0</v>
      </c>
      <c r="DO37">
        <f t="shared" si="41"/>
        <v>0</v>
      </c>
      <c r="DP37">
        <f t="shared" si="42"/>
        <v>0</v>
      </c>
      <c r="DQ37">
        <f t="shared" si="43"/>
        <v>0</v>
      </c>
      <c r="DR37">
        <f t="shared" si="44"/>
        <v>0</v>
      </c>
      <c r="DS37">
        <f t="shared" si="45"/>
        <v>0</v>
      </c>
      <c r="DT37">
        <f t="shared" si="46"/>
        <v>0</v>
      </c>
      <c r="DU37">
        <f t="shared" si="47"/>
        <v>0</v>
      </c>
      <c r="DV37">
        <f t="shared" si="48"/>
        <v>0</v>
      </c>
      <c r="DW37">
        <f t="shared" si="49"/>
        <v>0</v>
      </c>
      <c r="DX37">
        <f t="shared" si="50"/>
        <v>0</v>
      </c>
      <c r="DY37">
        <f t="shared" si="51"/>
        <v>0</v>
      </c>
      <c r="DZ37">
        <f t="shared" si="52"/>
        <v>0</v>
      </c>
      <c r="EA37">
        <f t="shared" si="53"/>
        <v>0</v>
      </c>
      <c r="EB37">
        <f t="shared" si="54"/>
        <v>0</v>
      </c>
      <c r="EC37">
        <f t="shared" si="55"/>
        <v>0</v>
      </c>
      <c r="ED37">
        <f t="shared" si="56"/>
        <v>0</v>
      </c>
      <c r="EE37">
        <f t="shared" si="57"/>
        <v>0</v>
      </c>
      <c r="EF37">
        <f t="shared" si="58"/>
        <v>0</v>
      </c>
      <c r="EG37">
        <f t="shared" si="59"/>
        <v>0</v>
      </c>
      <c r="EH37">
        <f t="shared" si="60"/>
        <v>0</v>
      </c>
      <c r="EI37">
        <f t="shared" si="61"/>
        <v>0</v>
      </c>
      <c r="EJ37">
        <f t="shared" si="62"/>
        <v>0</v>
      </c>
      <c r="EK37">
        <f t="shared" si="63"/>
        <v>0</v>
      </c>
      <c r="EL37">
        <f t="shared" si="64"/>
        <v>0</v>
      </c>
      <c r="EM37">
        <f t="shared" si="65"/>
        <v>0</v>
      </c>
      <c r="EN37">
        <f t="shared" si="66"/>
        <v>0</v>
      </c>
    </row>
    <row r="38" spans="1:144">
      <c r="A38" s="32" t="s">
        <v>104</v>
      </c>
      <c r="B38">
        <v>3.9999999999999998E-7</v>
      </c>
      <c r="C38">
        <v>1.0000000000000001E-5</v>
      </c>
      <c r="D38" s="30" t="s">
        <v>284</v>
      </c>
      <c r="E38" t="s">
        <v>284</v>
      </c>
      <c r="F38">
        <v>2</v>
      </c>
      <c r="G38">
        <v>1</v>
      </c>
      <c r="H38">
        <v>1</v>
      </c>
      <c r="J38">
        <v>2.9999999999999997E-4</v>
      </c>
      <c r="L38">
        <v>1E-3</v>
      </c>
      <c r="M38">
        <v>1E-3</v>
      </c>
      <c r="N38">
        <v>1E-4</v>
      </c>
      <c r="T38">
        <v>4.0000000000000002E-4</v>
      </c>
      <c r="AF38" s="31"/>
      <c r="AG38" s="31"/>
      <c r="BZ38">
        <f t="shared" si="0"/>
        <v>1</v>
      </c>
      <c r="CA38">
        <f t="shared" si="1"/>
        <v>0</v>
      </c>
      <c r="CB38">
        <f t="shared" si="2"/>
        <v>1</v>
      </c>
      <c r="CC38">
        <f t="shared" si="3"/>
        <v>1</v>
      </c>
      <c r="CD38">
        <f t="shared" si="4"/>
        <v>1</v>
      </c>
      <c r="CE38">
        <f t="shared" si="5"/>
        <v>0</v>
      </c>
      <c r="CF38">
        <f t="shared" si="6"/>
        <v>0</v>
      </c>
      <c r="CG38">
        <f t="shared" si="7"/>
        <v>0</v>
      </c>
      <c r="CH38">
        <f t="shared" si="8"/>
        <v>0</v>
      </c>
      <c r="CI38">
        <f t="shared" si="9"/>
        <v>0</v>
      </c>
      <c r="CJ38">
        <f t="shared" si="10"/>
        <v>1</v>
      </c>
      <c r="CK38">
        <f t="shared" si="11"/>
        <v>0</v>
      </c>
      <c r="CL38">
        <f t="shared" si="12"/>
        <v>0</v>
      </c>
      <c r="CM38">
        <f t="shared" si="13"/>
        <v>0</v>
      </c>
      <c r="CN38">
        <f t="shared" si="14"/>
        <v>0</v>
      </c>
      <c r="CO38">
        <f t="shared" si="15"/>
        <v>0</v>
      </c>
      <c r="CP38">
        <f t="shared" si="16"/>
        <v>0</v>
      </c>
      <c r="CQ38">
        <f t="shared" si="17"/>
        <v>0</v>
      </c>
      <c r="CR38">
        <f t="shared" si="18"/>
        <v>0</v>
      </c>
      <c r="CS38">
        <f t="shared" si="19"/>
        <v>0</v>
      </c>
      <c r="CT38">
        <f t="shared" si="20"/>
        <v>0</v>
      </c>
      <c r="CU38">
        <f t="shared" si="21"/>
        <v>0</v>
      </c>
      <c r="CV38">
        <f t="shared" si="22"/>
        <v>0</v>
      </c>
      <c r="CW38">
        <f t="shared" si="23"/>
        <v>0</v>
      </c>
      <c r="CX38">
        <f t="shared" si="24"/>
        <v>0</v>
      </c>
      <c r="CY38">
        <f t="shared" si="25"/>
        <v>0</v>
      </c>
      <c r="CZ38">
        <f t="shared" si="26"/>
        <v>0</v>
      </c>
      <c r="DA38">
        <f t="shared" si="27"/>
        <v>0</v>
      </c>
      <c r="DB38">
        <f t="shared" si="28"/>
        <v>0</v>
      </c>
      <c r="DC38">
        <f t="shared" si="29"/>
        <v>0</v>
      </c>
      <c r="DD38">
        <f t="shared" si="30"/>
        <v>0</v>
      </c>
      <c r="DE38">
        <f t="shared" si="31"/>
        <v>0</v>
      </c>
      <c r="DF38">
        <f t="shared" si="32"/>
        <v>0</v>
      </c>
      <c r="DG38">
        <f t="shared" si="33"/>
        <v>0</v>
      </c>
      <c r="DH38">
        <f t="shared" si="34"/>
        <v>0</v>
      </c>
      <c r="DI38">
        <f t="shared" si="35"/>
        <v>0</v>
      </c>
      <c r="DJ38">
        <f t="shared" si="36"/>
        <v>0</v>
      </c>
      <c r="DK38">
        <f t="shared" si="37"/>
        <v>0</v>
      </c>
      <c r="DL38">
        <f t="shared" si="38"/>
        <v>0</v>
      </c>
      <c r="DM38">
        <f t="shared" si="39"/>
        <v>0</v>
      </c>
      <c r="DN38">
        <f t="shared" si="40"/>
        <v>0</v>
      </c>
      <c r="DO38">
        <f t="shared" si="41"/>
        <v>0</v>
      </c>
      <c r="DP38">
        <f t="shared" si="42"/>
        <v>0</v>
      </c>
      <c r="DQ38">
        <f t="shared" si="43"/>
        <v>0</v>
      </c>
      <c r="DR38">
        <f t="shared" si="44"/>
        <v>0</v>
      </c>
      <c r="DS38">
        <f t="shared" si="45"/>
        <v>0</v>
      </c>
      <c r="DT38">
        <f t="shared" si="46"/>
        <v>0</v>
      </c>
      <c r="DU38">
        <f t="shared" si="47"/>
        <v>0</v>
      </c>
      <c r="DV38">
        <f t="shared" si="48"/>
        <v>0</v>
      </c>
      <c r="DW38">
        <f t="shared" si="49"/>
        <v>0</v>
      </c>
      <c r="DX38">
        <f t="shared" si="50"/>
        <v>0</v>
      </c>
      <c r="DY38">
        <f t="shared" si="51"/>
        <v>0</v>
      </c>
      <c r="DZ38">
        <f t="shared" si="52"/>
        <v>0</v>
      </c>
      <c r="EA38">
        <f t="shared" si="53"/>
        <v>0</v>
      </c>
      <c r="EB38">
        <f t="shared" si="54"/>
        <v>0</v>
      </c>
      <c r="EC38">
        <f t="shared" si="55"/>
        <v>0</v>
      </c>
      <c r="ED38">
        <f t="shared" si="56"/>
        <v>0</v>
      </c>
      <c r="EE38">
        <f t="shared" si="57"/>
        <v>0</v>
      </c>
      <c r="EF38">
        <f t="shared" si="58"/>
        <v>0</v>
      </c>
      <c r="EG38">
        <f t="shared" si="59"/>
        <v>0</v>
      </c>
      <c r="EH38">
        <f t="shared" si="60"/>
        <v>0</v>
      </c>
      <c r="EI38">
        <f t="shared" si="61"/>
        <v>0</v>
      </c>
      <c r="EJ38">
        <f t="shared" si="62"/>
        <v>0</v>
      </c>
      <c r="EK38">
        <f t="shared" si="63"/>
        <v>0</v>
      </c>
      <c r="EL38">
        <f t="shared" si="64"/>
        <v>0</v>
      </c>
      <c r="EM38">
        <f t="shared" si="65"/>
        <v>0</v>
      </c>
      <c r="EN38">
        <f t="shared" si="66"/>
        <v>0</v>
      </c>
    </row>
    <row r="39" spans="1:144">
      <c r="A39" s="32" t="s">
        <v>246</v>
      </c>
      <c r="B39">
        <v>8.5000000000000001E-7</v>
      </c>
      <c r="C39">
        <v>0.01</v>
      </c>
      <c r="D39" s="31" t="s">
        <v>283</v>
      </c>
      <c r="E39" t="s">
        <v>283</v>
      </c>
      <c r="F39">
        <v>3</v>
      </c>
      <c r="G39">
        <v>3</v>
      </c>
      <c r="H39">
        <v>3</v>
      </c>
      <c r="AF39" s="31"/>
      <c r="AG39" s="31"/>
      <c r="BZ39">
        <f t="shared" si="0"/>
        <v>0</v>
      </c>
      <c r="CA39">
        <f t="shared" si="1"/>
        <v>0</v>
      </c>
      <c r="CB39">
        <f t="shared" si="2"/>
        <v>0</v>
      </c>
      <c r="CC39">
        <f t="shared" si="3"/>
        <v>0</v>
      </c>
      <c r="CD39">
        <f t="shared" si="4"/>
        <v>0</v>
      </c>
      <c r="CE39">
        <f t="shared" si="5"/>
        <v>0</v>
      </c>
      <c r="CF39">
        <f t="shared" si="6"/>
        <v>0</v>
      </c>
      <c r="CG39">
        <f t="shared" si="7"/>
        <v>0</v>
      </c>
      <c r="CH39">
        <f t="shared" si="8"/>
        <v>0</v>
      </c>
      <c r="CI39">
        <f t="shared" si="9"/>
        <v>0</v>
      </c>
      <c r="CJ39">
        <f t="shared" si="10"/>
        <v>0</v>
      </c>
      <c r="CK39">
        <f t="shared" si="11"/>
        <v>0</v>
      </c>
      <c r="CL39">
        <f t="shared" si="12"/>
        <v>0</v>
      </c>
      <c r="CM39">
        <f t="shared" si="13"/>
        <v>0</v>
      </c>
      <c r="CN39">
        <f t="shared" si="14"/>
        <v>0</v>
      </c>
      <c r="CO39">
        <f t="shared" si="15"/>
        <v>0</v>
      </c>
      <c r="CP39">
        <f t="shared" si="16"/>
        <v>0</v>
      </c>
      <c r="CQ39">
        <f t="shared" si="17"/>
        <v>0</v>
      </c>
      <c r="CR39">
        <f t="shared" si="18"/>
        <v>0</v>
      </c>
      <c r="CS39">
        <f t="shared" si="19"/>
        <v>0</v>
      </c>
      <c r="CT39">
        <f t="shared" si="20"/>
        <v>0</v>
      </c>
      <c r="CU39">
        <f t="shared" si="21"/>
        <v>0</v>
      </c>
      <c r="CV39">
        <f t="shared" si="22"/>
        <v>0</v>
      </c>
      <c r="CW39">
        <f t="shared" si="23"/>
        <v>0</v>
      </c>
      <c r="CX39">
        <f t="shared" si="24"/>
        <v>0</v>
      </c>
      <c r="CY39">
        <f t="shared" si="25"/>
        <v>0</v>
      </c>
      <c r="CZ39">
        <f t="shared" si="26"/>
        <v>0</v>
      </c>
      <c r="DA39">
        <f t="shared" si="27"/>
        <v>0</v>
      </c>
      <c r="DB39">
        <f t="shared" si="28"/>
        <v>0</v>
      </c>
      <c r="DC39">
        <f t="shared" si="29"/>
        <v>0</v>
      </c>
      <c r="DD39">
        <f t="shared" si="30"/>
        <v>0</v>
      </c>
      <c r="DE39">
        <f t="shared" si="31"/>
        <v>0</v>
      </c>
      <c r="DF39">
        <f t="shared" si="32"/>
        <v>0</v>
      </c>
      <c r="DG39">
        <f t="shared" si="33"/>
        <v>0</v>
      </c>
      <c r="DH39">
        <f t="shared" si="34"/>
        <v>0</v>
      </c>
      <c r="DI39">
        <f t="shared" si="35"/>
        <v>0</v>
      </c>
      <c r="DJ39">
        <f t="shared" si="36"/>
        <v>0</v>
      </c>
      <c r="DK39">
        <f t="shared" si="37"/>
        <v>0</v>
      </c>
      <c r="DL39">
        <f t="shared" si="38"/>
        <v>0</v>
      </c>
      <c r="DM39">
        <f t="shared" si="39"/>
        <v>0</v>
      </c>
      <c r="DN39">
        <f t="shared" si="40"/>
        <v>0</v>
      </c>
      <c r="DO39">
        <f t="shared" si="41"/>
        <v>0</v>
      </c>
      <c r="DP39">
        <f t="shared" si="42"/>
        <v>0</v>
      </c>
      <c r="DQ39">
        <f t="shared" si="43"/>
        <v>0</v>
      </c>
      <c r="DR39">
        <f t="shared" si="44"/>
        <v>0</v>
      </c>
      <c r="DS39">
        <f t="shared" si="45"/>
        <v>0</v>
      </c>
      <c r="DT39">
        <f t="shared" si="46"/>
        <v>0</v>
      </c>
      <c r="DU39">
        <f t="shared" si="47"/>
        <v>0</v>
      </c>
      <c r="DV39">
        <f t="shared" si="48"/>
        <v>0</v>
      </c>
      <c r="DW39">
        <f t="shared" si="49"/>
        <v>0</v>
      </c>
      <c r="DX39">
        <f t="shared" si="50"/>
        <v>0</v>
      </c>
      <c r="DY39">
        <f t="shared" si="51"/>
        <v>0</v>
      </c>
      <c r="DZ39">
        <f t="shared" si="52"/>
        <v>0</v>
      </c>
      <c r="EA39">
        <f t="shared" si="53"/>
        <v>0</v>
      </c>
      <c r="EB39">
        <f t="shared" si="54"/>
        <v>0</v>
      </c>
      <c r="EC39">
        <f t="shared" si="55"/>
        <v>0</v>
      </c>
      <c r="ED39">
        <f t="shared" si="56"/>
        <v>0</v>
      </c>
      <c r="EE39">
        <f t="shared" si="57"/>
        <v>0</v>
      </c>
      <c r="EF39">
        <f t="shared" si="58"/>
        <v>0</v>
      </c>
      <c r="EG39">
        <f t="shared" si="59"/>
        <v>0</v>
      </c>
      <c r="EH39">
        <f t="shared" si="60"/>
        <v>0</v>
      </c>
      <c r="EI39">
        <f t="shared" si="61"/>
        <v>0</v>
      </c>
      <c r="EJ39">
        <f t="shared" si="62"/>
        <v>0</v>
      </c>
      <c r="EK39">
        <f t="shared" si="63"/>
        <v>0</v>
      </c>
      <c r="EL39">
        <f t="shared" si="64"/>
        <v>0</v>
      </c>
      <c r="EM39">
        <f t="shared" si="65"/>
        <v>0</v>
      </c>
      <c r="EN39">
        <f t="shared" si="66"/>
        <v>0</v>
      </c>
    </row>
    <row r="40" spans="1:144">
      <c r="A40" s="32" t="s">
        <v>247</v>
      </c>
      <c r="B40">
        <v>4.0833333333333332E-7</v>
      </c>
      <c r="C40">
        <v>7.9999999999999996E-6</v>
      </c>
      <c r="D40" s="31" t="s">
        <v>279</v>
      </c>
      <c r="E40" t="s">
        <v>279</v>
      </c>
      <c r="F40">
        <v>3</v>
      </c>
      <c r="G40">
        <v>1</v>
      </c>
      <c r="H40">
        <v>1</v>
      </c>
      <c r="AF40" s="31"/>
      <c r="AG40" s="31"/>
      <c r="BZ40">
        <f t="shared" si="0"/>
        <v>0</v>
      </c>
      <c r="CA40">
        <f t="shared" si="1"/>
        <v>0</v>
      </c>
      <c r="CB40">
        <f t="shared" si="2"/>
        <v>0</v>
      </c>
      <c r="CC40">
        <f t="shared" si="3"/>
        <v>0</v>
      </c>
      <c r="CD40">
        <f t="shared" si="4"/>
        <v>0</v>
      </c>
      <c r="CE40">
        <f t="shared" si="5"/>
        <v>0</v>
      </c>
      <c r="CF40">
        <f t="shared" si="6"/>
        <v>0</v>
      </c>
      <c r="CG40">
        <f t="shared" si="7"/>
        <v>0</v>
      </c>
      <c r="CH40">
        <f t="shared" si="8"/>
        <v>0</v>
      </c>
      <c r="CI40">
        <f t="shared" si="9"/>
        <v>0</v>
      </c>
      <c r="CJ40">
        <f t="shared" si="10"/>
        <v>0</v>
      </c>
      <c r="CK40">
        <f t="shared" si="11"/>
        <v>0</v>
      </c>
      <c r="CL40">
        <f t="shared" si="12"/>
        <v>0</v>
      </c>
      <c r="CM40">
        <f t="shared" si="13"/>
        <v>0</v>
      </c>
      <c r="CN40">
        <f t="shared" si="14"/>
        <v>0</v>
      </c>
      <c r="CO40">
        <f t="shared" si="15"/>
        <v>0</v>
      </c>
      <c r="CP40">
        <f t="shared" si="16"/>
        <v>0</v>
      </c>
      <c r="CQ40">
        <f t="shared" si="17"/>
        <v>0</v>
      </c>
      <c r="CR40">
        <f t="shared" si="18"/>
        <v>0</v>
      </c>
      <c r="CS40">
        <f t="shared" si="19"/>
        <v>0</v>
      </c>
      <c r="CT40">
        <f t="shared" si="20"/>
        <v>0</v>
      </c>
      <c r="CU40">
        <f t="shared" si="21"/>
        <v>0</v>
      </c>
      <c r="CV40">
        <f t="shared" si="22"/>
        <v>0</v>
      </c>
      <c r="CW40">
        <f t="shared" si="23"/>
        <v>0</v>
      </c>
      <c r="CX40">
        <f t="shared" si="24"/>
        <v>0</v>
      </c>
      <c r="CY40">
        <f t="shared" si="25"/>
        <v>0</v>
      </c>
      <c r="CZ40">
        <f t="shared" si="26"/>
        <v>0</v>
      </c>
      <c r="DA40">
        <f t="shared" si="27"/>
        <v>0</v>
      </c>
      <c r="DB40">
        <f t="shared" si="28"/>
        <v>0</v>
      </c>
      <c r="DC40">
        <f t="shared" si="29"/>
        <v>0</v>
      </c>
      <c r="DD40">
        <f t="shared" si="30"/>
        <v>0</v>
      </c>
      <c r="DE40">
        <f t="shared" si="31"/>
        <v>0</v>
      </c>
      <c r="DF40">
        <f t="shared" si="32"/>
        <v>0</v>
      </c>
      <c r="DG40">
        <f t="shared" si="33"/>
        <v>0</v>
      </c>
      <c r="DH40">
        <f t="shared" si="34"/>
        <v>0</v>
      </c>
      <c r="DI40">
        <f t="shared" si="35"/>
        <v>0</v>
      </c>
      <c r="DJ40">
        <f t="shared" si="36"/>
        <v>0</v>
      </c>
      <c r="DK40">
        <f t="shared" si="37"/>
        <v>0</v>
      </c>
      <c r="DL40">
        <f t="shared" si="38"/>
        <v>0</v>
      </c>
      <c r="DM40">
        <f t="shared" si="39"/>
        <v>0</v>
      </c>
      <c r="DN40">
        <f t="shared" si="40"/>
        <v>0</v>
      </c>
      <c r="DO40">
        <f t="shared" si="41"/>
        <v>0</v>
      </c>
      <c r="DP40">
        <f t="shared" si="42"/>
        <v>0</v>
      </c>
      <c r="DQ40">
        <f t="shared" si="43"/>
        <v>0</v>
      </c>
      <c r="DR40">
        <f t="shared" si="44"/>
        <v>0</v>
      </c>
      <c r="DS40">
        <f t="shared" si="45"/>
        <v>0</v>
      </c>
      <c r="DT40">
        <f t="shared" si="46"/>
        <v>0</v>
      </c>
      <c r="DU40">
        <f t="shared" si="47"/>
        <v>0</v>
      </c>
      <c r="DV40">
        <f t="shared" si="48"/>
        <v>0</v>
      </c>
      <c r="DW40">
        <f t="shared" si="49"/>
        <v>0</v>
      </c>
      <c r="DX40">
        <f t="shared" si="50"/>
        <v>0</v>
      </c>
      <c r="DY40">
        <f t="shared" si="51"/>
        <v>0</v>
      </c>
      <c r="DZ40">
        <f t="shared" si="52"/>
        <v>0</v>
      </c>
      <c r="EA40">
        <f t="shared" si="53"/>
        <v>0</v>
      </c>
      <c r="EB40">
        <f t="shared" si="54"/>
        <v>0</v>
      </c>
      <c r="EC40">
        <f t="shared" si="55"/>
        <v>0</v>
      </c>
      <c r="ED40">
        <f t="shared" si="56"/>
        <v>0</v>
      </c>
      <c r="EE40">
        <f t="shared" si="57"/>
        <v>0</v>
      </c>
      <c r="EF40">
        <f t="shared" si="58"/>
        <v>0</v>
      </c>
      <c r="EG40">
        <f t="shared" si="59"/>
        <v>0</v>
      </c>
      <c r="EH40">
        <f t="shared" si="60"/>
        <v>0</v>
      </c>
      <c r="EI40">
        <f t="shared" si="61"/>
        <v>0</v>
      </c>
      <c r="EJ40">
        <f t="shared" si="62"/>
        <v>0</v>
      </c>
      <c r="EK40">
        <f t="shared" si="63"/>
        <v>0</v>
      </c>
      <c r="EL40">
        <f t="shared" si="64"/>
        <v>0</v>
      </c>
      <c r="EM40">
        <f t="shared" si="65"/>
        <v>0</v>
      </c>
      <c r="EN40">
        <f t="shared" si="66"/>
        <v>0</v>
      </c>
    </row>
    <row r="41" spans="1:144">
      <c r="A41" s="32" t="s">
        <v>111</v>
      </c>
      <c r="B41">
        <v>6.2621333333333345E-3</v>
      </c>
      <c r="C41">
        <v>0.05</v>
      </c>
      <c r="D41" s="31" t="s">
        <v>287</v>
      </c>
      <c r="E41" t="s">
        <v>287</v>
      </c>
      <c r="F41">
        <v>2</v>
      </c>
      <c r="G41">
        <v>2</v>
      </c>
      <c r="H41">
        <v>2</v>
      </c>
      <c r="T41">
        <v>2E-3</v>
      </c>
      <c r="AF41" s="31"/>
      <c r="AG41" s="31"/>
      <c r="BZ41">
        <f t="shared" si="0"/>
        <v>0</v>
      </c>
      <c r="CA41">
        <f t="shared" si="1"/>
        <v>0</v>
      </c>
      <c r="CB41">
        <f t="shared" si="2"/>
        <v>0</v>
      </c>
      <c r="CC41">
        <f t="shared" si="3"/>
        <v>0</v>
      </c>
      <c r="CD41">
        <f t="shared" si="4"/>
        <v>0</v>
      </c>
      <c r="CE41">
        <f t="shared" si="5"/>
        <v>0</v>
      </c>
      <c r="CF41">
        <f t="shared" si="6"/>
        <v>0</v>
      </c>
      <c r="CG41">
        <f t="shared" si="7"/>
        <v>0</v>
      </c>
      <c r="CH41">
        <f t="shared" si="8"/>
        <v>0</v>
      </c>
      <c r="CI41">
        <f t="shared" si="9"/>
        <v>0</v>
      </c>
      <c r="CJ41">
        <f t="shared" si="10"/>
        <v>0</v>
      </c>
      <c r="CK41">
        <f t="shared" si="11"/>
        <v>0</v>
      </c>
      <c r="CL41">
        <f t="shared" si="12"/>
        <v>0</v>
      </c>
      <c r="CM41">
        <f t="shared" si="13"/>
        <v>0</v>
      </c>
      <c r="CN41">
        <f t="shared" si="14"/>
        <v>0</v>
      </c>
      <c r="CO41">
        <f t="shared" si="15"/>
        <v>0</v>
      </c>
      <c r="CP41">
        <f t="shared" si="16"/>
        <v>0</v>
      </c>
      <c r="CQ41">
        <f t="shared" si="17"/>
        <v>0</v>
      </c>
      <c r="CR41">
        <f t="shared" si="18"/>
        <v>0</v>
      </c>
      <c r="CS41">
        <f t="shared" si="19"/>
        <v>0</v>
      </c>
      <c r="CT41">
        <f t="shared" si="20"/>
        <v>0</v>
      </c>
      <c r="CU41">
        <f t="shared" si="21"/>
        <v>0</v>
      </c>
      <c r="CV41">
        <f t="shared" si="22"/>
        <v>0</v>
      </c>
      <c r="CW41">
        <f t="shared" si="23"/>
        <v>0</v>
      </c>
      <c r="CX41">
        <f t="shared" si="24"/>
        <v>0</v>
      </c>
      <c r="CY41">
        <f t="shared" si="25"/>
        <v>0</v>
      </c>
      <c r="CZ41">
        <f t="shared" si="26"/>
        <v>0</v>
      </c>
      <c r="DA41">
        <f t="shared" si="27"/>
        <v>0</v>
      </c>
      <c r="DB41">
        <f t="shared" si="28"/>
        <v>0</v>
      </c>
      <c r="DC41">
        <f t="shared" si="29"/>
        <v>0</v>
      </c>
      <c r="DD41">
        <f t="shared" si="30"/>
        <v>0</v>
      </c>
      <c r="DE41">
        <f t="shared" si="31"/>
        <v>0</v>
      </c>
      <c r="DF41">
        <f t="shared" si="32"/>
        <v>0</v>
      </c>
      <c r="DG41">
        <f t="shared" si="33"/>
        <v>0</v>
      </c>
      <c r="DH41">
        <f t="shared" si="34"/>
        <v>0</v>
      </c>
      <c r="DI41">
        <f t="shared" si="35"/>
        <v>0</v>
      </c>
      <c r="DJ41">
        <f t="shared" si="36"/>
        <v>0</v>
      </c>
      <c r="DK41">
        <f t="shared" si="37"/>
        <v>0</v>
      </c>
      <c r="DL41">
        <f t="shared" si="38"/>
        <v>0</v>
      </c>
      <c r="DM41">
        <f t="shared" si="39"/>
        <v>0</v>
      </c>
      <c r="DN41">
        <f t="shared" si="40"/>
        <v>0</v>
      </c>
      <c r="DO41">
        <f t="shared" si="41"/>
        <v>0</v>
      </c>
      <c r="DP41">
        <f t="shared" si="42"/>
        <v>0</v>
      </c>
      <c r="DQ41">
        <f t="shared" si="43"/>
        <v>0</v>
      </c>
      <c r="DR41">
        <f t="shared" si="44"/>
        <v>0</v>
      </c>
      <c r="DS41">
        <f t="shared" si="45"/>
        <v>0</v>
      </c>
      <c r="DT41">
        <f t="shared" si="46"/>
        <v>0</v>
      </c>
      <c r="DU41">
        <f t="shared" si="47"/>
        <v>0</v>
      </c>
      <c r="DV41">
        <f t="shared" si="48"/>
        <v>0</v>
      </c>
      <c r="DW41">
        <f t="shared" si="49"/>
        <v>0</v>
      </c>
      <c r="DX41">
        <f t="shared" si="50"/>
        <v>0</v>
      </c>
      <c r="DY41">
        <f t="shared" si="51"/>
        <v>0</v>
      </c>
      <c r="DZ41">
        <f t="shared" si="52"/>
        <v>0</v>
      </c>
      <c r="EA41">
        <f t="shared" si="53"/>
        <v>0</v>
      </c>
      <c r="EB41">
        <f t="shared" si="54"/>
        <v>0</v>
      </c>
      <c r="EC41">
        <f t="shared" si="55"/>
        <v>0</v>
      </c>
      <c r="ED41">
        <f t="shared" si="56"/>
        <v>0</v>
      </c>
      <c r="EE41">
        <f t="shared" si="57"/>
        <v>0</v>
      </c>
      <c r="EF41">
        <f t="shared" si="58"/>
        <v>0</v>
      </c>
      <c r="EG41">
        <f t="shared" si="59"/>
        <v>0</v>
      </c>
      <c r="EH41">
        <f t="shared" si="60"/>
        <v>0</v>
      </c>
      <c r="EI41">
        <f t="shared" si="61"/>
        <v>0</v>
      </c>
      <c r="EJ41">
        <f t="shared" si="62"/>
        <v>0</v>
      </c>
      <c r="EK41">
        <f t="shared" si="63"/>
        <v>0</v>
      </c>
      <c r="EL41">
        <f t="shared" si="64"/>
        <v>0</v>
      </c>
      <c r="EM41">
        <f t="shared" si="65"/>
        <v>0</v>
      </c>
      <c r="EN41">
        <f t="shared" si="66"/>
        <v>0</v>
      </c>
    </row>
    <row r="42" spans="1:144">
      <c r="A42" s="33" t="s">
        <v>302</v>
      </c>
      <c r="B42">
        <v>2.09</v>
      </c>
      <c r="C42">
        <v>2</v>
      </c>
      <c r="AF42" s="31"/>
      <c r="AG42" s="31"/>
      <c r="BZ42">
        <f t="shared" si="0"/>
        <v>0</v>
      </c>
      <c r="CA42">
        <f t="shared" si="1"/>
        <v>0</v>
      </c>
      <c r="CB42">
        <f t="shared" si="2"/>
        <v>0</v>
      </c>
      <c r="CC42">
        <f t="shared" si="3"/>
        <v>0</v>
      </c>
      <c r="CD42">
        <f t="shared" si="4"/>
        <v>0</v>
      </c>
      <c r="CE42">
        <f t="shared" si="5"/>
        <v>0</v>
      </c>
      <c r="CF42">
        <f t="shared" si="6"/>
        <v>0</v>
      </c>
      <c r="CG42">
        <f t="shared" si="7"/>
        <v>0</v>
      </c>
      <c r="CH42">
        <f t="shared" si="8"/>
        <v>0</v>
      </c>
      <c r="CI42">
        <f t="shared" si="9"/>
        <v>0</v>
      </c>
      <c r="CJ42">
        <f t="shared" si="10"/>
        <v>0</v>
      </c>
      <c r="CK42">
        <f t="shared" si="11"/>
        <v>0</v>
      </c>
      <c r="CL42">
        <f t="shared" si="12"/>
        <v>0</v>
      </c>
      <c r="CM42">
        <f t="shared" si="13"/>
        <v>0</v>
      </c>
      <c r="CN42">
        <f t="shared" si="14"/>
        <v>0</v>
      </c>
      <c r="CO42">
        <f t="shared" si="15"/>
        <v>0</v>
      </c>
      <c r="CP42">
        <f t="shared" si="16"/>
        <v>0</v>
      </c>
      <c r="CQ42">
        <f t="shared" si="17"/>
        <v>0</v>
      </c>
      <c r="CR42">
        <f t="shared" si="18"/>
        <v>0</v>
      </c>
      <c r="CS42">
        <f t="shared" si="19"/>
        <v>0</v>
      </c>
      <c r="CT42">
        <f t="shared" si="20"/>
        <v>0</v>
      </c>
      <c r="CU42">
        <f t="shared" si="21"/>
        <v>0</v>
      </c>
      <c r="CV42">
        <f t="shared" si="22"/>
        <v>0</v>
      </c>
      <c r="CW42">
        <f t="shared" si="23"/>
        <v>0</v>
      </c>
      <c r="CX42">
        <f t="shared" si="24"/>
        <v>0</v>
      </c>
      <c r="CY42">
        <f t="shared" si="25"/>
        <v>0</v>
      </c>
      <c r="CZ42">
        <f t="shared" si="26"/>
        <v>0</v>
      </c>
      <c r="DA42">
        <f t="shared" si="27"/>
        <v>0</v>
      </c>
      <c r="DB42">
        <f t="shared" si="28"/>
        <v>0</v>
      </c>
      <c r="DC42">
        <f t="shared" si="29"/>
        <v>0</v>
      </c>
      <c r="DD42">
        <f t="shared" si="30"/>
        <v>0</v>
      </c>
      <c r="DE42">
        <f t="shared" si="31"/>
        <v>0</v>
      </c>
      <c r="DF42">
        <f t="shared" si="32"/>
        <v>0</v>
      </c>
      <c r="DG42">
        <f t="shared" si="33"/>
        <v>0</v>
      </c>
      <c r="DH42">
        <f t="shared" si="34"/>
        <v>0</v>
      </c>
      <c r="DI42">
        <f t="shared" si="35"/>
        <v>0</v>
      </c>
      <c r="DJ42">
        <f t="shared" si="36"/>
        <v>0</v>
      </c>
      <c r="DK42">
        <f t="shared" si="37"/>
        <v>0</v>
      </c>
      <c r="DL42">
        <f t="shared" si="38"/>
        <v>0</v>
      </c>
      <c r="DM42">
        <f t="shared" si="39"/>
        <v>0</v>
      </c>
      <c r="DN42">
        <f t="shared" si="40"/>
        <v>0</v>
      </c>
      <c r="DO42">
        <f t="shared" si="41"/>
        <v>0</v>
      </c>
      <c r="DP42">
        <f t="shared" si="42"/>
        <v>0</v>
      </c>
      <c r="DQ42">
        <f t="shared" si="43"/>
        <v>0</v>
      </c>
      <c r="DR42">
        <f t="shared" si="44"/>
        <v>0</v>
      </c>
      <c r="DS42">
        <f t="shared" si="45"/>
        <v>0</v>
      </c>
      <c r="DT42">
        <f t="shared" si="46"/>
        <v>0</v>
      </c>
      <c r="DU42">
        <f t="shared" si="47"/>
        <v>0</v>
      </c>
      <c r="DV42">
        <f t="shared" si="48"/>
        <v>0</v>
      </c>
      <c r="DW42">
        <f t="shared" si="49"/>
        <v>0</v>
      </c>
      <c r="DX42">
        <f t="shared" si="50"/>
        <v>0</v>
      </c>
      <c r="DY42">
        <f t="shared" si="51"/>
        <v>0</v>
      </c>
      <c r="DZ42">
        <f t="shared" si="52"/>
        <v>0</v>
      </c>
      <c r="EA42">
        <f t="shared" si="53"/>
        <v>0</v>
      </c>
      <c r="EB42">
        <f t="shared" si="54"/>
        <v>0</v>
      </c>
      <c r="EC42">
        <f t="shared" si="55"/>
        <v>0</v>
      </c>
      <c r="ED42">
        <f t="shared" si="56"/>
        <v>0</v>
      </c>
      <c r="EE42">
        <f t="shared" si="57"/>
        <v>0</v>
      </c>
      <c r="EF42">
        <f t="shared" si="58"/>
        <v>0</v>
      </c>
      <c r="EG42">
        <f t="shared" si="59"/>
        <v>0</v>
      </c>
      <c r="EH42">
        <f t="shared" si="60"/>
        <v>0</v>
      </c>
      <c r="EI42">
        <f t="shared" si="61"/>
        <v>0</v>
      </c>
      <c r="EJ42">
        <f t="shared" si="62"/>
        <v>0</v>
      </c>
      <c r="EK42">
        <f t="shared" si="63"/>
        <v>0</v>
      </c>
      <c r="EL42">
        <f t="shared" si="64"/>
        <v>0</v>
      </c>
      <c r="EM42">
        <f t="shared" si="65"/>
        <v>0</v>
      </c>
      <c r="EN42">
        <f t="shared" si="66"/>
        <v>0</v>
      </c>
    </row>
    <row r="43" spans="1:144">
      <c r="A43" s="33" t="s">
        <v>303</v>
      </c>
      <c r="B43">
        <v>2.36</v>
      </c>
      <c r="C43">
        <v>10</v>
      </c>
      <c r="AF43" s="31"/>
      <c r="AG43" s="31"/>
      <c r="BZ43">
        <f t="shared" si="0"/>
        <v>0</v>
      </c>
      <c r="CA43">
        <f t="shared" si="1"/>
        <v>0</v>
      </c>
      <c r="CB43">
        <f t="shared" si="2"/>
        <v>0</v>
      </c>
      <c r="CC43">
        <f t="shared" si="3"/>
        <v>0</v>
      </c>
      <c r="CD43">
        <f t="shared" si="4"/>
        <v>0</v>
      </c>
      <c r="CE43">
        <f t="shared" si="5"/>
        <v>0</v>
      </c>
      <c r="CF43">
        <f t="shared" si="6"/>
        <v>0</v>
      </c>
      <c r="CG43">
        <f t="shared" si="7"/>
        <v>0</v>
      </c>
      <c r="CH43">
        <f t="shared" si="8"/>
        <v>0</v>
      </c>
      <c r="CI43">
        <f t="shared" si="9"/>
        <v>0</v>
      </c>
      <c r="CJ43">
        <f t="shared" si="10"/>
        <v>0</v>
      </c>
      <c r="CK43">
        <f t="shared" si="11"/>
        <v>0</v>
      </c>
      <c r="CL43">
        <f t="shared" si="12"/>
        <v>0</v>
      </c>
      <c r="CM43">
        <f t="shared" si="13"/>
        <v>0</v>
      </c>
      <c r="CN43">
        <f t="shared" si="14"/>
        <v>0</v>
      </c>
      <c r="CO43">
        <f t="shared" si="15"/>
        <v>0</v>
      </c>
      <c r="CP43">
        <f t="shared" si="16"/>
        <v>0</v>
      </c>
      <c r="CQ43">
        <f t="shared" si="17"/>
        <v>0</v>
      </c>
      <c r="CR43">
        <f t="shared" si="18"/>
        <v>0</v>
      </c>
      <c r="CS43">
        <f t="shared" si="19"/>
        <v>0</v>
      </c>
      <c r="CT43">
        <f t="shared" si="20"/>
        <v>0</v>
      </c>
      <c r="CU43">
        <f t="shared" si="21"/>
        <v>0</v>
      </c>
      <c r="CV43">
        <f t="shared" si="22"/>
        <v>0</v>
      </c>
      <c r="CW43">
        <f t="shared" si="23"/>
        <v>0</v>
      </c>
      <c r="CX43">
        <f t="shared" si="24"/>
        <v>0</v>
      </c>
      <c r="CY43">
        <f t="shared" si="25"/>
        <v>0</v>
      </c>
      <c r="CZ43">
        <f t="shared" si="26"/>
        <v>0</v>
      </c>
      <c r="DA43">
        <f t="shared" si="27"/>
        <v>0</v>
      </c>
      <c r="DB43">
        <f t="shared" si="28"/>
        <v>0</v>
      </c>
      <c r="DC43">
        <f t="shared" si="29"/>
        <v>0</v>
      </c>
      <c r="DD43">
        <f t="shared" si="30"/>
        <v>0</v>
      </c>
      <c r="DE43">
        <f t="shared" si="31"/>
        <v>0</v>
      </c>
      <c r="DF43">
        <f t="shared" si="32"/>
        <v>0</v>
      </c>
      <c r="DG43">
        <f t="shared" si="33"/>
        <v>0</v>
      </c>
      <c r="DH43">
        <f t="shared" si="34"/>
        <v>0</v>
      </c>
      <c r="DI43">
        <f t="shared" si="35"/>
        <v>0</v>
      </c>
      <c r="DJ43">
        <f t="shared" si="36"/>
        <v>0</v>
      </c>
      <c r="DK43">
        <f t="shared" si="37"/>
        <v>0</v>
      </c>
      <c r="DL43">
        <f t="shared" si="38"/>
        <v>0</v>
      </c>
      <c r="DM43">
        <f t="shared" si="39"/>
        <v>0</v>
      </c>
      <c r="DN43">
        <f t="shared" si="40"/>
        <v>0</v>
      </c>
      <c r="DO43">
        <f t="shared" si="41"/>
        <v>0</v>
      </c>
      <c r="DP43">
        <f t="shared" si="42"/>
        <v>0</v>
      </c>
      <c r="DQ43">
        <f t="shared" si="43"/>
        <v>0</v>
      </c>
      <c r="DR43">
        <f t="shared" si="44"/>
        <v>0</v>
      </c>
      <c r="DS43">
        <f t="shared" si="45"/>
        <v>0</v>
      </c>
      <c r="DT43">
        <f t="shared" si="46"/>
        <v>0</v>
      </c>
      <c r="DU43">
        <f t="shared" si="47"/>
        <v>0</v>
      </c>
      <c r="DV43">
        <f t="shared" si="48"/>
        <v>0</v>
      </c>
      <c r="DW43">
        <f t="shared" si="49"/>
        <v>0</v>
      </c>
      <c r="DX43">
        <f t="shared" si="50"/>
        <v>0</v>
      </c>
      <c r="DY43">
        <f t="shared" si="51"/>
        <v>0</v>
      </c>
      <c r="DZ43">
        <f t="shared" si="52"/>
        <v>0</v>
      </c>
      <c r="EA43">
        <f t="shared" si="53"/>
        <v>0</v>
      </c>
      <c r="EB43">
        <f t="shared" si="54"/>
        <v>0</v>
      </c>
      <c r="EC43">
        <f t="shared" si="55"/>
        <v>0</v>
      </c>
      <c r="ED43">
        <f t="shared" si="56"/>
        <v>0</v>
      </c>
      <c r="EE43">
        <f t="shared" si="57"/>
        <v>0</v>
      </c>
      <c r="EF43">
        <f t="shared" si="58"/>
        <v>0</v>
      </c>
      <c r="EG43">
        <f t="shared" si="59"/>
        <v>0</v>
      </c>
      <c r="EH43">
        <f t="shared" si="60"/>
        <v>0</v>
      </c>
      <c r="EI43">
        <f t="shared" si="61"/>
        <v>0</v>
      </c>
      <c r="EJ43">
        <f t="shared" si="62"/>
        <v>0</v>
      </c>
      <c r="EK43">
        <f t="shared" si="63"/>
        <v>0</v>
      </c>
      <c r="EL43">
        <f t="shared" si="64"/>
        <v>0</v>
      </c>
      <c r="EM43">
        <f t="shared" si="65"/>
        <v>0</v>
      </c>
      <c r="EN43">
        <f t="shared" si="66"/>
        <v>0</v>
      </c>
    </row>
    <row r="44" spans="1:144">
      <c r="A44" s="33" t="s">
        <v>304</v>
      </c>
      <c r="B44">
        <v>4.1500000000000004</v>
      </c>
      <c r="C44">
        <v>48</v>
      </c>
      <c r="AF44" s="31"/>
      <c r="AG44" s="31"/>
      <c r="BZ44">
        <f t="shared" si="0"/>
        <v>0</v>
      </c>
      <c r="CA44">
        <f t="shared" si="1"/>
        <v>0</v>
      </c>
      <c r="CB44">
        <f t="shared" si="2"/>
        <v>0</v>
      </c>
      <c r="CC44">
        <f t="shared" si="3"/>
        <v>0</v>
      </c>
      <c r="CD44">
        <f t="shared" si="4"/>
        <v>0</v>
      </c>
      <c r="CE44">
        <f t="shared" si="5"/>
        <v>0</v>
      </c>
      <c r="CF44">
        <f t="shared" si="6"/>
        <v>0</v>
      </c>
      <c r="CG44">
        <f t="shared" si="7"/>
        <v>0</v>
      </c>
      <c r="CH44">
        <f t="shared" si="8"/>
        <v>0</v>
      </c>
      <c r="CI44">
        <f t="shared" si="9"/>
        <v>0</v>
      </c>
      <c r="CJ44">
        <f t="shared" si="10"/>
        <v>0</v>
      </c>
      <c r="CK44">
        <f t="shared" si="11"/>
        <v>0</v>
      </c>
      <c r="CL44">
        <f t="shared" si="12"/>
        <v>0</v>
      </c>
      <c r="CM44">
        <f t="shared" si="13"/>
        <v>0</v>
      </c>
      <c r="CN44">
        <f t="shared" si="14"/>
        <v>0</v>
      </c>
      <c r="CO44">
        <f t="shared" si="15"/>
        <v>0</v>
      </c>
      <c r="CP44">
        <f t="shared" si="16"/>
        <v>0</v>
      </c>
      <c r="CQ44">
        <f t="shared" si="17"/>
        <v>0</v>
      </c>
      <c r="CR44">
        <f t="shared" si="18"/>
        <v>0</v>
      </c>
      <c r="CS44">
        <f t="shared" si="19"/>
        <v>0</v>
      </c>
      <c r="CT44">
        <f t="shared" si="20"/>
        <v>0</v>
      </c>
      <c r="CU44">
        <f t="shared" si="21"/>
        <v>0</v>
      </c>
      <c r="CV44">
        <f t="shared" si="22"/>
        <v>0</v>
      </c>
      <c r="CW44">
        <f t="shared" si="23"/>
        <v>0</v>
      </c>
      <c r="CX44">
        <f t="shared" si="24"/>
        <v>0</v>
      </c>
      <c r="CY44">
        <f t="shared" si="25"/>
        <v>0</v>
      </c>
      <c r="CZ44">
        <f t="shared" si="26"/>
        <v>0</v>
      </c>
      <c r="DA44">
        <f t="shared" si="27"/>
        <v>0</v>
      </c>
      <c r="DB44">
        <f t="shared" si="28"/>
        <v>0</v>
      </c>
      <c r="DC44">
        <f t="shared" si="29"/>
        <v>0</v>
      </c>
      <c r="DD44">
        <f t="shared" si="30"/>
        <v>0</v>
      </c>
      <c r="DE44">
        <f t="shared" si="31"/>
        <v>0</v>
      </c>
      <c r="DF44">
        <f t="shared" si="32"/>
        <v>0</v>
      </c>
      <c r="DG44">
        <f t="shared" si="33"/>
        <v>0</v>
      </c>
      <c r="DH44">
        <f t="shared" si="34"/>
        <v>0</v>
      </c>
      <c r="DI44">
        <f t="shared" si="35"/>
        <v>0</v>
      </c>
      <c r="DJ44">
        <f t="shared" si="36"/>
        <v>0</v>
      </c>
      <c r="DK44">
        <f t="shared" si="37"/>
        <v>0</v>
      </c>
      <c r="DL44">
        <f t="shared" si="38"/>
        <v>0</v>
      </c>
      <c r="DM44">
        <f t="shared" si="39"/>
        <v>0</v>
      </c>
      <c r="DN44">
        <f t="shared" si="40"/>
        <v>0</v>
      </c>
      <c r="DO44">
        <f t="shared" si="41"/>
        <v>0</v>
      </c>
      <c r="DP44">
        <f t="shared" si="42"/>
        <v>0</v>
      </c>
      <c r="DQ44">
        <f t="shared" si="43"/>
        <v>0</v>
      </c>
      <c r="DR44">
        <f t="shared" si="44"/>
        <v>0</v>
      </c>
      <c r="DS44">
        <f t="shared" si="45"/>
        <v>0</v>
      </c>
      <c r="DT44">
        <f t="shared" si="46"/>
        <v>0</v>
      </c>
      <c r="DU44">
        <f t="shared" si="47"/>
        <v>0</v>
      </c>
      <c r="DV44">
        <f t="shared" si="48"/>
        <v>0</v>
      </c>
      <c r="DW44">
        <f t="shared" si="49"/>
        <v>0</v>
      </c>
      <c r="DX44">
        <f t="shared" si="50"/>
        <v>0</v>
      </c>
      <c r="DY44">
        <f t="shared" si="51"/>
        <v>0</v>
      </c>
      <c r="DZ44">
        <f t="shared" si="52"/>
        <v>0</v>
      </c>
      <c r="EA44">
        <f t="shared" si="53"/>
        <v>0</v>
      </c>
      <c r="EB44">
        <f t="shared" si="54"/>
        <v>0</v>
      </c>
      <c r="EC44">
        <f t="shared" si="55"/>
        <v>0</v>
      </c>
      <c r="ED44">
        <f t="shared" si="56"/>
        <v>0</v>
      </c>
      <c r="EE44">
        <f t="shared" si="57"/>
        <v>0</v>
      </c>
      <c r="EF44">
        <f t="shared" si="58"/>
        <v>0</v>
      </c>
      <c r="EG44">
        <f t="shared" si="59"/>
        <v>0</v>
      </c>
      <c r="EH44">
        <f t="shared" si="60"/>
        <v>0</v>
      </c>
      <c r="EI44">
        <f t="shared" si="61"/>
        <v>0</v>
      </c>
      <c r="EJ44">
        <f t="shared" si="62"/>
        <v>0</v>
      </c>
      <c r="EK44">
        <f t="shared" si="63"/>
        <v>0</v>
      </c>
      <c r="EL44">
        <f t="shared" si="64"/>
        <v>0</v>
      </c>
      <c r="EM44">
        <f t="shared" si="65"/>
        <v>0</v>
      </c>
      <c r="EN44">
        <f t="shared" si="66"/>
        <v>0</v>
      </c>
    </row>
    <row r="45" spans="1:144">
      <c r="A45" s="33" t="s">
        <v>305</v>
      </c>
      <c r="B45">
        <v>2.33</v>
      </c>
      <c r="C45">
        <v>19</v>
      </c>
      <c r="AF45" s="31"/>
      <c r="AG45" s="31"/>
      <c r="BZ45">
        <f t="shared" si="0"/>
        <v>0</v>
      </c>
      <c r="CA45">
        <f t="shared" si="1"/>
        <v>0</v>
      </c>
      <c r="CB45">
        <f t="shared" si="2"/>
        <v>0</v>
      </c>
      <c r="CC45">
        <f t="shared" si="3"/>
        <v>0</v>
      </c>
      <c r="CD45">
        <f t="shared" si="4"/>
        <v>0</v>
      </c>
      <c r="CE45">
        <f t="shared" si="5"/>
        <v>0</v>
      </c>
      <c r="CF45">
        <f t="shared" si="6"/>
        <v>0</v>
      </c>
      <c r="CG45">
        <f t="shared" si="7"/>
        <v>0</v>
      </c>
      <c r="CH45">
        <f t="shared" si="8"/>
        <v>0</v>
      </c>
      <c r="CI45">
        <f t="shared" si="9"/>
        <v>0</v>
      </c>
      <c r="CJ45">
        <f t="shared" si="10"/>
        <v>0</v>
      </c>
      <c r="CK45">
        <f t="shared" si="11"/>
        <v>0</v>
      </c>
      <c r="CL45">
        <f t="shared" si="12"/>
        <v>0</v>
      </c>
      <c r="CM45">
        <f t="shared" si="13"/>
        <v>0</v>
      </c>
      <c r="CN45">
        <f t="shared" si="14"/>
        <v>0</v>
      </c>
      <c r="CO45">
        <f t="shared" si="15"/>
        <v>0</v>
      </c>
      <c r="CP45">
        <f t="shared" si="16"/>
        <v>0</v>
      </c>
      <c r="CQ45">
        <f t="shared" si="17"/>
        <v>0</v>
      </c>
      <c r="CR45">
        <f t="shared" si="18"/>
        <v>0</v>
      </c>
      <c r="CS45">
        <f t="shared" si="19"/>
        <v>0</v>
      </c>
      <c r="CT45">
        <f t="shared" si="20"/>
        <v>0</v>
      </c>
      <c r="CU45">
        <f t="shared" si="21"/>
        <v>0</v>
      </c>
      <c r="CV45">
        <f t="shared" si="22"/>
        <v>0</v>
      </c>
      <c r="CW45">
        <f t="shared" si="23"/>
        <v>0</v>
      </c>
      <c r="CX45">
        <f t="shared" si="24"/>
        <v>0</v>
      </c>
      <c r="CY45">
        <f t="shared" si="25"/>
        <v>0</v>
      </c>
      <c r="CZ45">
        <f t="shared" si="26"/>
        <v>0</v>
      </c>
      <c r="DA45">
        <f t="shared" si="27"/>
        <v>0</v>
      </c>
      <c r="DB45">
        <f t="shared" si="28"/>
        <v>0</v>
      </c>
      <c r="DC45">
        <f t="shared" si="29"/>
        <v>0</v>
      </c>
      <c r="DD45">
        <f t="shared" si="30"/>
        <v>0</v>
      </c>
      <c r="DE45">
        <f t="shared" si="31"/>
        <v>0</v>
      </c>
      <c r="DF45">
        <f t="shared" si="32"/>
        <v>0</v>
      </c>
      <c r="DG45">
        <f t="shared" si="33"/>
        <v>0</v>
      </c>
      <c r="DH45">
        <f t="shared" si="34"/>
        <v>0</v>
      </c>
      <c r="DI45">
        <f t="shared" si="35"/>
        <v>0</v>
      </c>
      <c r="DJ45">
        <f t="shared" si="36"/>
        <v>0</v>
      </c>
      <c r="DK45">
        <f t="shared" si="37"/>
        <v>0</v>
      </c>
      <c r="DL45">
        <f t="shared" si="38"/>
        <v>0</v>
      </c>
      <c r="DM45">
        <f t="shared" si="39"/>
        <v>0</v>
      </c>
      <c r="DN45">
        <f t="shared" si="40"/>
        <v>0</v>
      </c>
      <c r="DO45">
        <f t="shared" si="41"/>
        <v>0</v>
      </c>
      <c r="DP45">
        <f t="shared" si="42"/>
        <v>0</v>
      </c>
      <c r="DQ45">
        <f t="shared" si="43"/>
        <v>0</v>
      </c>
      <c r="DR45">
        <f t="shared" si="44"/>
        <v>0</v>
      </c>
      <c r="DS45">
        <f t="shared" si="45"/>
        <v>0</v>
      </c>
      <c r="DT45">
        <f t="shared" si="46"/>
        <v>0</v>
      </c>
      <c r="DU45">
        <f t="shared" si="47"/>
        <v>0</v>
      </c>
      <c r="DV45">
        <f t="shared" si="48"/>
        <v>0</v>
      </c>
      <c r="DW45">
        <f t="shared" si="49"/>
        <v>0</v>
      </c>
      <c r="DX45">
        <f t="shared" si="50"/>
        <v>0</v>
      </c>
      <c r="DY45">
        <f t="shared" si="51"/>
        <v>0</v>
      </c>
      <c r="DZ45">
        <f t="shared" si="52"/>
        <v>0</v>
      </c>
      <c r="EA45">
        <f t="shared" si="53"/>
        <v>0</v>
      </c>
      <c r="EB45">
        <f t="shared" si="54"/>
        <v>0</v>
      </c>
      <c r="EC45">
        <f t="shared" si="55"/>
        <v>0</v>
      </c>
      <c r="ED45">
        <f t="shared" si="56"/>
        <v>0</v>
      </c>
      <c r="EE45">
        <f t="shared" si="57"/>
        <v>0</v>
      </c>
      <c r="EF45">
        <f t="shared" si="58"/>
        <v>0</v>
      </c>
      <c r="EG45">
        <f t="shared" si="59"/>
        <v>0</v>
      </c>
      <c r="EH45">
        <f t="shared" si="60"/>
        <v>0</v>
      </c>
      <c r="EI45">
        <f t="shared" si="61"/>
        <v>0</v>
      </c>
      <c r="EJ45">
        <f t="shared" si="62"/>
        <v>0</v>
      </c>
      <c r="EK45">
        <f t="shared" si="63"/>
        <v>0</v>
      </c>
      <c r="EL45">
        <f t="shared" si="64"/>
        <v>0</v>
      </c>
      <c r="EM45">
        <f t="shared" si="65"/>
        <v>0</v>
      </c>
      <c r="EN45">
        <f t="shared" si="66"/>
        <v>0</v>
      </c>
    </row>
    <row r="46" spans="1:144">
      <c r="A46" s="34" t="s">
        <v>306</v>
      </c>
      <c r="B46">
        <v>4.8000000000000001E-2</v>
      </c>
      <c r="C46" t="s">
        <v>579</v>
      </c>
      <c r="AF46" s="31"/>
      <c r="AG46" s="31"/>
    </row>
    <row r="47" spans="1:144">
      <c r="A47" s="34" t="s">
        <v>70</v>
      </c>
      <c r="B47">
        <v>0.13999999999999999</v>
      </c>
      <c r="C47" t="s">
        <v>579</v>
      </c>
      <c r="AF47" s="31"/>
      <c r="AG47" s="31"/>
    </row>
    <row r="48" spans="1:144">
      <c r="A48" s="34" t="s">
        <v>307</v>
      </c>
      <c r="B48">
        <v>46.1</v>
      </c>
      <c r="C48" t="s">
        <v>579</v>
      </c>
      <c r="AF48" s="31"/>
      <c r="AG48" s="31"/>
    </row>
    <row r="49" spans="1:144">
      <c r="A49" s="34" t="s">
        <v>259</v>
      </c>
      <c r="B49">
        <v>1.9E-3</v>
      </c>
      <c r="C49" t="s">
        <v>579</v>
      </c>
      <c r="AF49" s="31"/>
      <c r="AG49" s="31"/>
    </row>
    <row r="50" spans="1:144">
      <c r="A50" s="34" t="s">
        <v>308</v>
      </c>
      <c r="B50">
        <v>28.199999999999996</v>
      </c>
      <c r="C50" t="s">
        <v>579</v>
      </c>
      <c r="AF50" s="31"/>
      <c r="AG50" s="31"/>
    </row>
    <row r="51" spans="1:144">
      <c r="A51" s="34" t="s">
        <v>309</v>
      </c>
      <c r="B51">
        <v>0.105</v>
      </c>
      <c r="C51">
        <v>1</v>
      </c>
      <c r="AF51" s="31"/>
      <c r="AG51" s="31"/>
      <c r="BZ51">
        <f t="shared" ref="BZ51:CI53" si="67">IF((J51-$C51)&gt;=0,1-($G51-1)/$F51,0)</f>
        <v>0</v>
      </c>
      <c r="CA51">
        <f t="shared" si="67"/>
        <v>0</v>
      </c>
      <c r="CB51">
        <f t="shared" si="67"/>
        <v>0</v>
      </c>
      <c r="CC51">
        <f t="shared" si="67"/>
        <v>0</v>
      </c>
      <c r="CD51">
        <f t="shared" si="67"/>
        <v>0</v>
      </c>
      <c r="CE51">
        <f t="shared" si="67"/>
        <v>0</v>
      </c>
      <c r="CF51">
        <f t="shared" si="67"/>
        <v>0</v>
      </c>
      <c r="CG51">
        <f t="shared" si="67"/>
        <v>0</v>
      </c>
      <c r="CH51">
        <f t="shared" si="67"/>
        <v>0</v>
      </c>
      <c r="CI51">
        <f t="shared" si="67"/>
        <v>0</v>
      </c>
      <c r="CJ51">
        <f t="shared" ref="CJ51:CS53" si="68">IF((T51-$C51)&gt;=0,1-($G51-1)/$F51,0)</f>
        <v>0</v>
      </c>
      <c r="CK51">
        <f t="shared" si="68"/>
        <v>0</v>
      </c>
      <c r="CL51">
        <f t="shared" si="68"/>
        <v>0</v>
      </c>
      <c r="CM51">
        <f t="shared" si="68"/>
        <v>0</v>
      </c>
      <c r="CN51">
        <f t="shared" si="68"/>
        <v>0</v>
      </c>
      <c r="CO51">
        <f t="shared" si="68"/>
        <v>0</v>
      </c>
      <c r="CP51">
        <f t="shared" si="68"/>
        <v>0</v>
      </c>
      <c r="CQ51">
        <f t="shared" si="68"/>
        <v>0</v>
      </c>
      <c r="CR51">
        <f t="shared" si="68"/>
        <v>0</v>
      </c>
      <c r="CS51">
        <f t="shared" si="68"/>
        <v>0</v>
      </c>
      <c r="CT51">
        <f t="shared" ref="CT51:DC53" si="69">IF((AD51-$C51)&gt;=0,1-($G51-1)/$F51,0)</f>
        <v>0</v>
      </c>
      <c r="CU51">
        <f t="shared" si="69"/>
        <v>0</v>
      </c>
      <c r="CV51">
        <f t="shared" si="69"/>
        <v>0</v>
      </c>
      <c r="CW51">
        <f t="shared" si="69"/>
        <v>0</v>
      </c>
      <c r="CX51">
        <f t="shared" si="69"/>
        <v>0</v>
      </c>
      <c r="CY51">
        <f t="shared" si="69"/>
        <v>0</v>
      </c>
      <c r="CZ51">
        <f t="shared" si="69"/>
        <v>0</v>
      </c>
      <c r="DA51">
        <f t="shared" si="69"/>
        <v>0</v>
      </c>
      <c r="DB51">
        <f t="shared" si="69"/>
        <v>0</v>
      </c>
      <c r="DC51">
        <f t="shared" si="69"/>
        <v>0</v>
      </c>
      <c r="DD51">
        <f t="shared" ref="DD51:DM53" si="70">IF((AN51-$C51)&gt;=0,1-($G51-1)/$F51,0)</f>
        <v>0</v>
      </c>
      <c r="DE51">
        <f t="shared" si="70"/>
        <v>0</v>
      </c>
      <c r="DF51">
        <f t="shared" si="70"/>
        <v>0</v>
      </c>
      <c r="DG51">
        <f t="shared" si="70"/>
        <v>0</v>
      </c>
      <c r="DH51">
        <f t="shared" si="70"/>
        <v>0</v>
      </c>
      <c r="DI51">
        <f t="shared" si="70"/>
        <v>0</v>
      </c>
      <c r="DJ51">
        <f t="shared" si="70"/>
        <v>0</v>
      </c>
      <c r="DK51">
        <f t="shared" si="70"/>
        <v>0</v>
      </c>
      <c r="DL51">
        <f t="shared" si="70"/>
        <v>0</v>
      </c>
      <c r="DM51">
        <f t="shared" si="70"/>
        <v>0</v>
      </c>
      <c r="DN51">
        <f t="shared" ref="DN51:DW53" si="71">IF((AX51-$C51)&gt;=0,1-($G51-1)/$F51,0)</f>
        <v>0</v>
      </c>
      <c r="DO51">
        <f t="shared" si="71"/>
        <v>0</v>
      </c>
      <c r="DP51">
        <f t="shared" si="71"/>
        <v>0</v>
      </c>
      <c r="DQ51">
        <f t="shared" si="71"/>
        <v>0</v>
      </c>
      <c r="DR51">
        <f t="shared" si="71"/>
        <v>0</v>
      </c>
      <c r="DS51">
        <f t="shared" si="71"/>
        <v>0</v>
      </c>
      <c r="DT51">
        <f t="shared" si="71"/>
        <v>0</v>
      </c>
      <c r="DU51">
        <f t="shared" si="71"/>
        <v>0</v>
      </c>
      <c r="DV51">
        <f t="shared" si="71"/>
        <v>0</v>
      </c>
      <c r="DW51">
        <f t="shared" si="71"/>
        <v>0</v>
      </c>
      <c r="DX51">
        <f t="shared" ref="DX51:EG53" si="72">IF((BH51-$C51)&gt;=0,1-($G51-1)/$F51,0)</f>
        <v>0</v>
      </c>
      <c r="DY51">
        <f t="shared" si="72"/>
        <v>0</v>
      </c>
      <c r="DZ51">
        <f t="shared" si="72"/>
        <v>0</v>
      </c>
      <c r="EA51">
        <f t="shared" si="72"/>
        <v>0</v>
      </c>
      <c r="EB51">
        <f t="shared" si="72"/>
        <v>0</v>
      </c>
      <c r="EC51">
        <f t="shared" si="72"/>
        <v>0</v>
      </c>
      <c r="ED51">
        <f t="shared" si="72"/>
        <v>0</v>
      </c>
      <c r="EE51">
        <f t="shared" si="72"/>
        <v>0</v>
      </c>
      <c r="EF51">
        <f t="shared" si="72"/>
        <v>0</v>
      </c>
      <c r="EG51">
        <f t="shared" si="72"/>
        <v>0</v>
      </c>
      <c r="EH51">
        <f t="shared" ref="EH51:EQ53" si="73">IF((BR51-$C51)&gt;=0,1-($G51-1)/$F51,0)</f>
        <v>0</v>
      </c>
      <c r="EI51">
        <f t="shared" si="73"/>
        <v>0</v>
      </c>
      <c r="EJ51">
        <f t="shared" si="73"/>
        <v>0</v>
      </c>
      <c r="EK51">
        <f t="shared" si="73"/>
        <v>0</v>
      </c>
      <c r="EL51">
        <f t="shared" si="73"/>
        <v>0</v>
      </c>
      <c r="EM51">
        <f t="shared" si="73"/>
        <v>0</v>
      </c>
      <c r="EN51">
        <f t="shared" si="73"/>
        <v>0</v>
      </c>
    </row>
    <row r="52" spans="1:144">
      <c r="A52" s="29" t="s">
        <v>310</v>
      </c>
      <c r="B52">
        <v>3.5000000000000003E-2</v>
      </c>
      <c r="C52">
        <v>1</v>
      </c>
      <c r="D52" s="35" t="s">
        <v>290</v>
      </c>
      <c r="E52" s="36" t="s">
        <v>540</v>
      </c>
      <c r="F52" s="36">
        <v>4</v>
      </c>
      <c r="G52">
        <v>1</v>
      </c>
      <c r="H52">
        <v>2</v>
      </c>
      <c r="J52">
        <v>2.29</v>
      </c>
      <c r="L52">
        <v>0.46</v>
      </c>
      <c r="M52">
        <v>2</v>
      </c>
      <c r="N52">
        <v>6.5</v>
      </c>
      <c r="O52">
        <v>1</v>
      </c>
      <c r="P52">
        <v>0.09</v>
      </c>
      <c r="Q52">
        <v>1.35</v>
      </c>
      <c r="R52">
        <v>0.94</v>
      </c>
      <c r="S52">
        <v>0.93</v>
      </c>
      <c r="T52">
        <v>0.48</v>
      </c>
      <c r="V52">
        <v>3.5999999999999997E-2</v>
      </c>
      <c r="W52">
        <v>0.08</v>
      </c>
      <c r="X52">
        <v>0.08</v>
      </c>
      <c r="Y52">
        <v>0.15</v>
      </c>
      <c r="Z52">
        <v>0.11</v>
      </c>
      <c r="AA52">
        <v>0.72</v>
      </c>
      <c r="AB52">
        <v>5.38</v>
      </c>
      <c r="AC52">
        <v>0.55000000000000004</v>
      </c>
      <c r="AD52">
        <v>0.45</v>
      </c>
      <c r="AE52">
        <v>1.01</v>
      </c>
      <c r="AF52" s="31">
        <v>0.54</v>
      </c>
      <c r="AG52" s="31"/>
      <c r="AL52">
        <v>1.9</v>
      </c>
      <c r="AM52">
        <v>0.05</v>
      </c>
      <c r="AO52">
        <v>0.53</v>
      </c>
      <c r="AQ52">
        <v>2.15</v>
      </c>
      <c r="AR52">
        <v>0.96</v>
      </c>
      <c r="AS52">
        <v>0.63</v>
      </c>
      <c r="AT52">
        <v>0.27999999999999997</v>
      </c>
      <c r="AV52">
        <v>0.04</v>
      </c>
      <c r="AX52">
        <v>0.05</v>
      </c>
      <c r="AY52">
        <v>0.16</v>
      </c>
      <c r="BE52">
        <v>0.44</v>
      </c>
      <c r="BF52">
        <v>0.02</v>
      </c>
      <c r="BH52">
        <v>0.28999999999999998</v>
      </c>
      <c r="BI52">
        <v>0.42</v>
      </c>
      <c r="BJ52">
        <v>0.16</v>
      </c>
      <c r="BK52">
        <v>8.52</v>
      </c>
      <c r="BL52">
        <v>0.04</v>
      </c>
      <c r="BM52">
        <v>0.56999999999999995</v>
      </c>
      <c r="BN52">
        <v>20.41</v>
      </c>
      <c r="BO52">
        <v>20.18</v>
      </c>
      <c r="BP52">
        <v>20.8</v>
      </c>
      <c r="BR52">
        <v>17.899999999999999</v>
      </c>
      <c r="BS52">
        <v>16.34</v>
      </c>
      <c r="BT52">
        <v>15.6</v>
      </c>
      <c r="BU52">
        <v>13.1</v>
      </c>
      <c r="BV52">
        <v>17.25</v>
      </c>
      <c r="BW52">
        <v>17.96</v>
      </c>
      <c r="BX52">
        <v>18.149999999999999</v>
      </c>
      <c r="BZ52">
        <f t="shared" si="67"/>
        <v>1</v>
      </c>
      <c r="CA52">
        <f t="shared" si="67"/>
        <v>0</v>
      </c>
      <c r="CB52">
        <f t="shared" si="67"/>
        <v>0</v>
      </c>
      <c r="CC52">
        <f t="shared" si="67"/>
        <v>1</v>
      </c>
      <c r="CD52">
        <f t="shared" si="67"/>
        <v>1</v>
      </c>
      <c r="CE52">
        <f t="shared" si="67"/>
        <v>1</v>
      </c>
      <c r="CF52">
        <f t="shared" si="67"/>
        <v>0</v>
      </c>
      <c r="CG52">
        <f t="shared" si="67"/>
        <v>1</v>
      </c>
      <c r="CH52">
        <f t="shared" si="67"/>
        <v>0</v>
      </c>
      <c r="CI52">
        <f t="shared" si="67"/>
        <v>0</v>
      </c>
      <c r="CJ52">
        <f t="shared" si="68"/>
        <v>0</v>
      </c>
      <c r="CK52">
        <f t="shared" si="68"/>
        <v>0</v>
      </c>
      <c r="CL52">
        <f t="shared" si="68"/>
        <v>0</v>
      </c>
      <c r="CM52">
        <f t="shared" si="68"/>
        <v>0</v>
      </c>
      <c r="CN52">
        <f t="shared" si="68"/>
        <v>0</v>
      </c>
      <c r="CO52">
        <f t="shared" si="68"/>
        <v>0</v>
      </c>
      <c r="CP52">
        <f t="shared" si="68"/>
        <v>0</v>
      </c>
      <c r="CQ52">
        <f t="shared" si="68"/>
        <v>0</v>
      </c>
      <c r="CR52">
        <f t="shared" si="68"/>
        <v>1</v>
      </c>
      <c r="CS52">
        <f t="shared" si="68"/>
        <v>0</v>
      </c>
      <c r="CT52">
        <f t="shared" si="69"/>
        <v>0</v>
      </c>
      <c r="CU52">
        <f t="shared" si="69"/>
        <v>1</v>
      </c>
      <c r="CV52">
        <f t="shared" si="69"/>
        <v>0</v>
      </c>
      <c r="CW52">
        <f t="shared" si="69"/>
        <v>0</v>
      </c>
      <c r="CX52">
        <f t="shared" si="69"/>
        <v>0</v>
      </c>
      <c r="CY52">
        <f t="shared" si="69"/>
        <v>0</v>
      </c>
      <c r="CZ52">
        <f t="shared" si="69"/>
        <v>0</v>
      </c>
      <c r="DA52">
        <f t="shared" si="69"/>
        <v>0</v>
      </c>
      <c r="DB52">
        <f t="shared" si="69"/>
        <v>1</v>
      </c>
      <c r="DC52">
        <f t="shared" si="69"/>
        <v>0</v>
      </c>
      <c r="DD52">
        <f t="shared" si="70"/>
        <v>0</v>
      </c>
      <c r="DE52">
        <f t="shared" si="70"/>
        <v>0</v>
      </c>
      <c r="DF52">
        <f t="shared" si="70"/>
        <v>0</v>
      </c>
      <c r="DG52">
        <f t="shared" si="70"/>
        <v>1</v>
      </c>
      <c r="DH52">
        <f t="shared" si="70"/>
        <v>0</v>
      </c>
      <c r="DI52">
        <f t="shared" si="70"/>
        <v>0</v>
      </c>
      <c r="DJ52">
        <f t="shared" si="70"/>
        <v>0</v>
      </c>
      <c r="DK52">
        <f t="shared" si="70"/>
        <v>0</v>
      </c>
      <c r="DL52">
        <f t="shared" si="70"/>
        <v>0</v>
      </c>
      <c r="DM52">
        <f t="shared" si="70"/>
        <v>0</v>
      </c>
      <c r="DN52">
        <f t="shared" si="71"/>
        <v>0</v>
      </c>
      <c r="DO52">
        <f t="shared" si="71"/>
        <v>0</v>
      </c>
      <c r="DP52">
        <f t="shared" si="71"/>
        <v>0</v>
      </c>
      <c r="DQ52">
        <f t="shared" si="71"/>
        <v>0</v>
      </c>
      <c r="DR52">
        <f t="shared" si="71"/>
        <v>0</v>
      </c>
      <c r="DS52">
        <f t="shared" si="71"/>
        <v>0</v>
      </c>
      <c r="DT52">
        <f t="shared" si="71"/>
        <v>0</v>
      </c>
      <c r="DU52">
        <f t="shared" si="71"/>
        <v>0</v>
      </c>
      <c r="DV52">
        <f t="shared" si="71"/>
        <v>0</v>
      </c>
      <c r="DW52">
        <f t="shared" si="71"/>
        <v>0</v>
      </c>
      <c r="DX52">
        <f t="shared" si="72"/>
        <v>0</v>
      </c>
      <c r="DY52">
        <f t="shared" si="72"/>
        <v>0</v>
      </c>
      <c r="DZ52">
        <f t="shared" si="72"/>
        <v>0</v>
      </c>
      <c r="EA52">
        <f t="shared" si="72"/>
        <v>1</v>
      </c>
      <c r="EB52">
        <f t="shared" si="72"/>
        <v>0</v>
      </c>
      <c r="EC52">
        <f t="shared" si="72"/>
        <v>0</v>
      </c>
      <c r="ED52">
        <f t="shared" si="72"/>
        <v>1</v>
      </c>
      <c r="EE52">
        <f t="shared" si="72"/>
        <v>1</v>
      </c>
      <c r="EF52">
        <f t="shared" si="72"/>
        <v>1</v>
      </c>
      <c r="EG52">
        <f t="shared" si="72"/>
        <v>0</v>
      </c>
      <c r="EH52">
        <f t="shared" si="73"/>
        <v>1</v>
      </c>
      <c r="EI52">
        <f t="shared" si="73"/>
        <v>1</v>
      </c>
      <c r="EJ52">
        <f t="shared" si="73"/>
        <v>1</v>
      </c>
      <c r="EK52">
        <f t="shared" si="73"/>
        <v>1</v>
      </c>
      <c r="EL52">
        <f t="shared" si="73"/>
        <v>1</v>
      </c>
      <c r="EM52">
        <f t="shared" si="73"/>
        <v>1</v>
      </c>
      <c r="EN52">
        <f t="shared" si="73"/>
        <v>1</v>
      </c>
    </row>
    <row r="53" spans="1:144">
      <c r="A53" s="29" t="s">
        <v>312</v>
      </c>
      <c r="B53">
        <v>5.8500000000000003E-2</v>
      </c>
      <c r="C53">
        <v>5</v>
      </c>
      <c r="D53" s="37" t="s">
        <v>313</v>
      </c>
      <c r="E53" s="36" t="s">
        <v>541</v>
      </c>
      <c r="F53" s="36">
        <v>2</v>
      </c>
      <c r="G53">
        <v>1</v>
      </c>
      <c r="H53">
        <v>2</v>
      </c>
      <c r="P53">
        <v>0.43</v>
      </c>
      <c r="AF53" s="31"/>
      <c r="AG53" s="31"/>
      <c r="BQ53">
        <v>0.86</v>
      </c>
      <c r="BS53">
        <v>0.52</v>
      </c>
      <c r="BT53">
        <v>0.98</v>
      </c>
      <c r="BV53">
        <v>1.25</v>
      </c>
      <c r="BW53">
        <v>0.11</v>
      </c>
      <c r="BX53">
        <v>0.05</v>
      </c>
      <c r="BZ53">
        <f t="shared" si="67"/>
        <v>0</v>
      </c>
      <c r="CA53">
        <f t="shared" si="67"/>
        <v>0</v>
      </c>
      <c r="CB53">
        <f t="shared" si="67"/>
        <v>0</v>
      </c>
      <c r="CC53">
        <f t="shared" si="67"/>
        <v>0</v>
      </c>
      <c r="CD53">
        <f t="shared" si="67"/>
        <v>0</v>
      </c>
      <c r="CE53">
        <f t="shared" si="67"/>
        <v>0</v>
      </c>
      <c r="CF53">
        <f t="shared" si="67"/>
        <v>0</v>
      </c>
      <c r="CG53">
        <f t="shared" si="67"/>
        <v>0</v>
      </c>
      <c r="CH53">
        <f t="shared" si="67"/>
        <v>0</v>
      </c>
      <c r="CI53">
        <f t="shared" si="67"/>
        <v>0</v>
      </c>
      <c r="CJ53">
        <f t="shared" si="68"/>
        <v>0</v>
      </c>
      <c r="CK53">
        <f t="shared" si="68"/>
        <v>0</v>
      </c>
      <c r="CL53">
        <f t="shared" si="68"/>
        <v>0</v>
      </c>
      <c r="CM53">
        <f t="shared" si="68"/>
        <v>0</v>
      </c>
      <c r="CN53">
        <f t="shared" si="68"/>
        <v>0</v>
      </c>
      <c r="CO53">
        <f t="shared" si="68"/>
        <v>0</v>
      </c>
      <c r="CP53">
        <f t="shared" si="68"/>
        <v>0</v>
      </c>
      <c r="CQ53">
        <f t="shared" si="68"/>
        <v>0</v>
      </c>
      <c r="CR53">
        <f t="shared" si="68"/>
        <v>0</v>
      </c>
      <c r="CS53">
        <f t="shared" si="68"/>
        <v>0</v>
      </c>
      <c r="CT53">
        <f t="shared" si="69"/>
        <v>0</v>
      </c>
      <c r="CU53">
        <f t="shared" si="69"/>
        <v>0</v>
      </c>
      <c r="CV53">
        <f t="shared" si="69"/>
        <v>0</v>
      </c>
      <c r="CW53">
        <f t="shared" si="69"/>
        <v>0</v>
      </c>
      <c r="CX53">
        <f t="shared" si="69"/>
        <v>0</v>
      </c>
      <c r="CY53">
        <f t="shared" si="69"/>
        <v>0</v>
      </c>
      <c r="CZ53">
        <f t="shared" si="69"/>
        <v>0</v>
      </c>
      <c r="DA53">
        <f t="shared" si="69"/>
        <v>0</v>
      </c>
      <c r="DB53">
        <f t="shared" si="69"/>
        <v>0</v>
      </c>
      <c r="DC53">
        <f t="shared" si="69"/>
        <v>0</v>
      </c>
      <c r="DD53">
        <f t="shared" si="70"/>
        <v>0</v>
      </c>
      <c r="DE53">
        <f t="shared" si="70"/>
        <v>0</v>
      </c>
      <c r="DF53">
        <f t="shared" si="70"/>
        <v>0</v>
      </c>
      <c r="DG53">
        <f t="shared" si="70"/>
        <v>0</v>
      </c>
      <c r="DH53">
        <f t="shared" si="70"/>
        <v>0</v>
      </c>
      <c r="DI53">
        <f t="shared" si="70"/>
        <v>0</v>
      </c>
      <c r="DJ53">
        <f t="shared" si="70"/>
        <v>0</v>
      </c>
      <c r="DK53">
        <f t="shared" si="70"/>
        <v>0</v>
      </c>
      <c r="DL53">
        <f t="shared" si="70"/>
        <v>0</v>
      </c>
      <c r="DM53">
        <f t="shared" si="70"/>
        <v>0</v>
      </c>
      <c r="DN53">
        <f t="shared" si="71"/>
        <v>0</v>
      </c>
      <c r="DO53">
        <f t="shared" si="71"/>
        <v>0</v>
      </c>
      <c r="DP53">
        <f t="shared" si="71"/>
        <v>0</v>
      </c>
      <c r="DQ53">
        <f t="shared" si="71"/>
        <v>0</v>
      </c>
      <c r="DR53">
        <f t="shared" si="71"/>
        <v>0</v>
      </c>
      <c r="DS53">
        <f t="shared" si="71"/>
        <v>0</v>
      </c>
      <c r="DT53">
        <f t="shared" si="71"/>
        <v>0</v>
      </c>
      <c r="DU53">
        <f t="shared" si="71"/>
        <v>0</v>
      </c>
      <c r="DV53">
        <f t="shared" si="71"/>
        <v>0</v>
      </c>
      <c r="DW53">
        <f t="shared" si="71"/>
        <v>0</v>
      </c>
      <c r="DX53">
        <f t="shared" si="72"/>
        <v>0</v>
      </c>
      <c r="DY53">
        <f t="shared" si="72"/>
        <v>0</v>
      </c>
      <c r="DZ53">
        <f t="shared" si="72"/>
        <v>0</v>
      </c>
      <c r="EA53">
        <f t="shared" si="72"/>
        <v>0</v>
      </c>
      <c r="EB53">
        <f t="shared" si="72"/>
        <v>0</v>
      </c>
      <c r="EC53">
        <f t="shared" si="72"/>
        <v>0</v>
      </c>
      <c r="ED53">
        <f t="shared" si="72"/>
        <v>0</v>
      </c>
      <c r="EE53">
        <f t="shared" si="72"/>
        <v>0</v>
      </c>
      <c r="EF53">
        <f t="shared" si="72"/>
        <v>0</v>
      </c>
      <c r="EG53">
        <f t="shared" si="72"/>
        <v>0</v>
      </c>
      <c r="EH53">
        <f t="shared" si="73"/>
        <v>0</v>
      </c>
      <c r="EI53">
        <f t="shared" si="73"/>
        <v>0</v>
      </c>
      <c r="EJ53">
        <f t="shared" si="73"/>
        <v>0</v>
      </c>
      <c r="EK53">
        <f t="shared" si="73"/>
        <v>0</v>
      </c>
      <c r="EL53">
        <f t="shared" si="73"/>
        <v>0</v>
      </c>
      <c r="EM53">
        <f t="shared" si="73"/>
        <v>0</v>
      </c>
      <c r="EN53">
        <f t="shared" si="73"/>
        <v>0</v>
      </c>
    </row>
    <row r="54" spans="1:144">
      <c r="A54" s="29" t="s">
        <v>315</v>
      </c>
      <c r="B54">
        <v>1.4500000000000001E-2</v>
      </c>
      <c r="C54" t="s">
        <v>579</v>
      </c>
      <c r="D54" s="37" t="s">
        <v>313</v>
      </c>
      <c r="E54" s="36" t="s">
        <v>541</v>
      </c>
      <c r="F54" s="36">
        <v>2</v>
      </c>
      <c r="G54">
        <v>1</v>
      </c>
      <c r="H54">
        <v>2</v>
      </c>
      <c r="P54">
        <v>0.34</v>
      </c>
      <c r="X54">
        <v>0.06</v>
      </c>
      <c r="AF54" s="31"/>
      <c r="AG54" s="31"/>
      <c r="AR54">
        <v>0.09</v>
      </c>
    </row>
    <row r="55" spans="1:144">
      <c r="A55" t="s">
        <v>316</v>
      </c>
      <c r="AF55" s="31"/>
      <c r="AG55" s="31"/>
      <c r="BY55" s="34" t="s">
        <v>321</v>
      </c>
      <c r="BZ55">
        <f>SUM(BZ3:BZ53)</f>
        <v>3.166666666666667</v>
      </c>
      <c r="CA55">
        <f t="shared" ref="CA55:EL55" si="74">SUM(CA3:CA53)</f>
        <v>0.33333333333333337</v>
      </c>
      <c r="CB55">
        <f t="shared" si="74"/>
        <v>3</v>
      </c>
      <c r="CC55">
        <f t="shared" si="74"/>
        <v>2.3333333333333335</v>
      </c>
      <c r="CD55">
        <f t="shared" si="74"/>
        <v>3.666666666666667</v>
      </c>
      <c r="CE55">
        <f t="shared" si="74"/>
        <v>1.6666666666666667</v>
      </c>
      <c r="CF55">
        <f t="shared" si="74"/>
        <v>0.66666666666666674</v>
      </c>
      <c r="CG55">
        <f t="shared" si="74"/>
        <v>1</v>
      </c>
      <c r="CH55">
        <f t="shared" si="74"/>
        <v>1</v>
      </c>
      <c r="CI55">
        <f t="shared" si="74"/>
        <v>1</v>
      </c>
      <c r="CJ55">
        <f t="shared" si="74"/>
        <v>1.3333333333333335</v>
      </c>
      <c r="CK55">
        <f t="shared" si="74"/>
        <v>0.33333333333333337</v>
      </c>
      <c r="CL55">
        <f t="shared" si="74"/>
        <v>0</v>
      </c>
      <c r="CM55">
        <f t="shared" si="74"/>
        <v>0.33333333333333337</v>
      </c>
      <c r="CN55">
        <f t="shared" si="74"/>
        <v>0.33333333333333337</v>
      </c>
      <c r="CO55">
        <f t="shared" si="74"/>
        <v>0</v>
      </c>
      <c r="CP55">
        <f t="shared" si="74"/>
        <v>0.33333333333333337</v>
      </c>
      <c r="CQ55">
        <f t="shared" si="74"/>
        <v>0.5</v>
      </c>
      <c r="CR55">
        <f t="shared" si="74"/>
        <v>2.3333333333333335</v>
      </c>
      <c r="CS55">
        <f t="shared" si="74"/>
        <v>0</v>
      </c>
      <c r="CT55">
        <f t="shared" si="74"/>
        <v>0.5</v>
      </c>
      <c r="CU55">
        <f t="shared" si="74"/>
        <v>2.166666666666667</v>
      </c>
      <c r="CV55">
        <f t="shared" si="74"/>
        <v>0.83333333333333337</v>
      </c>
      <c r="CW55">
        <f t="shared" si="74"/>
        <v>0.33333333333333337</v>
      </c>
      <c r="CX55">
        <f t="shared" si="74"/>
        <v>0</v>
      </c>
      <c r="CY55">
        <f t="shared" si="74"/>
        <v>0.33333333333333337</v>
      </c>
      <c r="CZ55">
        <f t="shared" si="74"/>
        <v>0.33333333333333337</v>
      </c>
      <c r="DA55">
        <f t="shared" si="74"/>
        <v>0.33333333333333337</v>
      </c>
      <c r="DB55">
        <f t="shared" si="74"/>
        <v>2.8333333333333335</v>
      </c>
      <c r="DC55">
        <f t="shared" si="74"/>
        <v>1.5</v>
      </c>
      <c r="DD55">
        <f t="shared" si="74"/>
        <v>0.83333333333333337</v>
      </c>
      <c r="DE55">
        <f t="shared" si="74"/>
        <v>1.8333333333333335</v>
      </c>
      <c r="DF55">
        <f t="shared" si="74"/>
        <v>1.8333333333333335</v>
      </c>
      <c r="DG55">
        <f t="shared" si="74"/>
        <v>2.166666666666667</v>
      </c>
      <c r="DH55">
        <f t="shared" si="74"/>
        <v>1.1666666666666667</v>
      </c>
      <c r="DI55">
        <f t="shared" si="74"/>
        <v>1.5</v>
      </c>
      <c r="DJ55">
        <f t="shared" si="74"/>
        <v>1.5</v>
      </c>
      <c r="DK55">
        <f t="shared" si="74"/>
        <v>0.83333333333333337</v>
      </c>
      <c r="DL55">
        <f t="shared" si="74"/>
        <v>1.1666666666666667</v>
      </c>
      <c r="DM55">
        <f t="shared" si="74"/>
        <v>0.33333333333333337</v>
      </c>
      <c r="DN55">
        <f t="shared" si="74"/>
        <v>0</v>
      </c>
      <c r="DO55">
        <f t="shared" si="74"/>
        <v>0.33333333333333337</v>
      </c>
      <c r="DP55">
        <f t="shared" si="74"/>
        <v>0.33333333333333337</v>
      </c>
      <c r="DQ55">
        <f t="shared" si="74"/>
        <v>0.33333333333333337</v>
      </c>
      <c r="DR55">
        <f t="shared" si="74"/>
        <v>0.33333333333333337</v>
      </c>
      <c r="DS55">
        <f t="shared" si="74"/>
        <v>0</v>
      </c>
      <c r="DT55">
        <f t="shared" si="74"/>
        <v>0</v>
      </c>
      <c r="DU55">
        <f t="shared" si="74"/>
        <v>0</v>
      </c>
      <c r="DV55">
        <f t="shared" si="74"/>
        <v>0</v>
      </c>
      <c r="DW55">
        <f t="shared" si="74"/>
        <v>0</v>
      </c>
      <c r="DX55">
        <f t="shared" si="74"/>
        <v>0</v>
      </c>
      <c r="DY55">
        <f t="shared" si="74"/>
        <v>0</v>
      </c>
      <c r="DZ55">
        <f t="shared" si="74"/>
        <v>0</v>
      </c>
      <c r="EA55">
        <f t="shared" si="74"/>
        <v>1</v>
      </c>
      <c r="EB55">
        <f t="shared" si="74"/>
        <v>0</v>
      </c>
      <c r="EC55">
        <f t="shared" si="74"/>
        <v>0</v>
      </c>
      <c r="ED55">
        <f t="shared" si="74"/>
        <v>1</v>
      </c>
      <c r="EE55">
        <f t="shared" si="74"/>
        <v>1</v>
      </c>
      <c r="EF55">
        <f t="shared" si="74"/>
        <v>1</v>
      </c>
      <c r="EG55">
        <f t="shared" si="74"/>
        <v>0</v>
      </c>
      <c r="EH55">
        <f t="shared" si="74"/>
        <v>1</v>
      </c>
      <c r="EI55">
        <f t="shared" si="74"/>
        <v>1</v>
      </c>
      <c r="EJ55">
        <f t="shared" si="74"/>
        <v>1</v>
      </c>
      <c r="EK55">
        <f t="shared" si="74"/>
        <v>1</v>
      </c>
      <c r="EL55">
        <f t="shared" si="74"/>
        <v>1</v>
      </c>
      <c r="EM55">
        <f t="shared" ref="EM55:EN55" si="75">SUM(EM3:EM53)</f>
        <v>1</v>
      </c>
      <c r="EN55">
        <f t="shared" si="75"/>
        <v>1</v>
      </c>
    </row>
    <row r="56" spans="1:144">
      <c r="A56" t="s">
        <v>317</v>
      </c>
      <c r="BY56" t="s">
        <v>319</v>
      </c>
      <c r="BZ56">
        <f>COUNTIF(BZ3:BZ53, "&gt;0")</f>
        <v>5</v>
      </c>
      <c r="CA56">
        <f t="shared" ref="CA56:EL56" si="76">COUNTIF(CA3:CA53, "&gt;0")</f>
        <v>1</v>
      </c>
      <c r="CB56">
        <f t="shared" si="76"/>
        <v>6</v>
      </c>
      <c r="CC56">
        <f t="shared" si="76"/>
        <v>3</v>
      </c>
      <c r="CD56">
        <f t="shared" si="76"/>
        <v>6</v>
      </c>
      <c r="CE56">
        <f t="shared" si="76"/>
        <v>3</v>
      </c>
      <c r="CF56">
        <f t="shared" si="76"/>
        <v>2</v>
      </c>
      <c r="CG56">
        <f t="shared" si="76"/>
        <v>1</v>
      </c>
      <c r="CH56">
        <f t="shared" si="76"/>
        <v>3</v>
      </c>
      <c r="CI56">
        <f t="shared" si="76"/>
        <v>3</v>
      </c>
      <c r="CJ56">
        <f t="shared" si="76"/>
        <v>2</v>
      </c>
      <c r="CK56">
        <f t="shared" si="76"/>
        <v>1</v>
      </c>
      <c r="CL56">
        <f t="shared" si="76"/>
        <v>0</v>
      </c>
      <c r="CM56">
        <f t="shared" si="76"/>
        <v>1</v>
      </c>
      <c r="CN56">
        <f t="shared" si="76"/>
        <v>1</v>
      </c>
      <c r="CO56">
        <f t="shared" si="76"/>
        <v>0</v>
      </c>
      <c r="CP56">
        <f t="shared" si="76"/>
        <v>1</v>
      </c>
      <c r="CQ56">
        <f t="shared" si="76"/>
        <v>1</v>
      </c>
      <c r="CR56">
        <f t="shared" si="76"/>
        <v>4</v>
      </c>
      <c r="CS56">
        <f t="shared" si="76"/>
        <v>0</v>
      </c>
      <c r="CT56">
        <f t="shared" si="76"/>
        <v>1</v>
      </c>
      <c r="CU56">
        <f t="shared" si="76"/>
        <v>4</v>
      </c>
      <c r="CV56">
        <f t="shared" si="76"/>
        <v>2</v>
      </c>
      <c r="CW56">
        <f t="shared" si="76"/>
        <v>1</v>
      </c>
      <c r="CX56">
        <f t="shared" si="76"/>
        <v>0</v>
      </c>
      <c r="CY56">
        <f t="shared" si="76"/>
        <v>1</v>
      </c>
      <c r="CZ56">
        <f t="shared" si="76"/>
        <v>1</v>
      </c>
      <c r="DA56">
        <f t="shared" si="76"/>
        <v>1</v>
      </c>
      <c r="DB56">
        <f t="shared" si="76"/>
        <v>6</v>
      </c>
      <c r="DC56">
        <f t="shared" si="76"/>
        <v>4</v>
      </c>
      <c r="DD56">
        <f t="shared" si="76"/>
        <v>2</v>
      </c>
      <c r="DE56">
        <f t="shared" si="76"/>
        <v>5</v>
      </c>
      <c r="DF56">
        <f t="shared" si="76"/>
        <v>5</v>
      </c>
      <c r="DG56">
        <f t="shared" si="76"/>
        <v>4</v>
      </c>
      <c r="DH56">
        <f t="shared" si="76"/>
        <v>3</v>
      </c>
      <c r="DI56">
        <f t="shared" si="76"/>
        <v>4</v>
      </c>
      <c r="DJ56">
        <f t="shared" si="76"/>
        <v>4</v>
      </c>
      <c r="DK56">
        <f t="shared" si="76"/>
        <v>2</v>
      </c>
      <c r="DL56">
        <f t="shared" si="76"/>
        <v>3</v>
      </c>
      <c r="DM56">
        <f t="shared" si="76"/>
        <v>1</v>
      </c>
      <c r="DN56">
        <f t="shared" si="76"/>
        <v>0</v>
      </c>
      <c r="DO56">
        <f t="shared" si="76"/>
        <v>1</v>
      </c>
      <c r="DP56">
        <f t="shared" si="76"/>
        <v>1</v>
      </c>
      <c r="DQ56">
        <f t="shared" si="76"/>
        <v>1</v>
      </c>
      <c r="DR56">
        <f t="shared" si="76"/>
        <v>1</v>
      </c>
      <c r="DS56">
        <f t="shared" si="76"/>
        <v>0</v>
      </c>
      <c r="DT56">
        <f t="shared" si="76"/>
        <v>0</v>
      </c>
      <c r="DU56">
        <f t="shared" si="76"/>
        <v>0</v>
      </c>
      <c r="DV56">
        <f t="shared" si="76"/>
        <v>0</v>
      </c>
      <c r="DW56">
        <f t="shared" si="76"/>
        <v>0</v>
      </c>
      <c r="DX56">
        <f t="shared" si="76"/>
        <v>0</v>
      </c>
      <c r="DY56">
        <f t="shared" si="76"/>
        <v>0</v>
      </c>
      <c r="DZ56">
        <f t="shared" si="76"/>
        <v>0</v>
      </c>
      <c r="EA56">
        <f t="shared" si="76"/>
        <v>1</v>
      </c>
      <c r="EB56">
        <f t="shared" si="76"/>
        <v>0</v>
      </c>
      <c r="EC56">
        <f t="shared" si="76"/>
        <v>0</v>
      </c>
      <c r="ED56">
        <f t="shared" si="76"/>
        <v>1</v>
      </c>
      <c r="EE56">
        <f t="shared" si="76"/>
        <v>1</v>
      </c>
      <c r="EF56">
        <f t="shared" si="76"/>
        <v>1</v>
      </c>
      <c r="EG56">
        <f t="shared" si="76"/>
        <v>0</v>
      </c>
      <c r="EH56">
        <f t="shared" si="76"/>
        <v>1</v>
      </c>
      <c r="EI56">
        <f t="shared" si="76"/>
        <v>1</v>
      </c>
      <c r="EJ56">
        <f t="shared" si="76"/>
        <v>1</v>
      </c>
      <c r="EK56">
        <f t="shared" si="76"/>
        <v>1</v>
      </c>
      <c r="EL56">
        <f t="shared" si="76"/>
        <v>1</v>
      </c>
      <c r="EM56">
        <f t="shared" ref="EM56:EN56" si="77">COUNTIF(EM3:EM53, "&gt;0")</f>
        <v>1</v>
      </c>
      <c r="EN56">
        <f t="shared" si="77"/>
        <v>1</v>
      </c>
    </row>
    <row r="58" spans="1:144">
      <c r="BZ58">
        <v>3.166666666666667</v>
      </c>
      <c r="CA58">
        <v>0.33333333333333337</v>
      </c>
      <c r="CB58">
        <v>3</v>
      </c>
      <c r="CC58">
        <v>2.3333333333333335</v>
      </c>
      <c r="CD58">
        <v>3.666666666666667</v>
      </c>
      <c r="CE58">
        <v>1.6666666666666667</v>
      </c>
      <c r="CF58">
        <v>0.66666666666666674</v>
      </c>
      <c r="CG58">
        <v>1</v>
      </c>
      <c r="CH58">
        <v>1</v>
      </c>
      <c r="CI58">
        <v>1</v>
      </c>
      <c r="CJ58">
        <v>1.3333333333333335</v>
      </c>
      <c r="CK58">
        <v>0.33333333333333337</v>
      </c>
      <c r="CL58">
        <v>0</v>
      </c>
      <c r="CM58">
        <v>0.33333333333333337</v>
      </c>
      <c r="CN58">
        <v>0.33333333333333337</v>
      </c>
      <c r="CO58">
        <v>0</v>
      </c>
      <c r="CP58">
        <v>0.33333333333333337</v>
      </c>
      <c r="CQ58">
        <v>0.5</v>
      </c>
      <c r="CR58">
        <v>2.3333333333333335</v>
      </c>
      <c r="CS58">
        <v>0</v>
      </c>
      <c r="CT58">
        <v>0.5</v>
      </c>
      <c r="CU58">
        <v>2.166666666666667</v>
      </c>
      <c r="CV58">
        <v>0.83333333333333337</v>
      </c>
      <c r="CW58">
        <v>0.33333333333333337</v>
      </c>
      <c r="CX58">
        <v>0</v>
      </c>
      <c r="CY58">
        <v>0.33333333333333337</v>
      </c>
      <c r="CZ58">
        <v>0.33333333333333337</v>
      </c>
      <c r="DA58">
        <v>0.33333333333333337</v>
      </c>
      <c r="DB58">
        <v>2.8333333333333335</v>
      </c>
      <c r="DC58">
        <v>1.5</v>
      </c>
      <c r="DD58">
        <v>0.83333333333333337</v>
      </c>
      <c r="DE58">
        <v>1.8333333333333335</v>
      </c>
      <c r="DF58">
        <v>1.8333333333333335</v>
      </c>
      <c r="DG58">
        <v>2.166666666666667</v>
      </c>
      <c r="DH58">
        <v>1.1666666666666667</v>
      </c>
      <c r="DI58">
        <v>1.5</v>
      </c>
      <c r="DJ58">
        <v>1.5</v>
      </c>
      <c r="DK58">
        <v>0.83333333333333337</v>
      </c>
      <c r="DL58">
        <v>1.1666666666666667</v>
      </c>
      <c r="DM58">
        <v>0.33333333333333337</v>
      </c>
      <c r="DN58">
        <v>0</v>
      </c>
      <c r="DO58">
        <v>0.33333333333333337</v>
      </c>
      <c r="DP58">
        <v>0.33333333333333337</v>
      </c>
      <c r="DQ58">
        <v>0.33333333333333337</v>
      </c>
      <c r="DR58">
        <v>0.33333333333333337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1</v>
      </c>
      <c r="EB58">
        <v>0</v>
      </c>
      <c r="EC58">
        <v>0</v>
      </c>
      <c r="ED58">
        <v>1</v>
      </c>
      <c r="EE58">
        <v>1</v>
      </c>
      <c r="EF58">
        <v>1</v>
      </c>
      <c r="EG58">
        <v>0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</row>
    <row r="59" spans="1:144">
      <c r="BZ59">
        <v>5</v>
      </c>
      <c r="CA59">
        <v>1</v>
      </c>
      <c r="CB59">
        <v>6</v>
      </c>
      <c r="CC59">
        <v>3</v>
      </c>
      <c r="CD59">
        <v>6</v>
      </c>
      <c r="CE59">
        <v>3</v>
      </c>
      <c r="CF59">
        <v>2</v>
      </c>
      <c r="CG59">
        <v>1</v>
      </c>
      <c r="CH59">
        <v>3</v>
      </c>
      <c r="CI59">
        <v>3</v>
      </c>
      <c r="CJ59">
        <v>2</v>
      </c>
      <c r="CK59">
        <v>1</v>
      </c>
      <c r="CL59">
        <v>0</v>
      </c>
      <c r="CM59">
        <v>1</v>
      </c>
      <c r="CN59">
        <v>1</v>
      </c>
      <c r="CO59">
        <v>0</v>
      </c>
      <c r="CP59">
        <v>1</v>
      </c>
      <c r="CQ59">
        <v>1</v>
      </c>
      <c r="CR59">
        <v>4</v>
      </c>
      <c r="CS59">
        <v>0</v>
      </c>
      <c r="CT59">
        <v>1</v>
      </c>
      <c r="CU59">
        <v>4</v>
      </c>
      <c r="CV59">
        <v>2</v>
      </c>
      <c r="CW59">
        <v>1</v>
      </c>
      <c r="CX59">
        <v>0</v>
      </c>
      <c r="CY59">
        <v>1</v>
      </c>
      <c r="CZ59">
        <v>1</v>
      </c>
      <c r="DA59">
        <v>1</v>
      </c>
      <c r="DB59">
        <v>6</v>
      </c>
      <c r="DC59">
        <v>4</v>
      </c>
      <c r="DD59">
        <v>2</v>
      </c>
      <c r="DE59">
        <v>5</v>
      </c>
      <c r="DF59">
        <v>5</v>
      </c>
      <c r="DG59">
        <v>4</v>
      </c>
      <c r="DH59">
        <v>3</v>
      </c>
      <c r="DI59">
        <v>4</v>
      </c>
      <c r="DJ59">
        <v>4</v>
      </c>
      <c r="DK59">
        <v>2</v>
      </c>
      <c r="DL59">
        <v>3</v>
      </c>
      <c r="DM59">
        <v>1</v>
      </c>
      <c r="DN59">
        <v>0</v>
      </c>
      <c r="DO59">
        <v>1</v>
      </c>
      <c r="DP59">
        <v>1</v>
      </c>
      <c r="DQ59">
        <v>1</v>
      </c>
      <c r="DR59">
        <v>1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</v>
      </c>
      <c r="EB59">
        <v>0</v>
      </c>
      <c r="EC59">
        <v>0</v>
      </c>
      <c r="ED59">
        <v>1</v>
      </c>
      <c r="EE59">
        <v>1</v>
      </c>
      <c r="EF59">
        <v>1</v>
      </c>
      <c r="EG59">
        <v>0</v>
      </c>
      <c r="EH59">
        <v>1</v>
      </c>
      <c r="EI59">
        <v>1</v>
      </c>
      <c r="EJ59">
        <v>1</v>
      </c>
      <c r="EK59">
        <v>1</v>
      </c>
      <c r="EL59">
        <v>1</v>
      </c>
      <c r="EM59">
        <v>1</v>
      </c>
      <c r="EN59">
        <v>1</v>
      </c>
    </row>
  </sheetData>
  <mergeCells count="32">
    <mergeCell ref="A1:A2"/>
    <mergeCell ref="B1:B2"/>
    <mergeCell ref="C1:C2"/>
    <mergeCell ref="AQ2:AV2"/>
    <mergeCell ref="D1:D2"/>
    <mergeCell ref="E1:E2"/>
    <mergeCell ref="F1:F2"/>
    <mergeCell ref="G1:G2"/>
    <mergeCell ref="H1:H2"/>
    <mergeCell ref="J2:N2"/>
    <mergeCell ref="O2:T2"/>
    <mergeCell ref="U2:Z2"/>
    <mergeCell ref="AA2:AF2"/>
    <mergeCell ref="AG2:AK2"/>
    <mergeCell ref="AL2:AP2"/>
    <mergeCell ref="DG2:DL2"/>
    <mergeCell ref="AW2:BB2"/>
    <mergeCell ref="BC2:BG2"/>
    <mergeCell ref="BH2:BM2"/>
    <mergeCell ref="BN2:BR2"/>
    <mergeCell ref="BS2:BX2"/>
    <mergeCell ref="BZ2:CD2"/>
    <mergeCell ref="CE2:CJ2"/>
    <mergeCell ref="CK2:CP2"/>
    <mergeCell ref="CQ2:CV2"/>
    <mergeCell ref="CW2:DA2"/>
    <mergeCell ref="DB2:DF2"/>
    <mergeCell ref="DM2:DR2"/>
    <mergeCell ref="DS2:DW2"/>
    <mergeCell ref="DX2:EC2"/>
    <mergeCell ref="ED2:EH2"/>
    <mergeCell ref="EI2:EN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3577-A31E-4D29-80E1-8A7D75885298}">
  <dimension ref="A1:EN64"/>
  <sheetViews>
    <sheetView zoomScale="55" zoomScaleNormal="55" workbookViewId="0">
      <pane xSplit="1" topLeftCell="BG1" activePane="topRight" state="frozen"/>
      <selection activeCell="P18" sqref="P18"/>
      <selection pane="topRight" activeCell="BZ3" sqref="BZ3"/>
    </sheetView>
  </sheetViews>
  <sheetFormatPr defaultColWidth="9.1328125" defaultRowHeight="13.9"/>
  <cols>
    <col min="1" max="1" width="7.73046875" bestFit="1" customWidth="1"/>
    <col min="2" max="2" width="19.265625" bestFit="1" customWidth="1"/>
    <col min="3" max="3" width="19.265625" customWidth="1"/>
    <col min="4" max="4" width="23.265625" style="31" bestFit="1" customWidth="1"/>
    <col min="5" max="5" width="31.1328125" bestFit="1" customWidth="1"/>
    <col min="6" max="6" width="7.265625" customWidth="1"/>
    <col min="10" max="10" width="10.3984375" bestFit="1" customWidth="1"/>
    <col min="11" max="11" width="6.1328125" bestFit="1" customWidth="1"/>
    <col min="12" max="12" width="8.1328125" customWidth="1"/>
    <col min="13" max="14" width="8.1328125" bestFit="1" customWidth="1"/>
    <col min="16" max="16" width="8.1328125" bestFit="1" customWidth="1"/>
    <col min="17" max="18" width="6.1328125" bestFit="1" customWidth="1"/>
    <col min="19" max="19" width="7.1328125" bestFit="1" customWidth="1"/>
    <col min="21" max="22" width="6.1328125" bestFit="1" customWidth="1"/>
    <col min="23" max="24" width="7.1328125" bestFit="1" customWidth="1"/>
    <col min="25" max="25" width="6.1328125" bestFit="1" customWidth="1"/>
    <col min="26" max="26" width="7.1328125" bestFit="1" customWidth="1"/>
    <col min="28" max="28" width="8.1328125" bestFit="1" customWidth="1"/>
    <col min="29" max="29" width="8.1328125" customWidth="1"/>
    <col min="30" max="41" width="8.1328125" bestFit="1" customWidth="1"/>
    <col min="42" max="42" width="9.1328125" bestFit="1" customWidth="1"/>
    <col min="43" max="45" width="8.1328125" bestFit="1" customWidth="1"/>
    <col min="60" max="60" width="9.1328125" bestFit="1" customWidth="1"/>
    <col min="61" max="61" width="9.1328125" customWidth="1"/>
    <col min="62" max="70" width="8.1328125" bestFit="1" customWidth="1"/>
    <col min="71" max="74" width="9.1328125" bestFit="1" customWidth="1"/>
    <col min="75" max="75" width="8.1328125" bestFit="1" customWidth="1"/>
    <col min="76" max="76" width="9.1328125" customWidth="1"/>
  </cols>
  <sheetData>
    <row r="1" spans="1:144">
      <c r="A1" s="120" t="s">
        <v>252</v>
      </c>
      <c r="B1" s="120" t="s">
        <v>253</v>
      </c>
      <c r="C1" s="120" t="s">
        <v>491</v>
      </c>
      <c r="D1" s="119" t="s">
        <v>257</v>
      </c>
      <c r="E1" s="120" t="s">
        <v>258</v>
      </c>
      <c r="F1" s="121" t="s">
        <v>473</v>
      </c>
      <c r="G1" s="121" t="s">
        <v>260</v>
      </c>
      <c r="H1" s="121" t="s">
        <v>261</v>
      </c>
      <c r="J1" t="s">
        <v>262</v>
      </c>
      <c r="BZ1" t="s">
        <v>322</v>
      </c>
    </row>
    <row r="2" spans="1:144">
      <c r="A2" s="120"/>
      <c r="B2" s="120"/>
      <c r="C2" s="120"/>
      <c r="D2" s="119"/>
      <c r="E2" s="120"/>
      <c r="F2" s="121"/>
      <c r="G2" s="121"/>
      <c r="H2" s="121"/>
      <c r="J2" s="103" t="s">
        <v>78</v>
      </c>
      <c r="K2" s="104"/>
      <c r="L2" s="104"/>
      <c r="M2" s="104"/>
      <c r="N2" s="104"/>
      <c r="O2" s="100" t="s">
        <v>79</v>
      </c>
      <c r="P2" s="100"/>
      <c r="Q2" s="100"/>
      <c r="R2" s="100"/>
      <c r="S2" s="100"/>
      <c r="T2" s="100"/>
      <c r="U2" s="105" t="s">
        <v>80</v>
      </c>
      <c r="V2" s="105"/>
      <c r="W2" s="105"/>
      <c r="X2" s="105"/>
      <c r="Y2" s="105"/>
      <c r="Z2" s="105"/>
      <c r="AA2" s="106" t="s">
        <v>81</v>
      </c>
      <c r="AB2" s="106"/>
      <c r="AC2" s="106"/>
      <c r="AD2" s="106"/>
      <c r="AE2" s="106"/>
      <c r="AF2" s="106"/>
      <c r="AG2" s="107" t="s">
        <v>82</v>
      </c>
      <c r="AH2" s="107"/>
      <c r="AI2" s="107"/>
      <c r="AJ2" s="107"/>
      <c r="AK2" s="107"/>
      <c r="AL2" s="108" t="s">
        <v>264</v>
      </c>
      <c r="AM2" s="108"/>
      <c r="AN2" s="108"/>
      <c r="AO2" s="108"/>
      <c r="AP2" s="108"/>
      <c r="AQ2" s="109" t="s">
        <v>265</v>
      </c>
      <c r="AR2" s="109"/>
      <c r="AS2" s="109"/>
      <c r="AT2" s="109"/>
      <c r="AU2" s="109"/>
      <c r="AV2" s="109"/>
      <c r="AW2" s="110" t="s">
        <v>20</v>
      </c>
      <c r="AX2" s="110"/>
      <c r="AY2" s="110"/>
      <c r="AZ2" s="110"/>
      <c r="BA2" s="110"/>
      <c r="BB2" s="110"/>
      <c r="BC2" s="111" t="s">
        <v>23</v>
      </c>
      <c r="BD2" s="111"/>
      <c r="BE2" s="111"/>
      <c r="BF2" s="111"/>
      <c r="BG2" s="111"/>
      <c r="BH2" s="112" t="s">
        <v>86</v>
      </c>
      <c r="BI2" s="112"/>
      <c r="BJ2" s="112"/>
      <c r="BK2" s="112"/>
      <c r="BL2" s="112"/>
      <c r="BM2" s="112"/>
      <c r="BN2" s="113" t="s">
        <v>87</v>
      </c>
      <c r="BO2" s="113"/>
      <c r="BP2" s="113"/>
      <c r="BQ2" s="113"/>
      <c r="BR2" s="113"/>
      <c r="BS2" s="114" t="s">
        <v>88</v>
      </c>
      <c r="BT2" s="114"/>
      <c r="BU2" s="114"/>
      <c r="BV2" s="114"/>
      <c r="BW2" s="114"/>
      <c r="BX2" s="114"/>
      <c r="BZ2" s="103" t="s">
        <v>78</v>
      </c>
      <c r="CA2" s="104"/>
      <c r="CB2" s="104"/>
      <c r="CC2" s="104"/>
      <c r="CD2" s="104"/>
      <c r="CE2" s="100" t="s">
        <v>79</v>
      </c>
      <c r="CF2" s="100"/>
      <c r="CG2" s="100"/>
      <c r="CH2" s="100"/>
      <c r="CI2" s="100"/>
      <c r="CJ2" s="100"/>
      <c r="CK2" s="105" t="s">
        <v>80</v>
      </c>
      <c r="CL2" s="105"/>
      <c r="CM2" s="105"/>
      <c r="CN2" s="105"/>
      <c r="CO2" s="105"/>
      <c r="CP2" s="105"/>
      <c r="CQ2" s="106" t="s">
        <v>81</v>
      </c>
      <c r="CR2" s="106"/>
      <c r="CS2" s="106"/>
      <c r="CT2" s="106"/>
      <c r="CU2" s="106"/>
      <c r="CV2" s="106"/>
      <c r="CW2" s="107" t="s">
        <v>82</v>
      </c>
      <c r="CX2" s="107"/>
      <c r="CY2" s="107"/>
      <c r="CZ2" s="107"/>
      <c r="DA2" s="107"/>
      <c r="DB2" s="108" t="s">
        <v>264</v>
      </c>
      <c r="DC2" s="108"/>
      <c r="DD2" s="108"/>
      <c r="DE2" s="108"/>
      <c r="DF2" s="108"/>
      <c r="DG2" s="109" t="s">
        <v>265</v>
      </c>
      <c r="DH2" s="109"/>
      <c r="DI2" s="109"/>
      <c r="DJ2" s="109"/>
      <c r="DK2" s="109"/>
      <c r="DL2" s="109"/>
      <c r="DM2" s="110" t="s">
        <v>20</v>
      </c>
      <c r="DN2" s="110"/>
      <c r="DO2" s="110"/>
      <c r="DP2" s="110"/>
      <c r="DQ2" s="110"/>
      <c r="DR2" s="110"/>
      <c r="DS2" s="111" t="s">
        <v>23</v>
      </c>
      <c r="DT2" s="111"/>
      <c r="DU2" s="111"/>
      <c r="DV2" s="111"/>
      <c r="DW2" s="111"/>
      <c r="DX2" s="112" t="s">
        <v>86</v>
      </c>
      <c r="DY2" s="112"/>
      <c r="DZ2" s="112"/>
      <c r="EA2" s="112"/>
      <c r="EB2" s="112"/>
      <c r="EC2" s="112"/>
      <c r="ED2" s="113" t="s">
        <v>87</v>
      </c>
      <c r="EE2" s="113"/>
      <c r="EF2" s="113"/>
      <c r="EG2" s="113"/>
      <c r="EH2" s="113"/>
      <c r="EI2" s="114" t="s">
        <v>88</v>
      </c>
      <c r="EJ2" s="114"/>
      <c r="EK2" s="114"/>
      <c r="EL2" s="114"/>
      <c r="EM2" s="114"/>
      <c r="EN2" s="114"/>
    </row>
    <row r="3" spans="1:144">
      <c r="A3" s="29" t="s">
        <v>92</v>
      </c>
      <c r="B3">
        <v>1.4E-3</v>
      </c>
      <c r="C3">
        <v>0.2</v>
      </c>
      <c r="D3" s="30" t="s">
        <v>279</v>
      </c>
      <c r="E3" t="s">
        <v>533</v>
      </c>
      <c r="F3">
        <v>3</v>
      </c>
      <c r="G3">
        <v>3</v>
      </c>
      <c r="H3">
        <v>2</v>
      </c>
      <c r="J3">
        <v>0.45</v>
      </c>
      <c r="N3">
        <v>5.38</v>
      </c>
      <c r="O3">
        <v>0.01</v>
      </c>
      <c r="S3">
        <v>4.0000000000000001E-3</v>
      </c>
      <c r="T3">
        <v>0.01</v>
      </c>
      <c r="AA3">
        <v>0.05</v>
      </c>
      <c r="AB3">
        <v>0.76</v>
      </c>
      <c r="AC3">
        <v>0.17</v>
      </c>
      <c r="AE3">
        <v>2.74</v>
      </c>
      <c r="AF3" s="31">
        <v>0.41</v>
      </c>
      <c r="AG3" s="31"/>
      <c r="AL3">
        <v>1.78</v>
      </c>
      <c r="AM3">
        <v>1.49</v>
      </c>
      <c r="AO3">
        <v>0.41</v>
      </c>
      <c r="AQ3">
        <v>0.92</v>
      </c>
      <c r="AS3">
        <v>0.69</v>
      </c>
      <c r="AT3">
        <v>3.5</v>
      </c>
      <c r="AU3">
        <v>0.03</v>
      </c>
      <c r="AV3">
        <v>0.34</v>
      </c>
      <c r="BZ3">
        <f t="shared" ref="BZ3:BZ41" si="0">IF(AND((J3-$B3)&gt;0,(J3-$C3)&gt;=0),1,IF(AND((J3-$B3)&gt;0,(J3-$C3)&lt;0),1-($H3-1)/$F3,0))</f>
        <v>1</v>
      </c>
      <c r="CA3">
        <f t="shared" ref="CA3:CA41" si="1">IF(AND((K3-$B3)&gt;0,(K3-$C3)&gt;=0),1,IF(AND((K3-$B3)&gt;0,(K3-$C3)&lt;0),1-($H3-1)/$F3,0))</f>
        <v>0</v>
      </c>
      <c r="CB3">
        <f t="shared" ref="CB3:CB41" si="2">IF(AND((L3-$B3)&gt;0,(L3-$C3)&gt;=0),1,IF(AND((L3-$B3)&gt;0,(L3-$C3)&lt;0),1-($H3-1)/$F3,0))</f>
        <v>0</v>
      </c>
      <c r="CC3">
        <f t="shared" ref="CC3:CC41" si="3">IF(AND((M3-$B3)&gt;0,(M3-$C3)&gt;=0),1,IF(AND((M3-$B3)&gt;0,(M3-$C3)&lt;0),1-($H3-1)/$F3,0))</f>
        <v>0</v>
      </c>
      <c r="CD3">
        <f t="shared" ref="CD3:CD41" si="4">IF(AND((N3-$B3)&gt;0,(N3-$C3)&gt;=0),1,IF(AND((N3-$B3)&gt;0,(N3-$C3)&lt;0),1-($H3-1)/$F3,0))</f>
        <v>1</v>
      </c>
      <c r="CE3">
        <f t="shared" ref="CE3:CE41" si="5">IF(AND((O3-$B3)&gt;0,(O3-$C3)&gt;=0),1,IF(AND((O3-$B3)&gt;0,(O3-$C3)&lt;0),1-($H3-1)/$F3,0))</f>
        <v>0.66666666666666674</v>
      </c>
      <c r="CF3">
        <f t="shared" ref="CF3:CF41" si="6">IF(AND((P3-$B3)&gt;0,(P3-$C3)&gt;=0),1,IF(AND((P3-$B3)&gt;0,(P3-$C3)&lt;0),1-($H3-1)/$F3,0))</f>
        <v>0</v>
      </c>
      <c r="CG3">
        <f t="shared" ref="CG3:CG41" si="7">IF(AND((Q3-$B3)&gt;0,(Q3-$C3)&gt;=0),1,IF(AND((Q3-$B3)&gt;0,(Q3-$C3)&lt;0),1-($H3-1)/$F3,0))</f>
        <v>0</v>
      </c>
      <c r="CH3">
        <f t="shared" ref="CH3:CH41" si="8">IF(AND((R3-$B3)&gt;0,(R3-$C3)&gt;=0),1,IF(AND((R3-$B3)&gt;0,(R3-$C3)&lt;0),1-($H3-1)/$F3,0))</f>
        <v>0</v>
      </c>
      <c r="CI3">
        <f t="shared" ref="CI3:CI41" si="9">IF(AND((S3-$B3)&gt;0,(S3-$C3)&gt;=0),1,IF(AND((S3-$B3)&gt;0,(S3-$C3)&lt;0),1-($H3-1)/$F3,0))</f>
        <v>0.66666666666666674</v>
      </c>
      <c r="CJ3">
        <f t="shared" ref="CJ3:CJ41" si="10">IF(AND((T3-$B3)&gt;0,(T3-$C3)&gt;=0),1,IF(AND((T3-$B3)&gt;0,(T3-$C3)&lt;0),1-($H3-1)/$F3,0))</f>
        <v>0.66666666666666674</v>
      </c>
      <c r="CK3">
        <f t="shared" ref="CK3:CK41" si="11">IF(AND((U3-$B3)&gt;0,(U3-$C3)&gt;=0),1,IF(AND((U3-$B3)&gt;0,(U3-$C3)&lt;0),1-($H3-1)/$F3,0))</f>
        <v>0</v>
      </c>
      <c r="CL3">
        <f t="shared" ref="CL3:CL41" si="12">IF(AND((V3-$B3)&gt;0,(V3-$C3)&gt;=0),1,IF(AND((V3-$B3)&gt;0,(V3-$C3)&lt;0),1-($H3-1)/$F3,0))</f>
        <v>0</v>
      </c>
      <c r="CM3">
        <f t="shared" ref="CM3:CM41" si="13">IF(AND((W3-$B3)&gt;0,(W3-$C3)&gt;=0),1,IF(AND((W3-$B3)&gt;0,(W3-$C3)&lt;0),1-($H3-1)/$F3,0))</f>
        <v>0</v>
      </c>
      <c r="CN3">
        <f t="shared" ref="CN3:CN41" si="14">IF(AND((X3-$B3)&gt;0,(X3-$C3)&gt;=0),1,IF(AND((X3-$B3)&gt;0,(X3-$C3)&lt;0),1-($H3-1)/$F3,0))</f>
        <v>0</v>
      </c>
      <c r="CO3">
        <f t="shared" ref="CO3:CO41" si="15">IF(AND((Y3-$B3)&gt;0,(Y3-$C3)&gt;=0),1,IF(AND((Y3-$B3)&gt;0,(Y3-$C3)&lt;0),1-($H3-1)/$F3,0))</f>
        <v>0</v>
      </c>
      <c r="CP3">
        <f t="shared" ref="CP3:CP41" si="16">IF(AND((Z3-$B3)&gt;0,(Z3-$C3)&gt;=0),1,IF(AND((Z3-$B3)&gt;0,(Z3-$C3)&lt;0),1-($H3-1)/$F3,0))</f>
        <v>0</v>
      </c>
      <c r="CQ3">
        <f t="shared" ref="CQ3:CQ41" si="17">IF(AND((AA3-$B3)&gt;0,(AA3-$C3)&gt;=0),1,IF(AND((AA3-$B3)&gt;0,(AA3-$C3)&lt;0),1-($H3-1)/$F3,0))</f>
        <v>0.66666666666666674</v>
      </c>
      <c r="CR3">
        <f t="shared" ref="CR3:CR41" si="18">IF(AND((AB3-$B3)&gt;0,(AB3-$C3)&gt;=0),1,IF(AND((AB3-$B3)&gt;0,(AB3-$C3)&lt;0),1-($H3-1)/$F3,0))</f>
        <v>1</v>
      </c>
      <c r="CS3">
        <f t="shared" ref="CS3:CS41" si="19">IF(AND((AC3-$B3)&gt;0,(AC3-$C3)&gt;=0),1,IF(AND((AC3-$B3)&gt;0,(AC3-$C3)&lt;0),1-($H3-1)/$F3,0))</f>
        <v>0.66666666666666674</v>
      </c>
      <c r="CT3">
        <f t="shared" ref="CT3:CT41" si="20">IF(AND((AD3-$B3)&gt;0,(AD3-$C3)&gt;=0),1,IF(AND((AD3-$B3)&gt;0,(AD3-$C3)&lt;0),1-($H3-1)/$F3,0))</f>
        <v>0</v>
      </c>
      <c r="CU3">
        <f t="shared" ref="CU3:CU41" si="21">IF(AND((AE3-$B3)&gt;0,(AE3-$C3)&gt;=0),1,IF(AND((AE3-$B3)&gt;0,(AE3-$C3)&lt;0),1-($H3-1)/$F3,0))</f>
        <v>1</v>
      </c>
      <c r="CV3">
        <f t="shared" ref="CV3:CV41" si="22">IF(AND((AF3-$B3)&gt;0,(AF3-$C3)&gt;=0),1,IF(AND((AF3-$B3)&gt;0,(AF3-$C3)&lt;0),1-($H3-1)/$F3,0))</f>
        <v>1</v>
      </c>
      <c r="CW3">
        <f t="shared" ref="CW3:CW41" si="23">IF(AND((AG3-$B3)&gt;0,(AG3-$C3)&gt;=0),1,IF(AND((AG3-$B3)&gt;0,(AG3-$C3)&lt;0),1-($H3-1)/$F3,0))</f>
        <v>0</v>
      </c>
      <c r="CX3">
        <f t="shared" ref="CX3:CX41" si="24">IF(AND((AH3-$B3)&gt;0,(AH3-$C3)&gt;=0),1,IF(AND((AH3-$B3)&gt;0,(AH3-$C3)&lt;0),1-($H3-1)/$F3,0))</f>
        <v>0</v>
      </c>
      <c r="CY3">
        <f t="shared" ref="CY3:CY41" si="25">IF(AND((AI3-$B3)&gt;0,(AI3-$C3)&gt;=0),1,IF(AND((AI3-$B3)&gt;0,(AI3-$C3)&lt;0),1-($H3-1)/$F3,0))</f>
        <v>0</v>
      </c>
      <c r="CZ3">
        <f t="shared" ref="CZ3:CZ41" si="26">IF(AND((AJ3-$B3)&gt;0,(AJ3-$C3)&gt;=0),1,IF(AND((AJ3-$B3)&gt;0,(AJ3-$C3)&lt;0),1-($H3-1)/$F3,0))</f>
        <v>0</v>
      </c>
      <c r="DA3">
        <f t="shared" ref="DA3:DA41" si="27">IF(AND((AK3-$B3)&gt;0,(AK3-$C3)&gt;=0),1,IF(AND((AK3-$B3)&gt;0,(AK3-$C3)&lt;0),1-($H3-1)/$F3,0))</f>
        <v>0</v>
      </c>
      <c r="DB3">
        <f t="shared" ref="DB3:DB41" si="28">IF(AND((AL3-$B3)&gt;0,(AL3-$C3)&gt;=0),1,IF(AND((AL3-$B3)&gt;0,(AL3-$C3)&lt;0),1-($H3-1)/$F3,0))</f>
        <v>1</v>
      </c>
      <c r="DC3">
        <f t="shared" ref="DC3:DC41" si="29">IF(AND((AM3-$B3)&gt;0,(AM3-$C3)&gt;=0),1,IF(AND((AM3-$B3)&gt;0,(AM3-$C3)&lt;0),1-($H3-1)/$F3,0))</f>
        <v>1</v>
      </c>
      <c r="DD3">
        <f t="shared" ref="DD3:DD41" si="30">IF(AND((AN3-$B3)&gt;0,(AN3-$C3)&gt;=0),1,IF(AND((AN3-$B3)&gt;0,(AN3-$C3)&lt;0),1-($H3-1)/$F3,0))</f>
        <v>0</v>
      </c>
      <c r="DE3">
        <f t="shared" ref="DE3:DE41" si="31">IF(AND((AO3-$B3)&gt;0,(AO3-$C3)&gt;=0),1,IF(AND((AO3-$B3)&gt;0,(AO3-$C3)&lt;0),1-($H3-1)/$F3,0))</f>
        <v>1</v>
      </c>
      <c r="DF3">
        <f t="shared" ref="DF3:DF41" si="32">IF(AND((AP3-$B3)&gt;0,(AP3-$C3)&gt;=0),1,IF(AND((AP3-$B3)&gt;0,(AP3-$C3)&lt;0),1-($H3-1)/$F3,0))</f>
        <v>0</v>
      </c>
      <c r="DG3">
        <f t="shared" ref="DG3:DG41" si="33">IF(AND((AQ3-$B3)&gt;0,(AQ3-$C3)&gt;=0),1,IF(AND((AQ3-$B3)&gt;0,(AQ3-$C3)&lt;0),1-($H3-1)/$F3,0))</f>
        <v>1</v>
      </c>
      <c r="DH3">
        <f t="shared" ref="DH3:DH41" si="34">IF(AND((AR3-$B3)&gt;0,(AR3-$C3)&gt;=0),1,IF(AND((AR3-$B3)&gt;0,(AR3-$C3)&lt;0),1-($H3-1)/$F3,0))</f>
        <v>0</v>
      </c>
      <c r="DI3">
        <f t="shared" ref="DI3:DI41" si="35">IF(AND((AS3-$B3)&gt;0,(AS3-$C3)&gt;=0),1,IF(AND((AS3-$B3)&gt;0,(AS3-$C3)&lt;0),1-($H3-1)/$F3,0))</f>
        <v>1</v>
      </c>
      <c r="DJ3">
        <f t="shared" ref="DJ3:DJ41" si="36">IF(AND((AT3-$B3)&gt;0,(AT3-$C3)&gt;=0),1,IF(AND((AT3-$B3)&gt;0,(AT3-$C3)&lt;0),1-($H3-1)/$F3,0))</f>
        <v>1</v>
      </c>
      <c r="DK3">
        <f t="shared" ref="DK3:DK41" si="37">IF(AND((AU3-$B3)&gt;0,(AU3-$C3)&gt;=0),1,IF(AND((AU3-$B3)&gt;0,(AU3-$C3)&lt;0),1-($H3-1)/$F3,0))</f>
        <v>0.66666666666666674</v>
      </c>
      <c r="DL3">
        <f t="shared" ref="DL3:DL41" si="38">IF(AND((AV3-$B3)&gt;0,(AV3-$C3)&gt;=0),1,IF(AND((AV3-$B3)&gt;0,(AV3-$C3)&lt;0),1-($H3-1)/$F3,0))</f>
        <v>1</v>
      </c>
      <c r="DM3">
        <f t="shared" ref="DM3:DM41" si="39">IF(AND((AW3-$B3)&gt;0,(AW3-$C3)&gt;=0),1,IF(AND((AW3-$B3)&gt;0,(AW3-$C3)&lt;0),1-($H3-1)/$F3,0))</f>
        <v>0</v>
      </c>
      <c r="DN3">
        <f t="shared" ref="DN3:DN41" si="40">IF(AND((AX3-$B3)&gt;0,(AX3-$C3)&gt;=0),1,IF(AND((AX3-$B3)&gt;0,(AX3-$C3)&lt;0),1-($H3-1)/$F3,0))</f>
        <v>0</v>
      </c>
      <c r="DO3">
        <f t="shared" ref="DO3:DO41" si="41">IF(AND((AY3-$B3)&gt;0,(AY3-$C3)&gt;=0),1,IF(AND((AY3-$B3)&gt;0,(AY3-$C3)&lt;0),1-($H3-1)/$F3,0))</f>
        <v>0</v>
      </c>
      <c r="DP3">
        <f t="shared" ref="DP3:DP41" si="42">IF(AND((AZ3-$B3)&gt;0,(AZ3-$C3)&gt;=0),1,IF(AND((AZ3-$B3)&gt;0,(AZ3-$C3)&lt;0),1-($H3-1)/$F3,0))</f>
        <v>0</v>
      </c>
      <c r="DQ3">
        <f t="shared" ref="DQ3:DQ41" si="43">IF(AND((BA3-$B3)&gt;0,(BA3-$C3)&gt;=0),1,IF(AND((BA3-$B3)&gt;0,(BA3-$C3)&lt;0),1-($H3-1)/$F3,0))</f>
        <v>0</v>
      </c>
      <c r="DR3">
        <f t="shared" ref="DR3:DR41" si="44">IF(AND((BB3-$B3)&gt;0,(BB3-$C3)&gt;=0),1,IF(AND((BB3-$B3)&gt;0,(BB3-$C3)&lt;0),1-($H3-1)/$F3,0))</f>
        <v>0</v>
      </c>
      <c r="DS3">
        <f t="shared" ref="DS3:DS41" si="45">IF(AND((BC3-$B3)&gt;0,(BC3-$C3)&gt;=0),1,IF(AND((BC3-$B3)&gt;0,(BC3-$C3)&lt;0),1-($H3-1)/$F3,0))</f>
        <v>0</v>
      </c>
      <c r="DT3">
        <f t="shared" ref="DT3:DT41" si="46">IF(AND((BD3-$B3)&gt;0,(BD3-$C3)&gt;=0),1,IF(AND((BD3-$B3)&gt;0,(BD3-$C3)&lt;0),1-($H3-1)/$F3,0))</f>
        <v>0</v>
      </c>
      <c r="DU3">
        <f t="shared" ref="DU3:DU41" si="47">IF(AND((BE3-$B3)&gt;0,(BE3-$C3)&gt;=0),1,IF(AND((BE3-$B3)&gt;0,(BE3-$C3)&lt;0),1-($H3-1)/$F3,0))</f>
        <v>0</v>
      </c>
      <c r="DV3">
        <f t="shared" ref="DV3:DV41" si="48">IF(AND((BF3-$B3)&gt;0,(BF3-$C3)&gt;=0),1,IF(AND((BF3-$B3)&gt;0,(BF3-$C3)&lt;0),1-($H3-1)/$F3,0))</f>
        <v>0</v>
      </c>
      <c r="DW3">
        <f t="shared" ref="DW3:DW41" si="49">IF(AND((BG3-$B3)&gt;0,(BG3-$C3)&gt;=0),1,IF(AND((BG3-$B3)&gt;0,(BG3-$C3)&lt;0),1-($H3-1)/$F3,0))</f>
        <v>0</v>
      </c>
      <c r="DX3">
        <f t="shared" ref="DX3:DX41" si="50">IF(AND((BH3-$B3)&gt;0,(BH3-$C3)&gt;=0),1,IF(AND((BH3-$B3)&gt;0,(BH3-$C3)&lt;0),1-($H3-1)/$F3,0))</f>
        <v>0</v>
      </c>
      <c r="DY3">
        <f t="shared" ref="DY3:DY41" si="51">IF(AND((BI3-$B3)&gt;0,(BI3-$C3)&gt;=0),1,IF(AND((BI3-$B3)&gt;0,(BI3-$C3)&lt;0),1-($H3-1)/$F3,0))</f>
        <v>0</v>
      </c>
      <c r="DZ3">
        <f t="shared" ref="DZ3:DZ41" si="52">IF(AND((BJ3-$B3)&gt;0,(BJ3-$C3)&gt;=0),1,IF(AND((BJ3-$B3)&gt;0,(BJ3-$C3)&lt;0),1-($H3-1)/$F3,0))</f>
        <v>0</v>
      </c>
      <c r="EA3">
        <f t="shared" ref="EA3:EA41" si="53">IF(AND((BK3-$B3)&gt;0,(BK3-$C3)&gt;=0),1,IF(AND((BK3-$B3)&gt;0,(BK3-$C3)&lt;0),1-($H3-1)/$F3,0))</f>
        <v>0</v>
      </c>
      <c r="EB3">
        <f t="shared" ref="EB3:EB41" si="54">IF(AND((BL3-$B3)&gt;0,(BL3-$C3)&gt;=0),1,IF(AND((BL3-$B3)&gt;0,(BL3-$C3)&lt;0),1-($H3-1)/$F3,0))</f>
        <v>0</v>
      </c>
      <c r="EC3">
        <f t="shared" ref="EC3:EC41" si="55">IF(AND((BM3-$B3)&gt;0,(BM3-$C3)&gt;=0),1,IF(AND((BM3-$B3)&gt;0,(BM3-$C3)&lt;0),1-($H3-1)/$F3,0))</f>
        <v>0</v>
      </c>
      <c r="ED3">
        <f t="shared" ref="ED3:ED41" si="56">IF(AND((BN3-$B3)&gt;0,(BN3-$C3)&gt;=0),1,IF(AND((BN3-$B3)&gt;0,(BN3-$C3)&lt;0),1-($H3-1)/$F3,0))</f>
        <v>0</v>
      </c>
      <c r="EE3">
        <f t="shared" ref="EE3:EE41" si="57">IF(AND((BO3-$B3)&gt;0,(BO3-$C3)&gt;=0),1,IF(AND((BO3-$B3)&gt;0,(BO3-$C3)&lt;0),1-($H3-1)/$F3,0))</f>
        <v>0</v>
      </c>
      <c r="EF3">
        <f t="shared" ref="EF3:EF41" si="58">IF(AND((BP3-$B3)&gt;0,(BP3-$C3)&gt;=0),1,IF(AND((BP3-$B3)&gt;0,(BP3-$C3)&lt;0),1-($H3-1)/$F3,0))</f>
        <v>0</v>
      </c>
      <c r="EG3">
        <f t="shared" ref="EG3:EG41" si="59">IF(AND((BQ3-$B3)&gt;0,(BQ3-$C3)&gt;=0),1,IF(AND((BQ3-$B3)&gt;0,(BQ3-$C3)&lt;0),1-($H3-1)/$F3,0))</f>
        <v>0</v>
      </c>
      <c r="EH3">
        <f t="shared" ref="EH3:EH41" si="60">IF(AND((BR3-$B3)&gt;0,(BR3-$C3)&gt;=0),1,IF(AND((BR3-$B3)&gt;0,(BR3-$C3)&lt;0),1-($H3-1)/$F3,0))</f>
        <v>0</v>
      </c>
      <c r="EI3">
        <f t="shared" ref="EI3:EI41" si="61">IF(AND((BS3-$B3)&gt;0,(BS3-$C3)&gt;=0),1,IF(AND((BS3-$B3)&gt;0,(BS3-$C3)&lt;0),1-($H3-1)/$F3,0))</f>
        <v>0</v>
      </c>
      <c r="EJ3">
        <f t="shared" ref="EJ3:EJ41" si="62">IF(AND((BT3-$B3)&gt;0,(BT3-$C3)&gt;=0),1,IF(AND((BT3-$B3)&gt;0,(BT3-$C3)&lt;0),1-($H3-1)/$F3,0))</f>
        <v>0</v>
      </c>
      <c r="EK3">
        <f t="shared" ref="EK3:EK41" si="63">IF(AND((BU3-$B3)&gt;0,(BU3-$C3)&gt;=0),1,IF(AND((BU3-$B3)&gt;0,(BU3-$C3)&lt;0),1-($H3-1)/$F3,0))</f>
        <v>0</v>
      </c>
      <c r="EL3">
        <f t="shared" ref="EL3:EL41" si="64">IF(AND((BV3-$B3)&gt;0,(BV3-$C3)&gt;=0),1,IF(AND((BV3-$B3)&gt;0,(BV3-$C3)&lt;0),1-($H3-1)/$F3,0))</f>
        <v>0</v>
      </c>
      <c r="EM3">
        <f t="shared" ref="EM3:EM41" si="65">IF(AND((BW3-$B3)&gt;0,(BW3-$C3)&gt;=0),1,IF(AND((BW3-$B3)&gt;0,(BW3-$C3)&lt;0),1-($H3-1)/$F3,0))</f>
        <v>0</v>
      </c>
      <c r="EN3">
        <f t="shared" ref="EN3:EN41" si="66">IF(AND((BX3-$B3)&gt;0,(BX3-$C3)&gt;=0),1,IF(AND((BX3-$B3)&gt;0,(BX3-$C3)&lt;0),1-($H3-1)/$F3,0))</f>
        <v>0</v>
      </c>
    </row>
    <row r="4" spans="1:144">
      <c r="A4" s="29" t="s">
        <v>231</v>
      </c>
      <c r="B4">
        <v>8.4999999999999999E-6</v>
      </c>
      <c r="C4">
        <v>5.0000000000000001E-3</v>
      </c>
      <c r="D4" s="31" t="s">
        <v>275</v>
      </c>
      <c r="E4" s="31" t="s">
        <v>275</v>
      </c>
      <c r="F4">
        <v>3</v>
      </c>
      <c r="G4">
        <v>3</v>
      </c>
      <c r="H4">
        <v>3</v>
      </c>
      <c r="AF4" s="31"/>
      <c r="AG4" s="31"/>
      <c r="BZ4">
        <f t="shared" si="0"/>
        <v>0</v>
      </c>
      <c r="CA4">
        <f t="shared" si="1"/>
        <v>0</v>
      </c>
      <c r="CB4">
        <f t="shared" si="2"/>
        <v>0</v>
      </c>
      <c r="CC4">
        <f t="shared" si="3"/>
        <v>0</v>
      </c>
      <c r="CD4">
        <f t="shared" si="4"/>
        <v>0</v>
      </c>
      <c r="CE4">
        <f t="shared" si="5"/>
        <v>0</v>
      </c>
      <c r="CF4">
        <f t="shared" si="6"/>
        <v>0</v>
      </c>
      <c r="CG4">
        <f t="shared" si="7"/>
        <v>0</v>
      </c>
      <c r="CH4">
        <f t="shared" si="8"/>
        <v>0</v>
      </c>
      <c r="CI4">
        <f t="shared" si="9"/>
        <v>0</v>
      </c>
      <c r="CJ4">
        <f t="shared" si="10"/>
        <v>0</v>
      </c>
      <c r="CK4">
        <f t="shared" si="11"/>
        <v>0</v>
      </c>
      <c r="CL4">
        <f t="shared" si="12"/>
        <v>0</v>
      </c>
      <c r="CM4">
        <f t="shared" si="13"/>
        <v>0</v>
      </c>
      <c r="CN4">
        <f t="shared" si="14"/>
        <v>0</v>
      </c>
      <c r="CO4">
        <f t="shared" si="15"/>
        <v>0</v>
      </c>
      <c r="CP4">
        <f t="shared" si="16"/>
        <v>0</v>
      </c>
      <c r="CQ4">
        <f t="shared" si="17"/>
        <v>0</v>
      </c>
      <c r="CR4">
        <f t="shared" si="18"/>
        <v>0</v>
      </c>
      <c r="CS4">
        <f t="shared" si="19"/>
        <v>0</v>
      </c>
      <c r="CT4">
        <f t="shared" si="20"/>
        <v>0</v>
      </c>
      <c r="CU4">
        <f t="shared" si="21"/>
        <v>0</v>
      </c>
      <c r="CV4">
        <f t="shared" si="22"/>
        <v>0</v>
      </c>
      <c r="CW4">
        <f t="shared" si="23"/>
        <v>0</v>
      </c>
      <c r="CX4">
        <f t="shared" si="24"/>
        <v>0</v>
      </c>
      <c r="CY4">
        <f t="shared" si="25"/>
        <v>0</v>
      </c>
      <c r="CZ4">
        <f t="shared" si="26"/>
        <v>0</v>
      </c>
      <c r="DA4">
        <f t="shared" si="27"/>
        <v>0</v>
      </c>
      <c r="DB4">
        <f t="shared" si="28"/>
        <v>0</v>
      </c>
      <c r="DC4">
        <f t="shared" si="29"/>
        <v>0</v>
      </c>
      <c r="DD4">
        <f t="shared" si="30"/>
        <v>0</v>
      </c>
      <c r="DE4">
        <f t="shared" si="31"/>
        <v>0</v>
      </c>
      <c r="DF4">
        <f t="shared" si="32"/>
        <v>0</v>
      </c>
      <c r="DG4">
        <f t="shared" si="33"/>
        <v>0</v>
      </c>
      <c r="DH4">
        <f t="shared" si="34"/>
        <v>0</v>
      </c>
      <c r="DI4">
        <f t="shared" si="35"/>
        <v>0</v>
      </c>
      <c r="DJ4">
        <f t="shared" si="36"/>
        <v>0</v>
      </c>
      <c r="DK4">
        <f t="shared" si="37"/>
        <v>0</v>
      </c>
      <c r="DL4">
        <f t="shared" si="38"/>
        <v>0</v>
      </c>
      <c r="DM4">
        <f t="shared" si="39"/>
        <v>0</v>
      </c>
      <c r="DN4">
        <f t="shared" si="40"/>
        <v>0</v>
      </c>
      <c r="DO4">
        <f t="shared" si="41"/>
        <v>0</v>
      </c>
      <c r="DP4">
        <f t="shared" si="42"/>
        <v>0</v>
      </c>
      <c r="DQ4">
        <f t="shared" si="43"/>
        <v>0</v>
      </c>
      <c r="DR4">
        <f t="shared" si="44"/>
        <v>0</v>
      </c>
      <c r="DS4">
        <f t="shared" si="45"/>
        <v>0</v>
      </c>
      <c r="DT4">
        <f t="shared" si="46"/>
        <v>0</v>
      </c>
      <c r="DU4">
        <f t="shared" si="47"/>
        <v>0</v>
      </c>
      <c r="DV4">
        <f t="shared" si="48"/>
        <v>0</v>
      </c>
      <c r="DW4">
        <f t="shared" si="49"/>
        <v>0</v>
      </c>
      <c r="DX4">
        <f t="shared" si="50"/>
        <v>0</v>
      </c>
      <c r="DY4">
        <f t="shared" si="51"/>
        <v>0</v>
      </c>
      <c r="DZ4">
        <f t="shared" si="52"/>
        <v>0</v>
      </c>
      <c r="EA4">
        <f t="shared" si="53"/>
        <v>0</v>
      </c>
      <c r="EB4">
        <f t="shared" si="54"/>
        <v>0</v>
      </c>
      <c r="EC4">
        <f t="shared" si="55"/>
        <v>0</v>
      </c>
      <c r="ED4">
        <f t="shared" si="56"/>
        <v>0</v>
      </c>
      <c r="EE4">
        <f t="shared" si="57"/>
        <v>0</v>
      </c>
      <c r="EF4">
        <f t="shared" si="58"/>
        <v>0</v>
      </c>
      <c r="EG4">
        <f t="shared" si="59"/>
        <v>0</v>
      </c>
      <c r="EH4">
        <f t="shared" si="60"/>
        <v>0</v>
      </c>
      <c r="EI4">
        <f t="shared" si="61"/>
        <v>0</v>
      </c>
      <c r="EJ4">
        <f t="shared" si="62"/>
        <v>0</v>
      </c>
      <c r="EK4">
        <f t="shared" si="63"/>
        <v>0</v>
      </c>
      <c r="EL4">
        <f t="shared" si="64"/>
        <v>0</v>
      </c>
      <c r="EM4">
        <f t="shared" si="65"/>
        <v>0</v>
      </c>
      <c r="EN4">
        <f t="shared" si="66"/>
        <v>0</v>
      </c>
    </row>
    <row r="5" spans="1:144">
      <c r="A5" s="29" t="s">
        <v>105</v>
      </c>
      <c r="B5">
        <v>1.4999999999999999E-5</v>
      </c>
      <c r="C5">
        <v>1E-3</v>
      </c>
      <c r="D5" s="31" t="s">
        <v>275</v>
      </c>
      <c r="E5" s="31" t="s">
        <v>275</v>
      </c>
      <c r="F5">
        <v>3</v>
      </c>
      <c r="G5">
        <v>3</v>
      </c>
      <c r="H5">
        <v>3</v>
      </c>
      <c r="O5">
        <v>2.0000000000000001E-4</v>
      </c>
      <c r="AA5">
        <v>2.9999999999999997E-4</v>
      </c>
      <c r="AF5" s="31"/>
      <c r="AG5" s="31"/>
      <c r="AP5">
        <v>0.01</v>
      </c>
      <c r="BZ5">
        <f t="shared" si="0"/>
        <v>0</v>
      </c>
      <c r="CA5">
        <f t="shared" si="1"/>
        <v>0</v>
      </c>
      <c r="CB5">
        <f t="shared" si="2"/>
        <v>0</v>
      </c>
      <c r="CC5">
        <f t="shared" si="3"/>
        <v>0</v>
      </c>
      <c r="CD5">
        <f t="shared" si="4"/>
        <v>0</v>
      </c>
      <c r="CE5">
        <f t="shared" si="5"/>
        <v>0.33333333333333337</v>
      </c>
      <c r="CF5">
        <f t="shared" si="6"/>
        <v>0</v>
      </c>
      <c r="CG5">
        <f t="shared" si="7"/>
        <v>0</v>
      </c>
      <c r="CH5">
        <f t="shared" si="8"/>
        <v>0</v>
      </c>
      <c r="CI5">
        <f t="shared" si="9"/>
        <v>0</v>
      </c>
      <c r="CJ5">
        <f t="shared" si="10"/>
        <v>0</v>
      </c>
      <c r="CK5">
        <f t="shared" si="11"/>
        <v>0</v>
      </c>
      <c r="CL5">
        <f t="shared" si="12"/>
        <v>0</v>
      </c>
      <c r="CM5">
        <f t="shared" si="13"/>
        <v>0</v>
      </c>
      <c r="CN5">
        <f t="shared" si="14"/>
        <v>0</v>
      </c>
      <c r="CO5">
        <f t="shared" si="15"/>
        <v>0</v>
      </c>
      <c r="CP5">
        <f t="shared" si="16"/>
        <v>0</v>
      </c>
      <c r="CQ5">
        <f t="shared" si="17"/>
        <v>0.33333333333333337</v>
      </c>
      <c r="CR5">
        <f t="shared" si="18"/>
        <v>0</v>
      </c>
      <c r="CS5">
        <f t="shared" si="19"/>
        <v>0</v>
      </c>
      <c r="CT5">
        <f t="shared" si="20"/>
        <v>0</v>
      </c>
      <c r="CU5">
        <f t="shared" si="21"/>
        <v>0</v>
      </c>
      <c r="CV5">
        <f t="shared" si="22"/>
        <v>0</v>
      </c>
      <c r="CW5">
        <f t="shared" si="23"/>
        <v>0</v>
      </c>
      <c r="CX5">
        <f t="shared" si="24"/>
        <v>0</v>
      </c>
      <c r="CY5">
        <f t="shared" si="25"/>
        <v>0</v>
      </c>
      <c r="CZ5">
        <f t="shared" si="26"/>
        <v>0</v>
      </c>
      <c r="DA5">
        <f t="shared" si="27"/>
        <v>0</v>
      </c>
      <c r="DB5">
        <f t="shared" si="28"/>
        <v>0</v>
      </c>
      <c r="DC5">
        <f t="shared" si="29"/>
        <v>0</v>
      </c>
      <c r="DD5">
        <f t="shared" si="30"/>
        <v>0</v>
      </c>
      <c r="DE5">
        <f t="shared" si="31"/>
        <v>0</v>
      </c>
      <c r="DF5">
        <f t="shared" si="32"/>
        <v>1</v>
      </c>
      <c r="DG5">
        <f t="shared" si="33"/>
        <v>0</v>
      </c>
      <c r="DH5">
        <f t="shared" si="34"/>
        <v>0</v>
      </c>
      <c r="DI5">
        <f t="shared" si="35"/>
        <v>0</v>
      </c>
      <c r="DJ5">
        <f t="shared" si="36"/>
        <v>0</v>
      </c>
      <c r="DK5">
        <f t="shared" si="37"/>
        <v>0</v>
      </c>
      <c r="DL5">
        <f t="shared" si="38"/>
        <v>0</v>
      </c>
      <c r="DM5">
        <f t="shared" si="39"/>
        <v>0</v>
      </c>
      <c r="DN5">
        <f t="shared" si="40"/>
        <v>0</v>
      </c>
      <c r="DO5">
        <f t="shared" si="41"/>
        <v>0</v>
      </c>
      <c r="DP5">
        <f t="shared" si="42"/>
        <v>0</v>
      </c>
      <c r="DQ5">
        <f t="shared" si="43"/>
        <v>0</v>
      </c>
      <c r="DR5">
        <f t="shared" si="44"/>
        <v>0</v>
      </c>
      <c r="DS5">
        <f t="shared" si="45"/>
        <v>0</v>
      </c>
      <c r="DT5">
        <f t="shared" si="46"/>
        <v>0</v>
      </c>
      <c r="DU5">
        <f t="shared" si="47"/>
        <v>0</v>
      </c>
      <c r="DV5">
        <f t="shared" si="48"/>
        <v>0</v>
      </c>
      <c r="DW5">
        <f t="shared" si="49"/>
        <v>0</v>
      </c>
      <c r="DX5">
        <f t="shared" si="50"/>
        <v>0</v>
      </c>
      <c r="DY5">
        <f t="shared" si="51"/>
        <v>0</v>
      </c>
      <c r="DZ5">
        <f t="shared" si="52"/>
        <v>0</v>
      </c>
      <c r="EA5">
        <f t="shared" si="53"/>
        <v>0</v>
      </c>
      <c r="EB5">
        <f t="shared" si="54"/>
        <v>0</v>
      </c>
      <c r="EC5">
        <f t="shared" si="55"/>
        <v>0</v>
      </c>
      <c r="ED5">
        <f t="shared" si="56"/>
        <v>0</v>
      </c>
      <c r="EE5">
        <f t="shared" si="57"/>
        <v>0</v>
      </c>
      <c r="EF5">
        <f t="shared" si="58"/>
        <v>0</v>
      </c>
      <c r="EG5">
        <f t="shared" si="59"/>
        <v>0</v>
      </c>
      <c r="EH5">
        <f t="shared" si="60"/>
        <v>0</v>
      </c>
      <c r="EI5">
        <f t="shared" si="61"/>
        <v>0</v>
      </c>
      <c r="EJ5">
        <f t="shared" si="62"/>
        <v>0</v>
      </c>
      <c r="EK5">
        <f t="shared" si="63"/>
        <v>0</v>
      </c>
      <c r="EL5">
        <f t="shared" si="64"/>
        <v>0</v>
      </c>
      <c r="EM5">
        <f t="shared" si="65"/>
        <v>0</v>
      </c>
      <c r="EN5">
        <f t="shared" si="66"/>
        <v>0</v>
      </c>
    </row>
    <row r="6" spans="1:144">
      <c r="A6" s="29" t="s">
        <v>106</v>
      </c>
      <c r="B6">
        <v>1.0200000000000001E-2</v>
      </c>
      <c r="C6">
        <v>5</v>
      </c>
      <c r="D6" s="31" t="s">
        <v>534</v>
      </c>
      <c r="E6" t="s">
        <v>535</v>
      </c>
      <c r="F6">
        <v>3</v>
      </c>
      <c r="G6">
        <v>3</v>
      </c>
      <c r="H6">
        <v>2</v>
      </c>
      <c r="O6">
        <v>2E-3</v>
      </c>
      <c r="T6">
        <v>0.01</v>
      </c>
      <c r="X6">
        <v>0.02</v>
      </c>
      <c r="AA6">
        <v>0.01</v>
      </c>
      <c r="AF6" s="31"/>
      <c r="AG6" s="31"/>
      <c r="AP6">
        <v>0.01</v>
      </c>
      <c r="AR6">
        <v>0.08</v>
      </c>
      <c r="BZ6">
        <f t="shared" si="0"/>
        <v>0</v>
      </c>
      <c r="CA6">
        <f t="shared" si="1"/>
        <v>0</v>
      </c>
      <c r="CB6">
        <f t="shared" si="2"/>
        <v>0</v>
      </c>
      <c r="CC6">
        <f t="shared" si="3"/>
        <v>0</v>
      </c>
      <c r="CD6">
        <f t="shared" si="4"/>
        <v>0</v>
      </c>
      <c r="CE6">
        <f t="shared" si="5"/>
        <v>0</v>
      </c>
      <c r="CF6">
        <f t="shared" si="6"/>
        <v>0</v>
      </c>
      <c r="CG6">
        <f t="shared" si="7"/>
        <v>0</v>
      </c>
      <c r="CH6">
        <f t="shared" si="8"/>
        <v>0</v>
      </c>
      <c r="CI6">
        <f t="shared" si="9"/>
        <v>0</v>
      </c>
      <c r="CJ6">
        <f t="shared" si="10"/>
        <v>0</v>
      </c>
      <c r="CK6">
        <f t="shared" si="11"/>
        <v>0</v>
      </c>
      <c r="CL6">
        <f t="shared" si="12"/>
        <v>0</v>
      </c>
      <c r="CM6">
        <f t="shared" si="13"/>
        <v>0</v>
      </c>
      <c r="CN6">
        <f t="shared" si="14"/>
        <v>0.66666666666666674</v>
      </c>
      <c r="CO6">
        <f t="shared" si="15"/>
        <v>0</v>
      </c>
      <c r="CP6">
        <f t="shared" si="16"/>
        <v>0</v>
      </c>
      <c r="CQ6">
        <f t="shared" si="17"/>
        <v>0</v>
      </c>
      <c r="CR6">
        <f t="shared" si="18"/>
        <v>0</v>
      </c>
      <c r="CS6">
        <f t="shared" si="19"/>
        <v>0</v>
      </c>
      <c r="CT6">
        <f t="shared" si="20"/>
        <v>0</v>
      </c>
      <c r="CU6">
        <f t="shared" si="21"/>
        <v>0</v>
      </c>
      <c r="CV6">
        <f t="shared" si="22"/>
        <v>0</v>
      </c>
      <c r="CW6">
        <f t="shared" si="23"/>
        <v>0</v>
      </c>
      <c r="CX6">
        <f t="shared" si="24"/>
        <v>0</v>
      </c>
      <c r="CY6">
        <f t="shared" si="25"/>
        <v>0</v>
      </c>
      <c r="CZ6">
        <f t="shared" si="26"/>
        <v>0</v>
      </c>
      <c r="DA6">
        <f t="shared" si="27"/>
        <v>0</v>
      </c>
      <c r="DB6">
        <f t="shared" si="28"/>
        <v>0</v>
      </c>
      <c r="DC6">
        <f t="shared" si="29"/>
        <v>0</v>
      </c>
      <c r="DD6">
        <f t="shared" si="30"/>
        <v>0</v>
      </c>
      <c r="DE6">
        <f t="shared" si="31"/>
        <v>0</v>
      </c>
      <c r="DF6">
        <f t="shared" si="32"/>
        <v>0</v>
      </c>
      <c r="DG6">
        <f t="shared" si="33"/>
        <v>0</v>
      </c>
      <c r="DH6">
        <f t="shared" si="34"/>
        <v>0.66666666666666674</v>
      </c>
      <c r="DI6">
        <f t="shared" si="35"/>
        <v>0</v>
      </c>
      <c r="DJ6">
        <f t="shared" si="36"/>
        <v>0</v>
      </c>
      <c r="DK6">
        <f t="shared" si="37"/>
        <v>0</v>
      </c>
      <c r="DL6">
        <f t="shared" si="38"/>
        <v>0</v>
      </c>
      <c r="DM6">
        <f t="shared" si="39"/>
        <v>0</v>
      </c>
      <c r="DN6">
        <f t="shared" si="40"/>
        <v>0</v>
      </c>
      <c r="DO6">
        <f t="shared" si="41"/>
        <v>0</v>
      </c>
      <c r="DP6">
        <f t="shared" si="42"/>
        <v>0</v>
      </c>
      <c r="DQ6">
        <f t="shared" si="43"/>
        <v>0</v>
      </c>
      <c r="DR6">
        <f t="shared" si="44"/>
        <v>0</v>
      </c>
      <c r="DS6">
        <f t="shared" si="45"/>
        <v>0</v>
      </c>
      <c r="DT6">
        <f t="shared" si="46"/>
        <v>0</v>
      </c>
      <c r="DU6">
        <f t="shared" si="47"/>
        <v>0</v>
      </c>
      <c r="DV6">
        <f t="shared" si="48"/>
        <v>0</v>
      </c>
      <c r="DW6">
        <f t="shared" si="49"/>
        <v>0</v>
      </c>
      <c r="DX6">
        <f t="shared" si="50"/>
        <v>0</v>
      </c>
      <c r="DY6">
        <f t="shared" si="51"/>
        <v>0</v>
      </c>
      <c r="DZ6">
        <f t="shared" si="52"/>
        <v>0</v>
      </c>
      <c r="EA6">
        <f t="shared" si="53"/>
        <v>0</v>
      </c>
      <c r="EB6">
        <f t="shared" si="54"/>
        <v>0</v>
      </c>
      <c r="EC6">
        <f t="shared" si="55"/>
        <v>0</v>
      </c>
      <c r="ED6">
        <f t="shared" si="56"/>
        <v>0</v>
      </c>
      <c r="EE6">
        <f t="shared" si="57"/>
        <v>0</v>
      </c>
      <c r="EF6">
        <f t="shared" si="58"/>
        <v>0</v>
      </c>
      <c r="EG6">
        <f t="shared" si="59"/>
        <v>0</v>
      </c>
      <c r="EH6">
        <f t="shared" si="60"/>
        <v>0</v>
      </c>
      <c r="EI6">
        <f t="shared" si="61"/>
        <v>0</v>
      </c>
      <c r="EJ6">
        <f t="shared" si="62"/>
        <v>0</v>
      </c>
      <c r="EK6">
        <f t="shared" si="63"/>
        <v>0</v>
      </c>
      <c r="EL6">
        <f t="shared" si="64"/>
        <v>0</v>
      </c>
      <c r="EM6">
        <f t="shared" si="65"/>
        <v>0</v>
      </c>
      <c r="EN6">
        <f t="shared" si="66"/>
        <v>0</v>
      </c>
    </row>
    <row r="7" spans="1:144">
      <c r="A7" s="29" t="s">
        <v>93</v>
      </c>
      <c r="B7">
        <v>1.8000000000000001E-4</v>
      </c>
      <c r="C7">
        <v>0.02</v>
      </c>
      <c r="D7" s="31" t="s">
        <v>283</v>
      </c>
      <c r="E7" t="s">
        <v>536</v>
      </c>
      <c r="F7">
        <v>3</v>
      </c>
      <c r="G7">
        <v>3</v>
      </c>
      <c r="H7">
        <v>2</v>
      </c>
      <c r="L7">
        <v>1.4</v>
      </c>
      <c r="O7">
        <v>0.01</v>
      </c>
      <c r="R7">
        <v>6.0000000000000001E-3</v>
      </c>
      <c r="S7">
        <v>0.01</v>
      </c>
      <c r="AF7" s="31"/>
      <c r="AG7" s="31"/>
      <c r="AO7">
        <v>0.26</v>
      </c>
      <c r="AP7">
        <v>0.04</v>
      </c>
      <c r="AS7">
        <v>0.15</v>
      </c>
      <c r="AT7">
        <v>0.1</v>
      </c>
      <c r="BZ7">
        <f t="shared" si="0"/>
        <v>0</v>
      </c>
      <c r="CA7">
        <f t="shared" si="1"/>
        <v>0</v>
      </c>
      <c r="CB7">
        <f t="shared" si="2"/>
        <v>1</v>
      </c>
      <c r="CC7">
        <f t="shared" si="3"/>
        <v>0</v>
      </c>
      <c r="CD7">
        <f t="shared" si="4"/>
        <v>0</v>
      </c>
      <c r="CE7">
        <f t="shared" si="5"/>
        <v>0.66666666666666674</v>
      </c>
      <c r="CF7">
        <f t="shared" si="6"/>
        <v>0</v>
      </c>
      <c r="CG7">
        <f t="shared" si="7"/>
        <v>0</v>
      </c>
      <c r="CH7">
        <f t="shared" si="8"/>
        <v>0.66666666666666674</v>
      </c>
      <c r="CI7">
        <f t="shared" si="9"/>
        <v>0.66666666666666674</v>
      </c>
      <c r="CJ7">
        <f t="shared" si="10"/>
        <v>0</v>
      </c>
      <c r="CK7">
        <f t="shared" si="11"/>
        <v>0</v>
      </c>
      <c r="CL7">
        <f t="shared" si="12"/>
        <v>0</v>
      </c>
      <c r="CM7">
        <f t="shared" si="13"/>
        <v>0</v>
      </c>
      <c r="CN7">
        <f t="shared" si="14"/>
        <v>0</v>
      </c>
      <c r="CO7">
        <f t="shared" si="15"/>
        <v>0</v>
      </c>
      <c r="CP7">
        <f t="shared" si="16"/>
        <v>0</v>
      </c>
      <c r="CQ7">
        <f t="shared" si="17"/>
        <v>0</v>
      </c>
      <c r="CR7">
        <f t="shared" si="18"/>
        <v>0</v>
      </c>
      <c r="CS7">
        <f t="shared" si="19"/>
        <v>0</v>
      </c>
      <c r="CT7">
        <f t="shared" si="20"/>
        <v>0</v>
      </c>
      <c r="CU7">
        <f t="shared" si="21"/>
        <v>0</v>
      </c>
      <c r="CV7">
        <f t="shared" si="22"/>
        <v>0</v>
      </c>
      <c r="CW7">
        <f t="shared" si="23"/>
        <v>0</v>
      </c>
      <c r="CX7">
        <f t="shared" si="24"/>
        <v>0</v>
      </c>
      <c r="CY7">
        <f t="shared" si="25"/>
        <v>0</v>
      </c>
      <c r="CZ7">
        <f t="shared" si="26"/>
        <v>0</v>
      </c>
      <c r="DA7">
        <f t="shared" si="27"/>
        <v>0</v>
      </c>
      <c r="DB7">
        <f t="shared" si="28"/>
        <v>0</v>
      </c>
      <c r="DC7">
        <f t="shared" si="29"/>
        <v>0</v>
      </c>
      <c r="DD7">
        <f t="shared" si="30"/>
        <v>0</v>
      </c>
      <c r="DE7">
        <f t="shared" si="31"/>
        <v>1</v>
      </c>
      <c r="DF7">
        <f t="shared" si="32"/>
        <v>1</v>
      </c>
      <c r="DG7">
        <f t="shared" si="33"/>
        <v>0</v>
      </c>
      <c r="DH7">
        <f t="shared" si="34"/>
        <v>0</v>
      </c>
      <c r="DI7">
        <f t="shared" si="35"/>
        <v>1</v>
      </c>
      <c r="DJ7">
        <f t="shared" si="36"/>
        <v>1</v>
      </c>
      <c r="DK7">
        <f t="shared" si="37"/>
        <v>0</v>
      </c>
      <c r="DL7">
        <f t="shared" si="38"/>
        <v>0</v>
      </c>
      <c r="DM7">
        <f t="shared" si="39"/>
        <v>0</v>
      </c>
      <c r="DN7">
        <f t="shared" si="40"/>
        <v>0</v>
      </c>
      <c r="DO7">
        <f t="shared" si="41"/>
        <v>0</v>
      </c>
      <c r="DP7">
        <f t="shared" si="42"/>
        <v>0</v>
      </c>
      <c r="DQ7">
        <f t="shared" si="43"/>
        <v>0</v>
      </c>
      <c r="DR7">
        <f t="shared" si="44"/>
        <v>0</v>
      </c>
      <c r="DS7">
        <f t="shared" si="45"/>
        <v>0</v>
      </c>
      <c r="DT7">
        <f t="shared" si="46"/>
        <v>0</v>
      </c>
      <c r="DU7">
        <f t="shared" si="47"/>
        <v>0</v>
      </c>
      <c r="DV7">
        <f t="shared" si="48"/>
        <v>0</v>
      </c>
      <c r="DW7">
        <f t="shared" si="49"/>
        <v>0</v>
      </c>
      <c r="DX7">
        <f t="shared" si="50"/>
        <v>0</v>
      </c>
      <c r="DY7">
        <f t="shared" si="51"/>
        <v>0</v>
      </c>
      <c r="DZ7">
        <f t="shared" si="52"/>
        <v>0</v>
      </c>
      <c r="EA7">
        <f t="shared" si="53"/>
        <v>0</v>
      </c>
      <c r="EB7">
        <f t="shared" si="54"/>
        <v>0</v>
      </c>
      <c r="EC7">
        <f t="shared" si="55"/>
        <v>0</v>
      </c>
      <c r="ED7">
        <f t="shared" si="56"/>
        <v>0</v>
      </c>
      <c r="EE7">
        <f t="shared" si="57"/>
        <v>0</v>
      </c>
      <c r="EF7">
        <f t="shared" si="58"/>
        <v>0</v>
      </c>
      <c r="EG7">
        <f t="shared" si="59"/>
        <v>0</v>
      </c>
      <c r="EH7">
        <f t="shared" si="60"/>
        <v>0</v>
      </c>
      <c r="EI7">
        <f t="shared" si="61"/>
        <v>0</v>
      </c>
      <c r="EJ7">
        <f t="shared" si="62"/>
        <v>0</v>
      </c>
      <c r="EK7">
        <f t="shared" si="63"/>
        <v>0</v>
      </c>
      <c r="EL7">
        <f t="shared" si="64"/>
        <v>0</v>
      </c>
      <c r="EM7">
        <f t="shared" si="65"/>
        <v>0</v>
      </c>
      <c r="EN7">
        <f t="shared" si="66"/>
        <v>0</v>
      </c>
    </row>
    <row r="8" spans="1:144">
      <c r="A8" s="29" t="s">
        <v>94</v>
      </c>
      <c r="B8">
        <v>8.3999999999999995E-3</v>
      </c>
      <c r="C8">
        <v>0.1</v>
      </c>
      <c r="D8" s="31" t="s">
        <v>280</v>
      </c>
      <c r="E8" t="s">
        <v>537</v>
      </c>
      <c r="F8">
        <v>3</v>
      </c>
      <c r="G8">
        <v>3</v>
      </c>
      <c r="H8">
        <v>2</v>
      </c>
      <c r="N8">
        <v>0.01</v>
      </c>
      <c r="O8">
        <v>4.0000000000000001E-3</v>
      </c>
      <c r="V8">
        <v>8.0000000000000002E-3</v>
      </c>
      <c r="AA8">
        <v>0.02</v>
      </c>
      <c r="AF8" s="31"/>
      <c r="AG8" s="31"/>
      <c r="AL8">
        <v>0.25</v>
      </c>
      <c r="AP8">
        <v>4.0000000000000001E-3</v>
      </c>
      <c r="AR8">
        <v>0.02</v>
      </c>
      <c r="BZ8">
        <f t="shared" si="0"/>
        <v>0</v>
      </c>
      <c r="CA8">
        <f t="shared" si="1"/>
        <v>0</v>
      </c>
      <c r="CB8">
        <f t="shared" si="2"/>
        <v>0</v>
      </c>
      <c r="CC8">
        <f t="shared" si="3"/>
        <v>0</v>
      </c>
      <c r="CD8">
        <f t="shared" si="4"/>
        <v>0.66666666666666674</v>
      </c>
      <c r="CE8">
        <f t="shared" si="5"/>
        <v>0</v>
      </c>
      <c r="CF8">
        <f t="shared" si="6"/>
        <v>0</v>
      </c>
      <c r="CG8">
        <f t="shared" si="7"/>
        <v>0</v>
      </c>
      <c r="CH8">
        <f t="shared" si="8"/>
        <v>0</v>
      </c>
      <c r="CI8">
        <f t="shared" si="9"/>
        <v>0</v>
      </c>
      <c r="CJ8">
        <f t="shared" si="10"/>
        <v>0</v>
      </c>
      <c r="CK8">
        <f t="shared" si="11"/>
        <v>0</v>
      </c>
      <c r="CL8">
        <f t="shared" si="12"/>
        <v>0</v>
      </c>
      <c r="CM8">
        <f t="shared" si="13"/>
        <v>0</v>
      </c>
      <c r="CN8">
        <f t="shared" si="14"/>
        <v>0</v>
      </c>
      <c r="CO8">
        <f t="shared" si="15"/>
        <v>0</v>
      </c>
      <c r="CP8">
        <f t="shared" si="16"/>
        <v>0</v>
      </c>
      <c r="CQ8">
        <f t="shared" si="17"/>
        <v>0.66666666666666674</v>
      </c>
      <c r="CR8">
        <f t="shared" si="18"/>
        <v>0</v>
      </c>
      <c r="CS8">
        <f t="shared" si="19"/>
        <v>0</v>
      </c>
      <c r="CT8">
        <f t="shared" si="20"/>
        <v>0</v>
      </c>
      <c r="CU8">
        <f t="shared" si="21"/>
        <v>0</v>
      </c>
      <c r="CV8">
        <f t="shared" si="22"/>
        <v>0</v>
      </c>
      <c r="CW8">
        <f t="shared" si="23"/>
        <v>0</v>
      </c>
      <c r="CX8">
        <f t="shared" si="24"/>
        <v>0</v>
      </c>
      <c r="CY8">
        <f t="shared" si="25"/>
        <v>0</v>
      </c>
      <c r="CZ8">
        <f t="shared" si="26"/>
        <v>0</v>
      </c>
      <c r="DA8">
        <f t="shared" si="27"/>
        <v>0</v>
      </c>
      <c r="DB8">
        <f t="shared" si="28"/>
        <v>1</v>
      </c>
      <c r="DC8">
        <f t="shared" si="29"/>
        <v>0</v>
      </c>
      <c r="DD8">
        <f t="shared" si="30"/>
        <v>0</v>
      </c>
      <c r="DE8">
        <f t="shared" si="31"/>
        <v>0</v>
      </c>
      <c r="DF8">
        <f t="shared" si="32"/>
        <v>0</v>
      </c>
      <c r="DG8">
        <f t="shared" si="33"/>
        <v>0</v>
      </c>
      <c r="DH8">
        <f t="shared" si="34"/>
        <v>0.66666666666666674</v>
      </c>
      <c r="DI8">
        <f t="shared" si="35"/>
        <v>0</v>
      </c>
      <c r="DJ8">
        <f t="shared" si="36"/>
        <v>0</v>
      </c>
      <c r="DK8">
        <f t="shared" si="37"/>
        <v>0</v>
      </c>
      <c r="DL8">
        <f t="shared" si="38"/>
        <v>0</v>
      </c>
      <c r="DM8">
        <f t="shared" si="39"/>
        <v>0</v>
      </c>
      <c r="DN8">
        <f t="shared" si="40"/>
        <v>0</v>
      </c>
      <c r="DO8">
        <f t="shared" si="41"/>
        <v>0</v>
      </c>
      <c r="DP8">
        <f t="shared" si="42"/>
        <v>0</v>
      </c>
      <c r="DQ8">
        <f t="shared" si="43"/>
        <v>0</v>
      </c>
      <c r="DR8">
        <f t="shared" si="44"/>
        <v>0</v>
      </c>
      <c r="DS8">
        <f t="shared" si="45"/>
        <v>0</v>
      </c>
      <c r="DT8">
        <f t="shared" si="46"/>
        <v>0</v>
      </c>
      <c r="DU8">
        <f t="shared" si="47"/>
        <v>0</v>
      </c>
      <c r="DV8">
        <f t="shared" si="48"/>
        <v>0</v>
      </c>
      <c r="DW8">
        <f t="shared" si="49"/>
        <v>0</v>
      </c>
      <c r="DX8">
        <f t="shared" si="50"/>
        <v>0</v>
      </c>
      <c r="DY8">
        <f t="shared" si="51"/>
        <v>0</v>
      </c>
      <c r="DZ8">
        <f t="shared" si="52"/>
        <v>0</v>
      </c>
      <c r="EA8">
        <f t="shared" si="53"/>
        <v>0</v>
      </c>
      <c r="EB8">
        <f t="shared" si="54"/>
        <v>0</v>
      </c>
      <c r="EC8">
        <f t="shared" si="55"/>
        <v>0</v>
      </c>
      <c r="ED8">
        <f t="shared" si="56"/>
        <v>0</v>
      </c>
      <c r="EE8">
        <f t="shared" si="57"/>
        <v>0</v>
      </c>
      <c r="EF8">
        <f t="shared" si="58"/>
        <v>0</v>
      </c>
      <c r="EG8">
        <f t="shared" si="59"/>
        <v>0</v>
      </c>
      <c r="EH8">
        <f t="shared" si="60"/>
        <v>0</v>
      </c>
      <c r="EI8">
        <f t="shared" si="61"/>
        <v>0</v>
      </c>
      <c r="EJ8">
        <f t="shared" si="62"/>
        <v>0</v>
      </c>
      <c r="EK8">
        <f t="shared" si="63"/>
        <v>0</v>
      </c>
      <c r="EL8">
        <f t="shared" si="64"/>
        <v>0</v>
      </c>
      <c r="EM8">
        <f t="shared" si="65"/>
        <v>0</v>
      </c>
      <c r="EN8">
        <f t="shared" si="66"/>
        <v>0</v>
      </c>
    </row>
    <row r="9" spans="1:144">
      <c r="A9" s="29" t="s">
        <v>95</v>
      </c>
      <c r="B9">
        <v>6.0000000000000001E-3</v>
      </c>
      <c r="C9">
        <v>0.05</v>
      </c>
      <c r="D9" t="s">
        <v>275</v>
      </c>
      <c r="E9" t="s">
        <v>275</v>
      </c>
      <c r="F9">
        <v>3</v>
      </c>
      <c r="G9">
        <v>3</v>
      </c>
      <c r="H9">
        <v>3</v>
      </c>
      <c r="J9">
        <v>0.14000000000000001</v>
      </c>
      <c r="L9">
        <v>0.32</v>
      </c>
      <c r="N9">
        <v>0.16</v>
      </c>
      <c r="O9">
        <v>0.28999999999999998</v>
      </c>
      <c r="P9">
        <v>0.16</v>
      </c>
      <c r="R9">
        <v>0.47</v>
      </c>
      <c r="S9">
        <v>0.57999999999999996</v>
      </c>
      <c r="T9">
        <v>0.38</v>
      </c>
      <c r="X9">
        <v>0.01</v>
      </c>
      <c r="AA9">
        <v>5.0000000000000001E-3</v>
      </c>
      <c r="AD9">
        <v>0.01</v>
      </c>
      <c r="AF9" s="31"/>
      <c r="AG9" s="31"/>
      <c r="AL9">
        <v>10.6</v>
      </c>
      <c r="AM9">
        <v>5.74</v>
      </c>
      <c r="AO9">
        <v>0.71</v>
      </c>
      <c r="AP9">
        <v>0.11</v>
      </c>
      <c r="AR9">
        <v>0.42</v>
      </c>
      <c r="AV9">
        <v>0.02</v>
      </c>
      <c r="BZ9">
        <f t="shared" si="0"/>
        <v>1</v>
      </c>
      <c r="CA9">
        <f t="shared" si="1"/>
        <v>0</v>
      </c>
      <c r="CB9">
        <f t="shared" si="2"/>
        <v>1</v>
      </c>
      <c r="CC9">
        <f t="shared" si="3"/>
        <v>0</v>
      </c>
      <c r="CD9">
        <f t="shared" si="4"/>
        <v>1</v>
      </c>
      <c r="CE9">
        <f t="shared" si="5"/>
        <v>1</v>
      </c>
      <c r="CF9">
        <f t="shared" si="6"/>
        <v>1</v>
      </c>
      <c r="CG9">
        <f t="shared" si="7"/>
        <v>0</v>
      </c>
      <c r="CH9">
        <f t="shared" si="8"/>
        <v>1</v>
      </c>
      <c r="CI9">
        <f t="shared" si="9"/>
        <v>1</v>
      </c>
      <c r="CJ9">
        <f t="shared" si="10"/>
        <v>1</v>
      </c>
      <c r="CK9">
        <f t="shared" si="11"/>
        <v>0</v>
      </c>
      <c r="CL9">
        <f t="shared" si="12"/>
        <v>0</v>
      </c>
      <c r="CM9">
        <f t="shared" si="13"/>
        <v>0</v>
      </c>
      <c r="CN9">
        <f t="shared" si="14"/>
        <v>0.33333333333333337</v>
      </c>
      <c r="CO9">
        <f t="shared" si="15"/>
        <v>0</v>
      </c>
      <c r="CP9">
        <f t="shared" si="16"/>
        <v>0</v>
      </c>
      <c r="CQ9">
        <f t="shared" si="17"/>
        <v>0</v>
      </c>
      <c r="CR9">
        <f t="shared" si="18"/>
        <v>0</v>
      </c>
      <c r="CS9">
        <f t="shared" si="19"/>
        <v>0</v>
      </c>
      <c r="CT9">
        <f t="shared" si="20"/>
        <v>0.33333333333333337</v>
      </c>
      <c r="CU9">
        <f t="shared" si="21"/>
        <v>0</v>
      </c>
      <c r="CV9">
        <f t="shared" si="22"/>
        <v>0</v>
      </c>
      <c r="CW9">
        <f t="shared" si="23"/>
        <v>0</v>
      </c>
      <c r="CX9">
        <f t="shared" si="24"/>
        <v>0</v>
      </c>
      <c r="CY9">
        <f t="shared" si="25"/>
        <v>0</v>
      </c>
      <c r="CZ9">
        <f t="shared" si="26"/>
        <v>0</v>
      </c>
      <c r="DA9">
        <f t="shared" si="27"/>
        <v>0</v>
      </c>
      <c r="DB9">
        <f t="shared" si="28"/>
        <v>1</v>
      </c>
      <c r="DC9">
        <f t="shared" si="29"/>
        <v>1</v>
      </c>
      <c r="DD9">
        <f t="shared" si="30"/>
        <v>0</v>
      </c>
      <c r="DE9">
        <f t="shared" si="31"/>
        <v>1</v>
      </c>
      <c r="DF9">
        <f t="shared" si="32"/>
        <v>1</v>
      </c>
      <c r="DG9">
        <f t="shared" si="33"/>
        <v>0</v>
      </c>
      <c r="DH9">
        <f t="shared" si="34"/>
        <v>1</v>
      </c>
      <c r="DI9">
        <f t="shared" si="35"/>
        <v>0</v>
      </c>
      <c r="DJ9">
        <f t="shared" si="36"/>
        <v>0</v>
      </c>
      <c r="DK9">
        <f t="shared" si="37"/>
        <v>0</v>
      </c>
      <c r="DL9">
        <f t="shared" si="38"/>
        <v>0.33333333333333337</v>
      </c>
      <c r="DM9">
        <f t="shared" si="39"/>
        <v>0</v>
      </c>
      <c r="DN9">
        <f t="shared" si="40"/>
        <v>0</v>
      </c>
      <c r="DO9">
        <f t="shared" si="41"/>
        <v>0</v>
      </c>
      <c r="DP9">
        <f t="shared" si="42"/>
        <v>0</v>
      </c>
      <c r="DQ9">
        <f t="shared" si="43"/>
        <v>0</v>
      </c>
      <c r="DR9">
        <f t="shared" si="44"/>
        <v>0</v>
      </c>
      <c r="DS9">
        <f t="shared" si="45"/>
        <v>0</v>
      </c>
      <c r="DT9">
        <f t="shared" si="46"/>
        <v>0</v>
      </c>
      <c r="DU9">
        <f t="shared" si="47"/>
        <v>0</v>
      </c>
      <c r="DV9">
        <f t="shared" si="48"/>
        <v>0</v>
      </c>
      <c r="DW9">
        <f t="shared" si="49"/>
        <v>0</v>
      </c>
      <c r="DX9">
        <f t="shared" si="50"/>
        <v>0</v>
      </c>
      <c r="DY9">
        <f t="shared" si="51"/>
        <v>0</v>
      </c>
      <c r="DZ9">
        <f t="shared" si="52"/>
        <v>0</v>
      </c>
      <c r="EA9">
        <f t="shared" si="53"/>
        <v>0</v>
      </c>
      <c r="EB9">
        <f t="shared" si="54"/>
        <v>0</v>
      </c>
      <c r="EC9">
        <f t="shared" si="55"/>
        <v>0</v>
      </c>
      <c r="ED9">
        <f t="shared" si="56"/>
        <v>0</v>
      </c>
      <c r="EE9">
        <f t="shared" si="57"/>
        <v>0</v>
      </c>
      <c r="EF9">
        <f t="shared" si="58"/>
        <v>0</v>
      </c>
      <c r="EG9">
        <f t="shared" si="59"/>
        <v>0</v>
      </c>
      <c r="EH9">
        <f t="shared" si="60"/>
        <v>0</v>
      </c>
      <c r="EI9">
        <f t="shared" si="61"/>
        <v>0</v>
      </c>
      <c r="EJ9">
        <f t="shared" si="62"/>
        <v>0</v>
      </c>
      <c r="EK9">
        <f t="shared" si="63"/>
        <v>0</v>
      </c>
      <c r="EL9">
        <f t="shared" si="64"/>
        <v>0</v>
      </c>
      <c r="EM9">
        <f t="shared" si="65"/>
        <v>0</v>
      </c>
      <c r="EN9">
        <f t="shared" si="66"/>
        <v>0</v>
      </c>
    </row>
    <row r="10" spans="1:144">
      <c r="A10" s="29" t="s">
        <v>96</v>
      </c>
      <c r="B10">
        <v>7.0000000000000001E-3</v>
      </c>
      <c r="C10">
        <v>0.4</v>
      </c>
      <c r="D10" t="s">
        <v>276</v>
      </c>
      <c r="E10" t="s">
        <v>276</v>
      </c>
      <c r="F10">
        <v>2</v>
      </c>
      <c r="G10">
        <v>2</v>
      </c>
      <c r="H10">
        <v>2</v>
      </c>
      <c r="J10">
        <v>0.15</v>
      </c>
      <c r="L10">
        <v>0.56000000000000005</v>
      </c>
      <c r="N10">
        <v>2.21</v>
      </c>
      <c r="O10">
        <v>0.05</v>
      </c>
      <c r="R10">
        <v>1.2E-2</v>
      </c>
      <c r="S10">
        <v>0.02</v>
      </c>
      <c r="T10">
        <v>0.03</v>
      </c>
      <c r="X10">
        <v>4.0000000000000001E-3</v>
      </c>
      <c r="AA10">
        <v>0.02</v>
      </c>
      <c r="AB10">
        <v>1.1399999999999999</v>
      </c>
      <c r="AC10">
        <v>0.12</v>
      </c>
      <c r="AD10">
        <v>0.82</v>
      </c>
      <c r="AE10">
        <v>2.41</v>
      </c>
      <c r="AF10" s="31">
        <v>0.56999999999999995</v>
      </c>
      <c r="AG10" s="31"/>
      <c r="AL10">
        <v>0.47</v>
      </c>
      <c r="AM10">
        <v>1.92</v>
      </c>
      <c r="AN10">
        <v>1.85</v>
      </c>
      <c r="AO10">
        <v>2.65</v>
      </c>
      <c r="AP10">
        <v>0.55000000000000004</v>
      </c>
      <c r="AQ10">
        <v>3.2</v>
      </c>
      <c r="AR10">
        <v>5.14</v>
      </c>
      <c r="AS10">
        <v>6.92</v>
      </c>
      <c r="AT10">
        <v>11.2</v>
      </c>
      <c r="AU10">
        <v>1.04</v>
      </c>
      <c r="AV10">
        <v>7.15</v>
      </c>
      <c r="BZ10">
        <f t="shared" si="0"/>
        <v>0.5</v>
      </c>
      <c r="CA10">
        <f t="shared" si="1"/>
        <v>0</v>
      </c>
      <c r="CB10">
        <f t="shared" si="2"/>
        <v>1</v>
      </c>
      <c r="CC10">
        <f t="shared" si="3"/>
        <v>0</v>
      </c>
      <c r="CD10">
        <f t="shared" si="4"/>
        <v>1</v>
      </c>
      <c r="CE10">
        <f t="shared" si="5"/>
        <v>0.5</v>
      </c>
      <c r="CF10">
        <f t="shared" si="6"/>
        <v>0</v>
      </c>
      <c r="CG10">
        <f t="shared" si="7"/>
        <v>0</v>
      </c>
      <c r="CH10">
        <f t="shared" si="8"/>
        <v>0.5</v>
      </c>
      <c r="CI10">
        <f t="shared" si="9"/>
        <v>0.5</v>
      </c>
      <c r="CJ10">
        <f t="shared" si="10"/>
        <v>0.5</v>
      </c>
      <c r="CK10">
        <f t="shared" si="11"/>
        <v>0</v>
      </c>
      <c r="CL10">
        <f t="shared" si="12"/>
        <v>0</v>
      </c>
      <c r="CM10">
        <f t="shared" si="13"/>
        <v>0</v>
      </c>
      <c r="CN10">
        <f t="shared" si="14"/>
        <v>0</v>
      </c>
      <c r="CO10">
        <f t="shared" si="15"/>
        <v>0</v>
      </c>
      <c r="CP10">
        <f t="shared" si="16"/>
        <v>0</v>
      </c>
      <c r="CQ10">
        <f t="shared" si="17"/>
        <v>0.5</v>
      </c>
      <c r="CR10">
        <f t="shared" si="18"/>
        <v>1</v>
      </c>
      <c r="CS10">
        <f t="shared" si="19"/>
        <v>0.5</v>
      </c>
      <c r="CT10">
        <f t="shared" si="20"/>
        <v>1</v>
      </c>
      <c r="CU10">
        <f t="shared" si="21"/>
        <v>1</v>
      </c>
      <c r="CV10">
        <f t="shared" si="22"/>
        <v>1</v>
      </c>
      <c r="CW10">
        <f t="shared" si="23"/>
        <v>0</v>
      </c>
      <c r="CX10">
        <f t="shared" si="24"/>
        <v>0</v>
      </c>
      <c r="CY10">
        <f t="shared" si="25"/>
        <v>0</v>
      </c>
      <c r="CZ10">
        <f t="shared" si="26"/>
        <v>0</v>
      </c>
      <c r="DA10">
        <f t="shared" si="27"/>
        <v>0</v>
      </c>
      <c r="DB10">
        <f t="shared" si="28"/>
        <v>1</v>
      </c>
      <c r="DC10">
        <f t="shared" si="29"/>
        <v>1</v>
      </c>
      <c r="DD10">
        <f t="shared" si="30"/>
        <v>1</v>
      </c>
      <c r="DE10">
        <f t="shared" si="31"/>
        <v>1</v>
      </c>
      <c r="DF10">
        <f t="shared" si="32"/>
        <v>1</v>
      </c>
      <c r="DG10">
        <f t="shared" si="33"/>
        <v>1</v>
      </c>
      <c r="DH10">
        <f t="shared" si="34"/>
        <v>1</v>
      </c>
      <c r="DI10">
        <f t="shared" si="35"/>
        <v>1</v>
      </c>
      <c r="DJ10">
        <f t="shared" si="36"/>
        <v>1</v>
      </c>
      <c r="DK10">
        <f t="shared" si="37"/>
        <v>1</v>
      </c>
      <c r="DL10">
        <f t="shared" si="38"/>
        <v>1</v>
      </c>
      <c r="DM10">
        <f t="shared" si="39"/>
        <v>0</v>
      </c>
      <c r="DN10">
        <f t="shared" si="40"/>
        <v>0</v>
      </c>
      <c r="DO10">
        <f t="shared" si="41"/>
        <v>0</v>
      </c>
      <c r="DP10">
        <f t="shared" si="42"/>
        <v>0</v>
      </c>
      <c r="DQ10">
        <f t="shared" si="43"/>
        <v>0</v>
      </c>
      <c r="DR10">
        <f t="shared" si="44"/>
        <v>0</v>
      </c>
      <c r="DS10">
        <f t="shared" si="45"/>
        <v>0</v>
      </c>
      <c r="DT10">
        <f t="shared" si="46"/>
        <v>0</v>
      </c>
      <c r="DU10">
        <f t="shared" si="47"/>
        <v>0</v>
      </c>
      <c r="DV10">
        <f t="shared" si="48"/>
        <v>0</v>
      </c>
      <c r="DW10">
        <f t="shared" si="49"/>
        <v>0</v>
      </c>
      <c r="DX10">
        <f t="shared" si="50"/>
        <v>0</v>
      </c>
      <c r="DY10">
        <f t="shared" si="51"/>
        <v>0</v>
      </c>
      <c r="DZ10">
        <f t="shared" si="52"/>
        <v>0</v>
      </c>
      <c r="EA10">
        <f t="shared" si="53"/>
        <v>0</v>
      </c>
      <c r="EB10">
        <f t="shared" si="54"/>
        <v>0</v>
      </c>
      <c r="EC10">
        <f t="shared" si="55"/>
        <v>0</v>
      </c>
      <c r="ED10">
        <f t="shared" si="56"/>
        <v>0</v>
      </c>
      <c r="EE10">
        <f t="shared" si="57"/>
        <v>0</v>
      </c>
      <c r="EF10">
        <f t="shared" si="58"/>
        <v>0</v>
      </c>
      <c r="EG10">
        <f t="shared" si="59"/>
        <v>0</v>
      </c>
      <c r="EH10">
        <f t="shared" si="60"/>
        <v>0</v>
      </c>
      <c r="EI10">
        <f t="shared" si="61"/>
        <v>0</v>
      </c>
      <c r="EJ10">
        <f t="shared" si="62"/>
        <v>0</v>
      </c>
      <c r="EK10">
        <f t="shared" si="63"/>
        <v>0</v>
      </c>
      <c r="EL10">
        <f t="shared" si="64"/>
        <v>0</v>
      </c>
      <c r="EM10">
        <f t="shared" si="65"/>
        <v>0</v>
      </c>
      <c r="EN10">
        <f t="shared" si="66"/>
        <v>0</v>
      </c>
    </row>
    <row r="11" spans="1:144">
      <c r="A11" s="29" t="s">
        <v>97</v>
      </c>
      <c r="B11">
        <v>7.4999999999999993E-6</v>
      </c>
      <c r="C11">
        <v>1E-4</v>
      </c>
      <c r="D11" s="30" t="s">
        <v>284</v>
      </c>
      <c r="E11" s="30" t="s">
        <v>284</v>
      </c>
      <c r="F11" s="30">
        <v>2</v>
      </c>
      <c r="G11">
        <v>2</v>
      </c>
      <c r="H11">
        <v>2</v>
      </c>
      <c r="J11">
        <v>1E-3</v>
      </c>
      <c r="L11">
        <v>3.0000000000000001E-3</v>
      </c>
      <c r="N11">
        <v>0.02</v>
      </c>
      <c r="AF11" s="31"/>
      <c r="AG11" s="31"/>
      <c r="BZ11">
        <f t="shared" si="0"/>
        <v>1</v>
      </c>
      <c r="CA11">
        <f t="shared" si="1"/>
        <v>0</v>
      </c>
      <c r="CB11">
        <f t="shared" si="2"/>
        <v>1</v>
      </c>
      <c r="CC11">
        <f t="shared" si="3"/>
        <v>0</v>
      </c>
      <c r="CD11">
        <f t="shared" si="4"/>
        <v>1</v>
      </c>
      <c r="CE11">
        <f t="shared" si="5"/>
        <v>0</v>
      </c>
      <c r="CF11">
        <f t="shared" si="6"/>
        <v>0</v>
      </c>
      <c r="CG11">
        <f t="shared" si="7"/>
        <v>0</v>
      </c>
      <c r="CH11">
        <f t="shared" si="8"/>
        <v>0</v>
      </c>
      <c r="CI11">
        <f t="shared" si="9"/>
        <v>0</v>
      </c>
      <c r="CJ11">
        <f t="shared" si="10"/>
        <v>0</v>
      </c>
      <c r="CK11">
        <f t="shared" si="11"/>
        <v>0</v>
      </c>
      <c r="CL11">
        <f t="shared" si="12"/>
        <v>0</v>
      </c>
      <c r="CM11">
        <f t="shared" si="13"/>
        <v>0</v>
      </c>
      <c r="CN11">
        <f t="shared" si="14"/>
        <v>0</v>
      </c>
      <c r="CO11">
        <f t="shared" si="15"/>
        <v>0</v>
      </c>
      <c r="CP11">
        <f t="shared" si="16"/>
        <v>0</v>
      </c>
      <c r="CQ11">
        <f t="shared" si="17"/>
        <v>0</v>
      </c>
      <c r="CR11">
        <f t="shared" si="18"/>
        <v>0</v>
      </c>
      <c r="CS11">
        <f t="shared" si="19"/>
        <v>0</v>
      </c>
      <c r="CT11">
        <f t="shared" si="20"/>
        <v>0</v>
      </c>
      <c r="CU11">
        <f t="shared" si="21"/>
        <v>0</v>
      </c>
      <c r="CV11">
        <f t="shared" si="22"/>
        <v>0</v>
      </c>
      <c r="CW11">
        <f t="shared" si="23"/>
        <v>0</v>
      </c>
      <c r="CX11">
        <f t="shared" si="24"/>
        <v>0</v>
      </c>
      <c r="CY11">
        <f t="shared" si="25"/>
        <v>0</v>
      </c>
      <c r="CZ11">
        <f t="shared" si="26"/>
        <v>0</v>
      </c>
      <c r="DA11">
        <f t="shared" si="27"/>
        <v>0</v>
      </c>
      <c r="DB11">
        <f t="shared" si="28"/>
        <v>0</v>
      </c>
      <c r="DC11">
        <f t="shared" si="29"/>
        <v>0</v>
      </c>
      <c r="DD11">
        <f t="shared" si="30"/>
        <v>0</v>
      </c>
      <c r="DE11">
        <f t="shared" si="31"/>
        <v>0</v>
      </c>
      <c r="DF11">
        <f t="shared" si="32"/>
        <v>0</v>
      </c>
      <c r="DG11">
        <f t="shared" si="33"/>
        <v>0</v>
      </c>
      <c r="DH11">
        <f t="shared" si="34"/>
        <v>0</v>
      </c>
      <c r="DI11">
        <f t="shared" si="35"/>
        <v>0</v>
      </c>
      <c r="DJ11">
        <f t="shared" si="36"/>
        <v>0</v>
      </c>
      <c r="DK11">
        <f t="shared" si="37"/>
        <v>0</v>
      </c>
      <c r="DL11">
        <f t="shared" si="38"/>
        <v>0</v>
      </c>
      <c r="DM11">
        <f t="shared" si="39"/>
        <v>0</v>
      </c>
      <c r="DN11">
        <f t="shared" si="40"/>
        <v>0</v>
      </c>
      <c r="DO11">
        <f t="shared" si="41"/>
        <v>0</v>
      </c>
      <c r="DP11">
        <f t="shared" si="42"/>
        <v>0</v>
      </c>
      <c r="DQ11">
        <f t="shared" si="43"/>
        <v>0</v>
      </c>
      <c r="DR11">
        <f t="shared" si="44"/>
        <v>0</v>
      </c>
      <c r="DS11">
        <f t="shared" si="45"/>
        <v>0</v>
      </c>
      <c r="DT11">
        <f t="shared" si="46"/>
        <v>0</v>
      </c>
      <c r="DU11">
        <f t="shared" si="47"/>
        <v>0</v>
      </c>
      <c r="DV11">
        <f t="shared" si="48"/>
        <v>0</v>
      </c>
      <c r="DW11">
        <f t="shared" si="49"/>
        <v>0</v>
      </c>
      <c r="DX11">
        <f t="shared" si="50"/>
        <v>0</v>
      </c>
      <c r="DY11">
        <f t="shared" si="51"/>
        <v>0</v>
      </c>
      <c r="DZ11">
        <f t="shared" si="52"/>
        <v>0</v>
      </c>
      <c r="EA11">
        <f t="shared" si="53"/>
        <v>0</v>
      </c>
      <c r="EB11">
        <f t="shared" si="54"/>
        <v>0</v>
      </c>
      <c r="EC11">
        <f t="shared" si="55"/>
        <v>0</v>
      </c>
      <c r="ED11">
        <f t="shared" si="56"/>
        <v>0</v>
      </c>
      <c r="EE11">
        <f t="shared" si="57"/>
        <v>0</v>
      </c>
      <c r="EF11">
        <f t="shared" si="58"/>
        <v>0</v>
      </c>
      <c r="EG11">
        <f t="shared" si="59"/>
        <v>0</v>
      </c>
      <c r="EH11">
        <f t="shared" si="60"/>
        <v>0</v>
      </c>
      <c r="EI11">
        <f t="shared" si="61"/>
        <v>0</v>
      </c>
      <c r="EJ11">
        <f t="shared" si="62"/>
        <v>0</v>
      </c>
      <c r="EK11">
        <f t="shared" si="63"/>
        <v>0</v>
      </c>
      <c r="EL11">
        <f t="shared" si="64"/>
        <v>0</v>
      </c>
      <c r="EM11">
        <f t="shared" si="65"/>
        <v>0</v>
      </c>
      <c r="EN11">
        <f t="shared" si="66"/>
        <v>0</v>
      </c>
    </row>
    <row r="12" spans="1:144">
      <c r="A12" s="29" t="s">
        <v>107</v>
      </c>
      <c r="B12">
        <v>1.2E-2</v>
      </c>
      <c r="C12">
        <v>0.15</v>
      </c>
      <c r="D12" t="s">
        <v>278</v>
      </c>
      <c r="E12" t="s">
        <v>278</v>
      </c>
      <c r="F12">
        <v>5</v>
      </c>
      <c r="G12">
        <v>5</v>
      </c>
      <c r="H12">
        <v>5</v>
      </c>
      <c r="O12">
        <v>6.0000000000000001E-3</v>
      </c>
      <c r="T12">
        <v>4.0000000000000001E-3</v>
      </c>
      <c r="AF12" s="31"/>
      <c r="AG12" s="31"/>
      <c r="BZ12">
        <f t="shared" si="0"/>
        <v>0</v>
      </c>
      <c r="CA12">
        <f t="shared" si="1"/>
        <v>0</v>
      </c>
      <c r="CB12">
        <f t="shared" si="2"/>
        <v>0</v>
      </c>
      <c r="CC12">
        <f t="shared" si="3"/>
        <v>0</v>
      </c>
      <c r="CD12">
        <f t="shared" si="4"/>
        <v>0</v>
      </c>
      <c r="CE12">
        <f t="shared" si="5"/>
        <v>0</v>
      </c>
      <c r="CF12">
        <f t="shared" si="6"/>
        <v>0</v>
      </c>
      <c r="CG12">
        <f t="shared" si="7"/>
        <v>0</v>
      </c>
      <c r="CH12">
        <f t="shared" si="8"/>
        <v>0</v>
      </c>
      <c r="CI12">
        <f t="shared" si="9"/>
        <v>0</v>
      </c>
      <c r="CJ12">
        <f t="shared" si="10"/>
        <v>0</v>
      </c>
      <c r="CK12">
        <f t="shared" si="11"/>
        <v>0</v>
      </c>
      <c r="CL12">
        <f t="shared" si="12"/>
        <v>0</v>
      </c>
      <c r="CM12">
        <f t="shared" si="13"/>
        <v>0</v>
      </c>
      <c r="CN12">
        <f t="shared" si="14"/>
        <v>0</v>
      </c>
      <c r="CO12">
        <f t="shared" si="15"/>
        <v>0</v>
      </c>
      <c r="CP12">
        <f t="shared" si="16"/>
        <v>0</v>
      </c>
      <c r="CQ12">
        <f t="shared" si="17"/>
        <v>0</v>
      </c>
      <c r="CR12">
        <f t="shared" si="18"/>
        <v>0</v>
      </c>
      <c r="CS12">
        <f t="shared" si="19"/>
        <v>0</v>
      </c>
      <c r="CT12">
        <f t="shared" si="20"/>
        <v>0</v>
      </c>
      <c r="CU12">
        <f t="shared" si="21"/>
        <v>0</v>
      </c>
      <c r="CV12">
        <f t="shared" si="22"/>
        <v>0</v>
      </c>
      <c r="CW12">
        <f t="shared" si="23"/>
        <v>0</v>
      </c>
      <c r="CX12">
        <f t="shared" si="24"/>
        <v>0</v>
      </c>
      <c r="CY12">
        <f t="shared" si="25"/>
        <v>0</v>
      </c>
      <c r="CZ12">
        <f t="shared" si="26"/>
        <v>0</v>
      </c>
      <c r="DA12">
        <f t="shared" si="27"/>
        <v>0</v>
      </c>
      <c r="DB12">
        <f t="shared" si="28"/>
        <v>0</v>
      </c>
      <c r="DC12">
        <f t="shared" si="29"/>
        <v>0</v>
      </c>
      <c r="DD12">
        <f t="shared" si="30"/>
        <v>0</v>
      </c>
      <c r="DE12">
        <f t="shared" si="31"/>
        <v>0</v>
      </c>
      <c r="DF12">
        <f t="shared" si="32"/>
        <v>0</v>
      </c>
      <c r="DG12">
        <f t="shared" si="33"/>
        <v>0</v>
      </c>
      <c r="DH12">
        <f t="shared" si="34"/>
        <v>0</v>
      </c>
      <c r="DI12">
        <f t="shared" si="35"/>
        <v>0</v>
      </c>
      <c r="DJ12">
        <f t="shared" si="36"/>
        <v>0</v>
      </c>
      <c r="DK12">
        <f t="shared" si="37"/>
        <v>0</v>
      </c>
      <c r="DL12">
        <f t="shared" si="38"/>
        <v>0</v>
      </c>
      <c r="DM12">
        <f t="shared" si="39"/>
        <v>0</v>
      </c>
      <c r="DN12">
        <f t="shared" si="40"/>
        <v>0</v>
      </c>
      <c r="DO12">
        <f t="shared" si="41"/>
        <v>0</v>
      </c>
      <c r="DP12">
        <f t="shared" si="42"/>
        <v>0</v>
      </c>
      <c r="DQ12">
        <f t="shared" si="43"/>
        <v>0</v>
      </c>
      <c r="DR12">
        <f t="shared" si="44"/>
        <v>0</v>
      </c>
      <c r="DS12">
        <f t="shared" si="45"/>
        <v>0</v>
      </c>
      <c r="DT12">
        <f t="shared" si="46"/>
        <v>0</v>
      </c>
      <c r="DU12">
        <f t="shared" si="47"/>
        <v>0</v>
      </c>
      <c r="DV12">
        <f t="shared" si="48"/>
        <v>0</v>
      </c>
      <c r="DW12">
        <f t="shared" si="49"/>
        <v>0</v>
      </c>
      <c r="DX12">
        <f t="shared" si="50"/>
        <v>0</v>
      </c>
      <c r="DY12">
        <f t="shared" si="51"/>
        <v>0</v>
      </c>
      <c r="DZ12">
        <f t="shared" si="52"/>
        <v>0</v>
      </c>
      <c r="EA12">
        <f t="shared" si="53"/>
        <v>0</v>
      </c>
      <c r="EB12">
        <f t="shared" si="54"/>
        <v>0</v>
      </c>
      <c r="EC12">
        <f t="shared" si="55"/>
        <v>0</v>
      </c>
      <c r="ED12">
        <f t="shared" si="56"/>
        <v>0</v>
      </c>
      <c r="EE12">
        <f t="shared" si="57"/>
        <v>0</v>
      </c>
      <c r="EF12">
        <f t="shared" si="58"/>
        <v>0</v>
      </c>
      <c r="EG12">
        <f t="shared" si="59"/>
        <v>0</v>
      </c>
      <c r="EH12">
        <f t="shared" si="60"/>
        <v>0</v>
      </c>
      <c r="EI12">
        <f t="shared" si="61"/>
        <v>0</v>
      </c>
      <c r="EJ12">
        <f t="shared" si="62"/>
        <v>0</v>
      </c>
      <c r="EK12">
        <f t="shared" si="63"/>
        <v>0</v>
      </c>
      <c r="EL12">
        <f t="shared" si="64"/>
        <v>0</v>
      </c>
      <c r="EM12">
        <f t="shared" si="65"/>
        <v>0</v>
      </c>
      <c r="EN12">
        <f t="shared" si="66"/>
        <v>0</v>
      </c>
    </row>
    <row r="13" spans="1:144">
      <c r="A13" s="29" t="s">
        <v>98</v>
      </c>
      <c r="B13">
        <v>9.5000000000000001E-2</v>
      </c>
      <c r="C13">
        <v>4</v>
      </c>
      <c r="D13" t="s">
        <v>279</v>
      </c>
      <c r="E13" t="s">
        <v>279</v>
      </c>
      <c r="F13">
        <v>3</v>
      </c>
      <c r="G13">
        <v>3</v>
      </c>
      <c r="H13">
        <v>3</v>
      </c>
      <c r="N13">
        <v>0.28000000000000003</v>
      </c>
      <c r="O13">
        <v>0.15</v>
      </c>
      <c r="P13">
        <v>0.6</v>
      </c>
      <c r="T13">
        <v>0.05</v>
      </c>
      <c r="V13">
        <v>0.08</v>
      </c>
      <c r="X13">
        <v>0.06</v>
      </c>
      <c r="Y13">
        <v>0.12</v>
      </c>
      <c r="Z13">
        <v>0.12</v>
      </c>
      <c r="AA13">
        <v>0.11</v>
      </c>
      <c r="AC13">
        <v>0.4</v>
      </c>
      <c r="AD13">
        <v>1.99</v>
      </c>
      <c r="AF13" s="31"/>
      <c r="AG13" s="31"/>
      <c r="AQ13">
        <v>1.39</v>
      </c>
      <c r="AR13">
        <v>2.29</v>
      </c>
      <c r="BC13">
        <v>0.01</v>
      </c>
      <c r="BS13">
        <v>2E-3</v>
      </c>
      <c r="BZ13">
        <f t="shared" si="0"/>
        <v>0</v>
      </c>
      <c r="CA13">
        <f t="shared" si="1"/>
        <v>0</v>
      </c>
      <c r="CB13">
        <f t="shared" si="2"/>
        <v>0</v>
      </c>
      <c r="CC13">
        <f t="shared" si="3"/>
        <v>0</v>
      </c>
      <c r="CD13">
        <f t="shared" si="4"/>
        <v>0.33333333333333337</v>
      </c>
      <c r="CE13">
        <f t="shared" si="5"/>
        <v>0.33333333333333337</v>
      </c>
      <c r="CF13">
        <f t="shared" si="6"/>
        <v>0.33333333333333337</v>
      </c>
      <c r="CG13">
        <f t="shared" si="7"/>
        <v>0</v>
      </c>
      <c r="CH13">
        <f t="shared" si="8"/>
        <v>0</v>
      </c>
      <c r="CI13">
        <f t="shared" si="9"/>
        <v>0</v>
      </c>
      <c r="CJ13">
        <f t="shared" si="10"/>
        <v>0</v>
      </c>
      <c r="CK13">
        <f t="shared" si="11"/>
        <v>0</v>
      </c>
      <c r="CL13">
        <f t="shared" si="12"/>
        <v>0</v>
      </c>
      <c r="CM13">
        <f t="shared" si="13"/>
        <v>0</v>
      </c>
      <c r="CN13">
        <f t="shared" si="14"/>
        <v>0</v>
      </c>
      <c r="CO13">
        <f t="shared" si="15"/>
        <v>0.33333333333333337</v>
      </c>
      <c r="CP13">
        <f t="shared" si="16"/>
        <v>0.33333333333333337</v>
      </c>
      <c r="CQ13">
        <f t="shared" si="17"/>
        <v>0.33333333333333337</v>
      </c>
      <c r="CR13">
        <f t="shared" si="18"/>
        <v>0</v>
      </c>
      <c r="CS13">
        <f t="shared" si="19"/>
        <v>0.33333333333333337</v>
      </c>
      <c r="CT13">
        <f t="shared" si="20"/>
        <v>0.33333333333333337</v>
      </c>
      <c r="CU13">
        <f t="shared" si="21"/>
        <v>0</v>
      </c>
      <c r="CV13">
        <f t="shared" si="22"/>
        <v>0</v>
      </c>
      <c r="CW13">
        <f t="shared" si="23"/>
        <v>0</v>
      </c>
      <c r="CX13">
        <f t="shared" si="24"/>
        <v>0</v>
      </c>
      <c r="CY13">
        <f t="shared" si="25"/>
        <v>0</v>
      </c>
      <c r="CZ13">
        <f t="shared" si="26"/>
        <v>0</v>
      </c>
      <c r="DA13">
        <f t="shared" si="27"/>
        <v>0</v>
      </c>
      <c r="DB13">
        <f t="shared" si="28"/>
        <v>0</v>
      </c>
      <c r="DC13">
        <f t="shared" si="29"/>
        <v>0</v>
      </c>
      <c r="DD13">
        <f t="shared" si="30"/>
        <v>0</v>
      </c>
      <c r="DE13">
        <f t="shared" si="31"/>
        <v>0</v>
      </c>
      <c r="DF13">
        <f t="shared" si="32"/>
        <v>0</v>
      </c>
      <c r="DG13">
        <f t="shared" si="33"/>
        <v>0.33333333333333337</v>
      </c>
      <c r="DH13">
        <f t="shared" si="34"/>
        <v>0.33333333333333337</v>
      </c>
      <c r="DI13">
        <f t="shared" si="35"/>
        <v>0</v>
      </c>
      <c r="DJ13">
        <f t="shared" si="36"/>
        <v>0</v>
      </c>
      <c r="DK13">
        <f t="shared" si="37"/>
        <v>0</v>
      </c>
      <c r="DL13">
        <f t="shared" si="38"/>
        <v>0</v>
      </c>
      <c r="DM13">
        <f t="shared" si="39"/>
        <v>0</v>
      </c>
      <c r="DN13">
        <f t="shared" si="40"/>
        <v>0</v>
      </c>
      <c r="DO13">
        <f t="shared" si="41"/>
        <v>0</v>
      </c>
      <c r="DP13">
        <f t="shared" si="42"/>
        <v>0</v>
      </c>
      <c r="DQ13">
        <f t="shared" si="43"/>
        <v>0</v>
      </c>
      <c r="DR13">
        <f t="shared" si="44"/>
        <v>0</v>
      </c>
      <c r="DS13">
        <f t="shared" si="45"/>
        <v>0</v>
      </c>
      <c r="DT13">
        <f t="shared" si="46"/>
        <v>0</v>
      </c>
      <c r="DU13">
        <f t="shared" si="47"/>
        <v>0</v>
      </c>
      <c r="DV13">
        <f t="shared" si="48"/>
        <v>0</v>
      </c>
      <c r="DW13">
        <f t="shared" si="49"/>
        <v>0</v>
      </c>
      <c r="DX13">
        <f t="shared" si="50"/>
        <v>0</v>
      </c>
      <c r="DY13">
        <f t="shared" si="51"/>
        <v>0</v>
      </c>
      <c r="DZ13">
        <f t="shared" si="52"/>
        <v>0</v>
      </c>
      <c r="EA13">
        <f t="shared" si="53"/>
        <v>0</v>
      </c>
      <c r="EB13">
        <f t="shared" si="54"/>
        <v>0</v>
      </c>
      <c r="EC13">
        <f t="shared" si="55"/>
        <v>0</v>
      </c>
      <c r="ED13">
        <f t="shared" si="56"/>
        <v>0</v>
      </c>
      <c r="EE13">
        <f t="shared" si="57"/>
        <v>0</v>
      </c>
      <c r="EF13">
        <f t="shared" si="58"/>
        <v>0</v>
      </c>
      <c r="EG13">
        <f t="shared" si="59"/>
        <v>0</v>
      </c>
      <c r="EH13">
        <f t="shared" si="60"/>
        <v>0</v>
      </c>
      <c r="EI13">
        <f t="shared" si="61"/>
        <v>0</v>
      </c>
      <c r="EJ13">
        <f t="shared" si="62"/>
        <v>0</v>
      </c>
      <c r="EK13">
        <f t="shared" si="63"/>
        <v>0</v>
      </c>
      <c r="EL13">
        <f t="shared" si="64"/>
        <v>0</v>
      </c>
      <c r="EM13">
        <f t="shared" si="65"/>
        <v>0</v>
      </c>
      <c r="EN13">
        <f t="shared" si="66"/>
        <v>0</v>
      </c>
    </row>
    <row r="14" spans="1:144">
      <c r="A14" s="29" t="s">
        <v>99</v>
      </c>
      <c r="B14">
        <v>2.5000000000000001E-3</v>
      </c>
      <c r="C14">
        <v>0.01</v>
      </c>
      <c r="D14" t="s">
        <v>280</v>
      </c>
      <c r="E14" t="s">
        <v>537</v>
      </c>
      <c r="F14">
        <v>3</v>
      </c>
      <c r="G14">
        <v>3</v>
      </c>
      <c r="H14">
        <v>2</v>
      </c>
      <c r="N14">
        <v>4.0000000000000001E-3</v>
      </c>
      <c r="O14">
        <v>6.0000000000000001E-3</v>
      </c>
      <c r="R14">
        <v>1.2E-2</v>
      </c>
      <c r="S14">
        <v>0.01</v>
      </c>
      <c r="AF14" s="31"/>
      <c r="AG14" s="31"/>
      <c r="AP14">
        <v>0.01</v>
      </c>
      <c r="BZ14">
        <f t="shared" si="0"/>
        <v>0</v>
      </c>
      <c r="CA14">
        <f t="shared" si="1"/>
        <v>0</v>
      </c>
      <c r="CB14">
        <f t="shared" si="2"/>
        <v>0</v>
      </c>
      <c r="CC14">
        <f t="shared" si="3"/>
        <v>0</v>
      </c>
      <c r="CD14">
        <f t="shared" si="4"/>
        <v>0.66666666666666674</v>
      </c>
      <c r="CE14">
        <f t="shared" si="5"/>
        <v>0.66666666666666674</v>
      </c>
      <c r="CF14">
        <f t="shared" si="6"/>
        <v>0</v>
      </c>
      <c r="CG14">
        <f t="shared" si="7"/>
        <v>0</v>
      </c>
      <c r="CH14">
        <f t="shared" si="8"/>
        <v>1</v>
      </c>
      <c r="CI14">
        <f t="shared" si="9"/>
        <v>1</v>
      </c>
      <c r="CJ14">
        <f t="shared" si="10"/>
        <v>0</v>
      </c>
      <c r="CK14">
        <f t="shared" si="11"/>
        <v>0</v>
      </c>
      <c r="CL14">
        <f t="shared" si="12"/>
        <v>0</v>
      </c>
      <c r="CM14">
        <f t="shared" si="13"/>
        <v>0</v>
      </c>
      <c r="CN14">
        <f t="shared" si="14"/>
        <v>0</v>
      </c>
      <c r="CO14">
        <f t="shared" si="15"/>
        <v>0</v>
      </c>
      <c r="CP14">
        <f t="shared" si="16"/>
        <v>0</v>
      </c>
      <c r="CQ14">
        <f t="shared" si="17"/>
        <v>0</v>
      </c>
      <c r="CR14">
        <f t="shared" si="18"/>
        <v>0</v>
      </c>
      <c r="CS14">
        <f t="shared" si="19"/>
        <v>0</v>
      </c>
      <c r="CT14">
        <f t="shared" si="20"/>
        <v>0</v>
      </c>
      <c r="CU14">
        <f t="shared" si="21"/>
        <v>0</v>
      </c>
      <c r="CV14">
        <f t="shared" si="22"/>
        <v>0</v>
      </c>
      <c r="CW14">
        <f t="shared" si="23"/>
        <v>0</v>
      </c>
      <c r="CX14">
        <f t="shared" si="24"/>
        <v>0</v>
      </c>
      <c r="CY14">
        <f t="shared" si="25"/>
        <v>0</v>
      </c>
      <c r="CZ14">
        <f t="shared" si="26"/>
        <v>0</v>
      </c>
      <c r="DA14">
        <f t="shared" si="27"/>
        <v>0</v>
      </c>
      <c r="DB14">
        <f t="shared" si="28"/>
        <v>0</v>
      </c>
      <c r="DC14">
        <f t="shared" si="29"/>
        <v>0</v>
      </c>
      <c r="DD14">
        <f t="shared" si="30"/>
        <v>0</v>
      </c>
      <c r="DE14">
        <f t="shared" si="31"/>
        <v>0</v>
      </c>
      <c r="DF14">
        <f t="shared" si="32"/>
        <v>1</v>
      </c>
      <c r="DG14">
        <f t="shared" si="33"/>
        <v>0</v>
      </c>
      <c r="DH14">
        <f t="shared" si="34"/>
        <v>0</v>
      </c>
      <c r="DI14">
        <f t="shared" si="35"/>
        <v>0</v>
      </c>
      <c r="DJ14">
        <f t="shared" si="36"/>
        <v>0</v>
      </c>
      <c r="DK14">
        <f t="shared" si="37"/>
        <v>0</v>
      </c>
      <c r="DL14">
        <f t="shared" si="38"/>
        <v>0</v>
      </c>
      <c r="DM14">
        <f t="shared" si="39"/>
        <v>0</v>
      </c>
      <c r="DN14">
        <f t="shared" si="40"/>
        <v>0</v>
      </c>
      <c r="DO14">
        <f t="shared" si="41"/>
        <v>0</v>
      </c>
      <c r="DP14">
        <f t="shared" si="42"/>
        <v>0</v>
      </c>
      <c r="DQ14">
        <f t="shared" si="43"/>
        <v>0</v>
      </c>
      <c r="DR14">
        <f t="shared" si="44"/>
        <v>0</v>
      </c>
      <c r="DS14">
        <f t="shared" si="45"/>
        <v>0</v>
      </c>
      <c r="DT14">
        <f t="shared" si="46"/>
        <v>0</v>
      </c>
      <c r="DU14">
        <f t="shared" si="47"/>
        <v>0</v>
      </c>
      <c r="DV14">
        <f t="shared" si="48"/>
        <v>0</v>
      </c>
      <c r="DW14">
        <f t="shared" si="49"/>
        <v>0</v>
      </c>
      <c r="DX14">
        <f t="shared" si="50"/>
        <v>0</v>
      </c>
      <c r="DY14">
        <f t="shared" si="51"/>
        <v>0</v>
      </c>
      <c r="DZ14">
        <f t="shared" si="52"/>
        <v>0</v>
      </c>
      <c r="EA14">
        <f t="shared" si="53"/>
        <v>0</v>
      </c>
      <c r="EB14">
        <f t="shared" si="54"/>
        <v>0</v>
      </c>
      <c r="EC14">
        <f t="shared" si="55"/>
        <v>0</v>
      </c>
      <c r="ED14">
        <f t="shared" si="56"/>
        <v>0</v>
      </c>
      <c r="EE14">
        <f t="shared" si="57"/>
        <v>0</v>
      </c>
      <c r="EF14">
        <f t="shared" si="58"/>
        <v>0</v>
      </c>
      <c r="EG14">
        <f t="shared" si="59"/>
        <v>0</v>
      </c>
      <c r="EH14">
        <f t="shared" si="60"/>
        <v>0</v>
      </c>
      <c r="EI14">
        <f t="shared" si="61"/>
        <v>0</v>
      </c>
      <c r="EJ14">
        <f t="shared" si="62"/>
        <v>0</v>
      </c>
      <c r="EK14">
        <f t="shared" si="63"/>
        <v>0</v>
      </c>
      <c r="EL14">
        <f t="shared" si="64"/>
        <v>0</v>
      </c>
      <c r="EM14">
        <f t="shared" si="65"/>
        <v>0</v>
      </c>
      <c r="EN14">
        <f t="shared" si="66"/>
        <v>0</v>
      </c>
    </row>
    <row r="15" spans="1:144">
      <c r="A15" s="29" t="s">
        <v>232</v>
      </c>
      <c r="B15">
        <v>8.4999999999999993E-5</v>
      </c>
      <c r="C15">
        <v>1E-3</v>
      </c>
      <c r="D15" s="31" t="s">
        <v>295</v>
      </c>
      <c r="E15" t="s">
        <v>538</v>
      </c>
      <c r="F15">
        <v>3</v>
      </c>
      <c r="G15">
        <v>3</v>
      </c>
      <c r="H15">
        <v>2</v>
      </c>
      <c r="AF15" s="31"/>
      <c r="AG15" s="31"/>
      <c r="BZ15">
        <f t="shared" si="0"/>
        <v>0</v>
      </c>
      <c r="CA15">
        <f t="shared" si="1"/>
        <v>0</v>
      </c>
      <c r="CB15">
        <f t="shared" si="2"/>
        <v>0</v>
      </c>
      <c r="CC15">
        <f t="shared" si="3"/>
        <v>0</v>
      </c>
      <c r="CD15">
        <f t="shared" si="4"/>
        <v>0</v>
      </c>
      <c r="CE15">
        <f t="shared" si="5"/>
        <v>0</v>
      </c>
      <c r="CF15">
        <f t="shared" si="6"/>
        <v>0</v>
      </c>
      <c r="CG15">
        <f t="shared" si="7"/>
        <v>0</v>
      </c>
      <c r="CH15">
        <f t="shared" si="8"/>
        <v>0</v>
      </c>
      <c r="CI15">
        <f t="shared" si="9"/>
        <v>0</v>
      </c>
      <c r="CJ15">
        <f t="shared" si="10"/>
        <v>0</v>
      </c>
      <c r="CK15">
        <f t="shared" si="11"/>
        <v>0</v>
      </c>
      <c r="CL15">
        <f t="shared" si="12"/>
        <v>0</v>
      </c>
      <c r="CM15">
        <f t="shared" si="13"/>
        <v>0</v>
      </c>
      <c r="CN15">
        <f t="shared" si="14"/>
        <v>0</v>
      </c>
      <c r="CO15">
        <f t="shared" si="15"/>
        <v>0</v>
      </c>
      <c r="CP15">
        <f t="shared" si="16"/>
        <v>0</v>
      </c>
      <c r="CQ15">
        <f t="shared" si="17"/>
        <v>0</v>
      </c>
      <c r="CR15">
        <f t="shared" si="18"/>
        <v>0</v>
      </c>
      <c r="CS15">
        <f t="shared" si="19"/>
        <v>0</v>
      </c>
      <c r="CT15">
        <f t="shared" si="20"/>
        <v>0</v>
      </c>
      <c r="CU15">
        <f t="shared" si="21"/>
        <v>0</v>
      </c>
      <c r="CV15">
        <f t="shared" si="22"/>
        <v>0</v>
      </c>
      <c r="CW15">
        <f t="shared" si="23"/>
        <v>0</v>
      </c>
      <c r="CX15">
        <f t="shared" si="24"/>
        <v>0</v>
      </c>
      <c r="CY15">
        <f t="shared" si="25"/>
        <v>0</v>
      </c>
      <c r="CZ15">
        <f t="shared" si="26"/>
        <v>0</v>
      </c>
      <c r="DA15">
        <f t="shared" si="27"/>
        <v>0</v>
      </c>
      <c r="DB15">
        <f t="shared" si="28"/>
        <v>0</v>
      </c>
      <c r="DC15">
        <f t="shared" si="29"/>
        <v>0</v>
      </c>
      <c r="DD15">
        <f t="shared" si="30"/>
        <v>0</v>
      </c>
      <c r="DE15">
        <f t="shared" si="31"/>
        <v>0</v>
      </c>
      <c r="DF15">
        <f t="shared" si="32"/>
        <v>0</v>
      </c>
      <c r="DG15">
        <f t="shared" si="33"/>
        <v>0</v>
      </c>
      <c r="DH15">
        <f t="shared" si="34"/>
        <v>0</v>
      </c>
      <c r="DI15">
        <f t="shared" si="35"/>
        <v>0</v>
      </c>
      <c r="DJ15">
        <f t="shared" si="36"/>
        <v>0</v>
      </c>
      <c r="DK15">
        <f t="shared" si="37"/>
        <v>0</v>
      </c>
      <c r="DL15">
        <f t="shared" si="38"/>
        <v>0</v>
      </c>
      <c r="DM15">
        <f t="shared" si="39"/>
        <v>0</v>
      </c>
      <c r="DN15">
        <f t="shared" si="40"/>
        <v>0</v>
      </c>
      <c r="DO15">
        <f t="shared" si="41"/>
        <v>0</v>
      </c>
      <c r="DP15">
        <f t="shared" si="42"/>
        <v>0</v>
      </c>
      <c r="DQ15">
        <f t="shared" si="43"/>
        <v>0</v>
      </c>
      <c r="DR15">
        <f t="shared" si="44"/>
        <v>0</v>
      </c>
      <c r="DS15">
        <f t="shared" si="45"/>
        <v>0</v>
      </c>
      <c r="DT15">
        <f t="shared" si="46"/>
        <v>0</v>
      </c>
      <c r="DU15">
        <f t="shared" si="47"/>
        <v>0</v>
      </c>
      <c r="DV15">
        <f t="shared" si="48"/>
        <v>0</v>
      </c>
      <c r="DW15">
        <f t="shared" si="49"/>
        <v>0</v>
      </c>
      <c r="DX15">
        <f t="shared" si="50"/>
        <v>0</v>
      </c>
      <c r="DY15">
        <f t="shared" si="51"/>
        <v>0</v>
      </c>
      <c r="DZ15">
        <f t="shared" si="52"/>
        <v>0</v>
      </c>
      <c r="EA15">
        <f t="shared" si="53"/>
        <v>0</v>
      </c>
      <c r="EB15">
        <f t="shared" si="54"/>
        <v>0</v>
      </c>
      <c r="EC15">
        <f t="shared" si="55"/>
        <v>0</v>
      </c>
      <c r="ED15">
        <f t="shared" si="56"/>
        <v>0</v>
      </c>
      <c r="EE15">
        <f t="shared" si="57"/>
        <v>0</v>
      </c>
      <c r="EF15">
        <f t="shared" si="58"/>
        <v>0</v>
      </c>
      <c r="EG15">
        <f t="shared" si="59"/>
        <v>0</v>
      </c>
      <c r="EH15">
        <f t="shared" si="60"/>
        <v>0</v>
      </c>
      <c r="EI15">
        <f t="shared" si="61"/>
        <v>0</v>
      </c>
      <c r="EJ15">
        <f t="shared" si="62"/>
        <v>0</v>
      </c>
      <c r="EK15">
        <f t="shared" si="63"/>
        <v>0</v>
      </c>
      <c r="EL15">
        <f t="shared" si="64"/>
        <v>0</v>
      </c>
      <c r="EM15">
        <f t="shared" si="65"/>
        <v>0</v>
      </c>
      <c r="EN15">
        <f t="shared" si="66"/>
        <v>0</v>
      </c>
    </row>
    <row r="16" spans="1:144">
      <c r="A16" s="29" t="s">
        <v>100</v>
      </c>
      <c r="B16">
        <v>2.0000000000000002E-5</v>
      </c>
      <c r="C16">
        <v>0.4</v>
      </c>
      <c r="D16" t="s">
        <v>283</v>
      </c>
      <c r="E16" t="s">
        <v>283</v>
      </c>
      <c r="F16">
        <v>3</v>
      </c>
      <c r="G16">
        <v>3</v>
      </c>
      <c r="H16">
        <v>3</v>
      </c>
      <c r="N16">
        <v>0.01</v>
      </c>
      <c r="AF16" s="31"/>
      <c r="AG16" s="31"/>
      <c r="BZ16">
        <f t="shared" si="0"/>
        <v>0</v>
      </c>
      <c r="CA16">
        <f t="shared" si="1"/>
        <v>0</v>
      </c>
      <c r="CB16">
        <f t="shared" si="2"/>
        <v>0</v>
      </c>
      <c r="CC16">
        <f t="shared" si="3"/>
        <v>0</v>
      </c>
      <c r="CD16">
        <f t="shared" si="4"/>
        <v>0.33333333333333337</v>
      </c>
      <c r="CE16">
        <f t="shared" si="5"/>
        <v>0</v>
      </c>
      <c r="CF16">
        <f t="shared" si="6"/>
        <v>0</v>
      </c>
      <c r="CG16">
        <f t="shared" si="7"/>
        <v>0</v>
      </c>
      <c r="CH16">
        <f t="shared" si="8"/>
        <v>0</v>
      </c>
      <c r="CI16">
        <f t="shared" si="9"/>
        <v>0</v>
      </c>
      <c r="CJ16">
        <f t="shared" si="10"/>
        <v>0</v>
      </c>
      <c r="CK16">
        <f t="shared" si="11"/>
        <v>0</v>
      </c>
      <c r="CL16">
        <f t="shared" si="12"/>
        <v>0</v>
      </c>
      <c r="CM16">
        <f t="shared" si="13"/>
        <v>0</v>
      </c>
      <c r="CN16">
        <f t="shared" si="14"/>
        <v>0</v>
      </c>
      <c r="CO16">
        <f t="shared" si="15"/>
        <v>0</v>
      </c>
      <c r="CP16">
        <f t="shared" si="16"/>
        <v>0</v>
      </c>
      <c r="CQ16">
        <f t="shared" si="17"/>
        <v>0</v>
      </c>
      <c r="CR16">
        <f t="shared" si="18"/>
        <v>0</v>
      </c>
      <c r="CS16">
        <f t="shared" si="19"/>
        <v>0</v>
      </c>
      <c r="CT16">
        <f t="shared" si="20"/>
        <v>0</v>
      </c>
      <c r="CU16">
        <f t="shared" si="21"/>
        <v>0</v>
      </c>
      <c r="CV16">
        <f t="shared" si="22"/>
        <v>0</v>
      </c>
      <c r="CW16">
        <f t="shared" si="23"/>
        <v>0</v>
      </c>
      <c r="CX16">
        <f t="shared" si="24"/>
        <v>0</v>
      </c>
      <c r="CY16">
        <f t="shared" si="25"/>
        <v>0</v>
      </c>
      <c r="CZ16">
        <f t="shared" si="26"/>
        <v>0</v>
      </c>
      <c r="DA16">
        <f t="shared" si="27"/>
        <v>0</v>
      </c>
      <c r="DB16">
        <f t="shared" si="28"/>
        <v>0</v>
      </c>
      <c r="DC16">
        <f t="shared" si="29"/>
        <v>0</v>
      </c>
      <c r="DD16">
        <f t="shared" si="30"/>
        <v>0</v>
      </c>
      <c r="DE16">
        <f t="shared" si="31"/>
        <v>0</v>
      </c>
      <c r="DF16">
        <f t="shared" si="32"/>
        <v>0</v>
      </c>
      <c r="DG16">
        <f t="shared" si="33"/>
        <v>0</v>
      </c>
      <c r="DH16">
        <f t="shared" si="34"/>
        <v>0</v>
      </c>
      <c r="DI16">
        <f t="shared" si="35"/>
        <v>0</v>
      </c>
      <c r="DJ16">
        <f t="shared" si="36"/>
        <v>0</v>
      </c>
      <c r="DK16">
        <f t="shared" si="37"/>
        <v>0</v>
      </c>
      <c r="DL16">
        <f t="shared" si="38"/>
        <v>0</v>
      </c>
      <c r="DM16">
        <f t="shared" si="39"/>
        <v>0</v>
      </c>
      <c r="DN16">
        <f t="shared" si="40"/>
        <v>0</v>
      </c>
      <c r="DO16">
        <f t="shared" si="41"/>
        <v>0</v>
      </c>
      <c r="DP16">
        <f t="shared" si="42"/>
        <v>0</v>
      </c>
      <c r="DQ16">
        <f t="shared" si="43"/>
        <v>0</v>
      </c>
      <c r="DR16">
        <f t="shared" si="44"/>
        <v>0</v>
      </c>
      <c r="DS16">
        <f t="shared" si="45"/>
        <v>0</v>
      </c>
      <c r="DT16">
        <f t="shared" si="46"/>
        <v>0</v>
      </c>
      <c r="DU16">
        <f t="shared" si="47"/>
        <v>0</v>
      </c>
      <c r="DV16">
        <f t="shared" si="48"/>
        <v>0</v>
      </c>
      <c r="DW16">
        <f t="shared" si="49"/>
        <v>0</v>
      </c>
      <c r="DX16">
        <f t="shared" si="50"/>
        <v>0</v>
      </c>
      <c r="DY16">
        <f t="shared" si="51"/>
        <v>0</v>
      </c>
      <c r="DZ16">
        <f t="shared" si="52"/>
        <v>0</v>
      </c>
      <c r="EA16">
        <f t="shared" si="53"/>
        <v>0</v>
      </c>
      <c r="EB16">
        <f t="shared" si="54"/>
        <v>0</v>
      </c>
      <c r="EC16">
        <f t="shared" si="55"/>
        <v>0</v>
      </c>
      <c r="ED16">
        <f t="shared" si="56"/>
        <v>0</v>
      </c>
      <c r="EE16">
        <f t="shared" si="57"/>
        <v>0</v>
      </c>
      <c r="EF16">
        <f t="shared" si="58"/>
        <v>0</v>
      </c>
      <c r="EG16">
        <f t="shared" si="59"/>
        <v>0</v>
      </c>
      <c r="EH16">
        <f t="shared" si="60"/>
        <v>0</v>
      </c>
      <c r="EI16">
        <f t="shared" si="61"/>
        <v>0</v>
      </c>
      <c r="EJ16">
        <f t="shared" si="62"/>
        <v>0</v>
      </c>
      <c r="EK16">
        <f t="shared" si="63"/>
        <v>0</v>
      </c>
      <c r="EL16">
        <f t="shared" si="64"/>
        <v>0</v>
      </c>
      <c r="EM16">
        <f t="shared" si="65"/>
        <v>0</v>
      </c>
      <c r="EN16">
        <f t="shared" si="66"/>
        <v>0</v>
      </c>
    </row>
    <row r="17" spans="1:144">
      <c r="A17" s="32" t="s">
        <v>233</v>
      </c>
      <c r="B17">
        <v>2E-3</v>
      </c>
      <c r="C17">
        <v>0.02</v>
      </c>
      <c r="D17" t="s">
        <v>284</v>
      </c>
      <c r="E17" t="s">
        <v>284</v>
      </c>
      <c r="F17">
        <v>2</v>
      </c>
      <c r="G17">
        <v>2</v>
      </c>
      <c r="H17">
        <v>2</v>
      </c>
      <c r="AF17" s="31"/>
      <c r="AG17" s="31"/>
      <c r="BZ17">
        <f t="shared" si="0"/>
        <v>0</v>
      </c>
      <c r="CA17">
        <f t="shared" si="1"/>
        <v>0</v>
      </c>
      <c r="CB17">
        <f t="shared" si="2"/>
        <v>0</v>
      </c>
      <c r="CC17">
        <f t="shared" si="3"/>
        <v>0</v>
      </c>
      <c r="CD17">
        <f t="shared" si="4"/>
        <v>0</v>
      </c>
      <c r="CE17">
        <f t="shared" si="5"/>
        <v>0</v>
      </c>
      <c r="CF17">
        <f t="shared" si="6"/>
        <v>0</v>
      </c>
      <c r="CG17">
        <f t="shared" si="7"/>
        <v>0</v>
      </c>
      <c r="CH17">
        <f t="shared" si="8"/>
        <v>0</v>
      </c>
      <c r="CI17">
        <f t="shared" si="9"/>
        <v>0</v>
      </c>
      <c r="CJ17">
        <f t="shared" si="10"/>
        <v>0</v>
      </c>
      <c r="CK17">
        <f t="shared" si="11"/>
        <v>0</v>
      </c>
      <c r="CL17">
        <f t="shared" si="12"/>
        <v>0</v>
      </c>
      <c r="CM17">
        <f t="shared" si="13"/>
        <v>0</v>
      </c>
      <c r="CN17">
        <f t="shared" si="14"/>
        <v>0</v>
      </c>
      <c r="CO17">
        <f t="shared" si="15"/>
        <v>0</v>
      </c>
      <c r="CP17">
        <f t="shared" si="16"/>
        <v>0</v>
      </c>
      <c r="CQ17">
        <f t="shared" si="17"/>
        <v>0</v>
      </c>
      <c r="CR17">
        <f t="shared" si="18"/>
        <v>0</v>
      </c>
      <c r="CS17">
        <f t="shared" si="19"/>
        <v>0</v>
      </c>
      <c r="CT17">
        <f t="shared" si="20"/>
        <v>0</v>
      </c>
      <c r="CU17">
        <f t="shared" si="21"/>
        <v>0</v>
      </c>
      <c r="CV17">
        <f t="shared" si="22"/>
        <v>0</v>
      </c>
      <c r="CW17">
        <f t="shared" si="23"/>
        <v>0</v>
      </c>
      <c r="CX17">
        <f t="shared" si="24"/>
        <v>0</v>
      </c>
      <c r="CY17">
        <f t="shared" si="25"/>
        <v>0</v>
      </c>
      <c r="CZ17">
        <f t="shared" si="26"/>
        <v>0</v>
      </c>
      <c r="DA17">
        <f t="shared" si="27"/>
        <v>0</v>
      </c>
      <c r="DB17">
        <f t="shared" si="28"/>
        <v>0</v>
      </c>
      <c r="DC17">
        <f t="shared" si="29"/>
        <v>0</v>
      </c>
      <c r="DD17">
        <f t="shared" si="30"/>
        <v>0</v>
      </c>
      <c r="DE17">
        <f t="shared" si="31"/>
        <v>0</v>
      </c>
      <c r="DF17">
        <f t="shared" si="32"/>
        <v>0</v>
      </c>
      <c r="DG17">
        <f t="shared" si="33"/>
        <v>0</v>
      </c>
      <c r="DH17">
        <f t="shared" si="34"/>
        <v>0</v>
      </c>
      <c r="DI17">
        <f t="shared" si="35"/>
        <v>0</v>
      </c>
      <c r="DJ17">
        <f t="shared" si="36"/>
        <v>0</v>
      </c>
      <c r="DK17">
        <f t="shared" si="37"/>
        <v>0</v>
      </c>
      <c r="DL17">
        <f t="shared" si="38"/>
        <v>0</v>
      </c>
      <c r="DM17">
        <f t="shared" si="39"/>
        <v>0</v>
      </c>
      <c r="DN17">
        <f t="shared" si="40"/>
        <v>0</v>
      </c>
      <c r="DO17">
        <f t="shared" si="41"/>
        <v>0</v>
      </c>
      <c r="DP17">
        <f t="shared" si="42"/>
        <v>0</v>
      </c>
      <c r="DQ17">
        <f t="shared" si="43"/>
        <v>0</v>
      </c>
      <c r="DR17">
        <f t="shared" si="44"/>
        <v>0</v>
      </c>
      <c r="DS17">
        <f t="shared" si="45"/>
        <v>0</v>
      </c>
      <c r="DT17">
        <f t="shared" si="46"/>
        <v>0</v>
      </c>
      <c r="DU17">
        <f t="shared" si="47"/>
        <v>0</v>
      </c>
      <c r="DV17">
        <f t="shared" si="48"/>
        <v>0</v>
      </c>
      <c r="DW17">
        <f t="shared" si="49"/>
        <v>0</v>
      </c>
      <c r="DX17">
        <f t="shared" si="50"/>
        <v>0</v>
      </c>
      <c r="DY17">
        <f t="shared" si="51"/>
        <v>0</v>
      </c>
      <c r="DZ17">
        <f t="shared" si="52"/>
        <v>0</v>
      </c>
      <c r="EA17">
        <f t="shared" si="53"/>
        <v>0</v>
      </c>
      <c r="EB17">
        <f t="shared" si="54"/>
        <v>0</v>
      </c>
      <c r="EC17">
        <f t="shared" si="55"/>
        <v>0</v>
      </c>
      <c r="ED17">
        <f t="shared" si="56"/>
        <v>0</v>
      </c>
      <c r="EE17">
        <f t="shared" si="57"/>
        <v>0</v>
      </c>
      <c r="EF17">
        <f t="shared" si="58"/>
        <v>0</v>
      </c>
      <c r="EG17">
        <f t="shared" si="59"/>
        <v>0</v>
      </c>
      <c r="EH17">
        <f t="shared" si="60"/>
        <v>0</v>
      </c>
      <c r="EI17">
        <f t="shared" si="61"/>
        <v>0</v>
      </c>
      <c r="EJ17">
        <f t="shared" si="62"/>
        <v>0</v>
      </c>
      <c r="EK17">
        <f t="shared" si="63"/>
        <v>0</v>
      </c>
      <c r="EL17">
        <f t="shared" si="64"/>
        <v>0</v>
      </c>
      <c r="EM17">
        <f t="shared" si="65"/>
        <v>0</v>
      </c>
      <c r="EN17">
        <f t="shared" si="66"/>
        <v>0</v>
      </c>
    </row>
    <row r="18" spans="1:144">
      <c r="A18" s="32" t="s">
        <v>234</v>
      </c>
      <c r="B18">
        <v>2.7999999999999998E-4</v>
      </c>
      <c r="C18">
        <v>0.03</v>
      </c>
      <c r="D18" s="31" t="s">
        <v>276</v>
      </c>
      <c r="E18" t="s">
        <v>276</v>
      </c>
      <c r="F18">
        <v>2</v>
      </c>
      <c r="G18">
        <v>2</v>
      </c>
      <c r="H18">
        <v>2</v>
      </c>
      <c r="AF18" s="31"/>
      <c r="AG18" s="31"/>
      <c r="BZ18">
        <f t="shared" si="0"/>
        <v>0</v>
      </c>
      <c r="CA18">
        <f t="shared" si="1"/>
        <v>0</v>
      </c>
      <c r="CB18">
        <f t="shared" si="2"/>
        <v>0</v>
      </c>
      <c r="CC18">
        <f t="shared" si="3"/>
        <v>0</v>
      </c>
      <c r="CD18">
        <f t="shared" si="4"/>
        <v>0</v>
      </c>
      <c r="CE18">
        <f t="shared" si="5"/>
        <v>0</v>
      </c>
      <c r="CF18">
        <f t="shared" si="6"/>
        <v>0</v>
      </c>
      <c r="CG18">
        <f t="shared" si="7"/>
        <v>0</v>
      </c>
      <c r="CH18">
        <f t="shared" si="8"/>
        <v>0</v>
      </c>
      <c r="CI18">
        <f t="shared" si="9"/>
        <v>0</v>
      </c>
      <c r="CJ18">
        <f t="shared" si="10"/>
        <v>0</v>
      </c>
      <c r="CK18">
        <f t="shared" si="11"/>
        <v>0</v>
      </c>
      <c r="CL18">
        <f t="shared" si="12"/>
        <v>0</v>
      </c>
      <c r="CM18">
        <f t="shared" si="13"/>
        <v>0</v>
      </c>
      <c r="CN18">
        <f t="shared" si="14"/>
        <v>0</v>
      </c>
      <c r="CO18">
        <f t="shared" si="15"/>
        <v>0</v>
      </c>
      <c r="CP18">
        <f t="shared" si="16"/>
        <v>0</v>
      </c>
      <c r="CQ18">
        <f t="shared" si="17"/>
        <v>0</v>
      </c>
      <c r="CR18">
        <f t="shared" si="18"/>
        <v>0</v>
      </c>
      <c r="CS18">
        <f t="shared" si="19"/>
        <v>0</v>
      </c>
      <c r="CT18">
        <f t="shared" si="20"/>
        <v>0</v>
      </c>
      <c r="CU18">
        <f t="shared" si="21"/>
        <v>0</v>
      </c>
      <c r="CV18">
        <f t="shared" si="22"/>
        <v>0</v>
      </c>
      <c r="CW18">
        <f t="shared" si="23"/>
        <v>0</v>
      </c>
      <c r="CX18">
        <f t="shared" si="24"/>
        <v>0</v>
      </c>
      <c r="CY18">
        <f t="shared" si="25"/>
        <v>0</v>
      </c>
      <c r="CZ18">
        <f t="shared" si="26"/>
        <v>0</v>
      </c>
      <c r="DA18">
        <f t="shared" si="27"/>
        <v>0</v>
      </c>
      <c r="DB18">
        <f t="shared" si="28"/>
        <v>0</v>
      </c>
      <c r="DC18">
        <f t="shared" si="29"/>
        <v>0</v>
      </c>
      <c r="DD18">
        <f t="shared" si="30"/>
        <v>0</v>
      </c>
      <c r="DE18">
        <f t="shared" si="31"/>
        <v>0</v>
      </c>
      <c r="DF18">
        <f t="shared" si="32"/>
        <v>0</v>
      </c>
      <c r="DG18">
        <f t="shared" si="33"/>
        <v>0</v>
      </c>
      <c r="DH18">
        <f t="shared" si="34"/>
        <v>0</v>
      </c>
      <c r="DI18">
        <f t="shared" si="35"/>
        <v>0</v>
      </c>
      <c r="DJ18">
        <f t="shared" si="36"/>
        <v>0</v>
      </c>
      <c r="DK18">
        <f t="shared" si="37"/>
        <v>0</v>
      </c>
      <c r="DL18">
        <f t="shared" si="38"/>
        <v>0</v>
      </c>
      <c r="DM18">
        <f t="shared" si="39"/>
        <v>0</v>
      </c>
      <c r="DN18">
        <f t="shared" si="40"/>
        <v>0</v>
      </c>
      <c r="DO18">
        <f t="shared" si="41"/>
        <v>0</v>
      </c>
      <c r="DP18">
        <f t="shared" si="42"/>
        <v>0</v>
      </c>
      <c r="DQ18">
        <f t="shared" si="43"/>
        <v>0</v>
      </c>
      <c r="DR18">
        <f t="shared" si="44"/>
        <v>0</v>
      </c>
      <c r="DS18">
        <f t="shared" si="45"/>
        <v>0</v>
      </c>
      <c r="DT18">
        <f t="shared" si="46"/>
        <v>0</v>
      </c>
      <c r="DU18">
        <f t="shared" si="47"/>
        <v>0</v>
      </c>
      <c r="DV18">
        <f t="shared" si="48"/>
        <v>0</v>
      </c>
      <c r="DW18">
        <f t="shared" si="49"/>
        <v>0</v>
      </c>
      <c r="DX18">
        <f t="shared" si="50"/>
        <v>0</v>
      </c>
      <c r="DY18">
        <f t="shared" si="51"/>
        <v>0</v>
      </c>
      <c r="DZ18">
        <f t="shared" si="52"/>
        <v>0</v>
      </c>
      <c r="EA18">
        <f t="shared" si="53"/>
        <v>0</v>
      </c>
      <c r="EB18">
        <f t="shared" si="54"/>
        <v>0</v>
      </c>
      <c r="EC18">
        <f t="shared" si="55"/>
        <v>0</v>
      </c>
      <c r="ED18">
        <f t="shared" si="56"/>
        <v>0</v>
      </c>
      <c r="EE18">
        <f t="shared" si="57"/>
        <v>0</v>
      </c>
      <c r="EF18">
        <f t="shared" si="58"/>
        <v>0</v>
      </c>
      <c r="EG18">
        <f t="shared" si="59"/>
        <v>0</v>
      </c>
      <c r="EH18">
        <f t="shared" si="60"/>
        <v>0</v>
      </c>
      <c r="EI18">
        <f t="shared" si="61"/>
        <v>0</v>
      </c>
      <c r="EJ18">
        <f t="shared" si="62"/>
        <v>0</v>
      </c>
      <c r="EK18">
        <f t="shared" si="63"/>
        <v>0</v>
      </c>
      <c r="EL18">
        <f t="shared" si="64"/>
        <v>0</v>
      </c>
      <c r="EM18">
        <f t="shared" si="65"/>
        <v>0</v>
      </c>
      <c r="EN18">
        <f t="shared" si="66"/>
        <v>0</v>
      </c>
    </row>
    <row r="19" spans="1:144">
      <c r="A19" s="32" t="s">
        <v>235</v>
      </c>
      <c r="B19">
        <v>1E-3</v>
      </c>
      <c r="C19">
        <v>1</v>
      </c>
      <c r="D19" s="31" t="s">
        <v>287</v>
      </c>
      <c r="E19" t="s">
        <v>287</v>
      </c>
      <c r="F19">
        <v>2</v>
      </c>
      <c r="G19">
        <v>0</v>
      </c>
      <c r="H19">
        <v>0</v>
      </c>
      <c r="AF19" s="31"/>
      <c r="AG19" s="31"/>
      <c r="BZ19">
        <f t="shared" si="0"/>
        <v>0</v>
      </c>
      <c r="CA19">
        <f t="shared" si="1"/>
        <v>0</v>
      </c>
      <c r="CB19">
        <f t="shared" si="2"/>
        <v>0</v>
      </c>
      <c r="CC19">
        <f t="shared" si="3"/>
        <v>0</v>
      </c>
      <c r="CD19">
        <f t="shared" si="4"/>
        <v>0</v>
      </c>
      <c r="CE19">
        <f t="shared" si="5"/>
        <v>0</v>
      </c>
      <c r="CF19">
        <f t="shared" si="6"/>
        <v>0</v>
      </c>
      <c r="CG19">
        <f t="shared" si="7"/>
        <v>0</v>
      </c>
      <c r="CH19">
        <f t="shared" si="8"/>
        <v>0</v>
      </c>
      <c r="CI19">
        <f t="shared" si="9"/>
        <v>0</v>
      </c>
      <c r="CJ19">
        <f t="shared" si="10"/>
        <v>0</v>
      </c>
      <c r="CK19">
        <f t="shared" si="11"/>
        <v>0</v>
      </c>
      <c r="CL19">
        <f t="shared" si="12"/>
        <v>0</v>
      </c>
      <c r="CM19">
        <f t="shared" si="13"/>
        <v>0</v>
      </c>
      <c r="CN19">
        <f t="shared" si="14"/>
        <v>0</v>
      </c>
      <c r="CO19">
        <f t="shared" si="15"/>
        <v>0</v>
      </c>
      <c r="CP19">
        <f t="shared" si="16"/>
        <v>0</v>
      </c>
      <c r="CQ19">
        <f t="shared" si="17"/>
        <v>0</v>
      </c>
      <c r="CR19">
        <f t="shared" si="18"/>
        <v>0</v>
      </c>
      <c r="CS19">
        <f t="shared" si="19"/>
        <v>0</v>
      </c>
      <c r="CT19">
        <f t="shared" si="20"/>
        <v>0</v>
      </c>
      <c r="CU19">
        <f t="shared" si="21"/>
        <v>0</v>
      </c>
      <c r="CV19">
        <f t="shared" si="22"/>
        <v>0</v>
      </c>
      <c r="CW19">
        <f t="shared" si="23"/>
        <v>0</v>
      </c>
      <c r="CX19">
        <f t="shared" si="24"/>
        <v>0</v>
      </c>
      <c r="CY19">
        <f t="shared" si="25"/>
        <v>0</v>
      </c>
      <c r="CZ19">
        <f t="shared" si="26"/>
        <v>0</v>
      </c>
      <c r="DA19">
        <f t="shared" si="27"/>
        <v>0</v>
      </c>
      <c r="DB19">
        <f t="shared" si="28"/>
        <v>0</v>
      </c>
      <c r="DC19">
        <f t="shared" si="29"/>
        <v>0</v>
      </c>
      <c r="DD19">
        <f t="shared" si="30"/>
        <v>0</v>
      </c>
      <c r="DE19">
        <f t="shared" si="31"/>
        <v>0</v>
      </c>
      <c r="DF19">
        <f t="shared" si="32"/>
        <v>0</v>
      </c>
      <c r="DG19">
        <f t="shared" si="33"/>
        <v>0</v>
      </c>
      <c r="DH19">
        <f t="shared" si="34"/>
        <v>0</v>
      </c>
      <c r="DI19">
        <f t="shared" si="35"/>
        <v>0</v>
      </c>
      <c r="DJ19">
        <f t="shared" si="36"/>
        <v>0</v>
      </c>
      <c r="DK19">
        <f t="shared" si="37"/>
        <v>0</v>
      </c>
      <c r="DL19">
        <f t="shared" si="38"/>
        <v>0</v>
      </c>
      <c r="DM19">
        <f t="shared" si="39"/>
        <v>0</v>
      </c>
      <c r="DN19">
        <f t="shared" si="40"/>
        <v>0</v>
      </c>
      <c r="DO19">
        <f t="shared" si="41"/>
        <v>0</v>
      </c>
      <c r="DP19">
        <f t="shared" si="42"/>
        <v>0</v>
      </c>
      <c r="DQ19">
        <f t="shared" si="43"/>
        <v>0</v>
      </c>
      <c r="DR19">
        <f t="shared" si="44"/>
        <v>0</v>
      </c>
      <c r="DS19">
        <f t="shared" si="45"/>
        <v>0</v>
      </c>
      <c r="DT19">
        <f t="shared" si="46"/>
        <v>0</v>
      </c>
      <c r="DU19">
        <f t="shared" si="47"/>
        <v>0</v>
      </c>
      <c r="DV19">
        <f t="shared" si="48"/>
        <v>0</v>
      </c>
      <c r="DW19">
        <f t="shared" si="49"/>
        <v>0</v>
      </c>
      <c r="DX19">
        <f t="shared" si="50"/>
        <v>0</v>
      </c>
      <c r="DY19">
        <f t="shared" si="51"/>
        <v>0</v>
      </c>
      <c r="DZ19">
        <f t="shared" si="52"/>
        <v>0</v>
      </c>
      <c r="EA19">
        <f t="shared" si="53"/>
        <v>0</v>
      </c>
      <c r="EB19">
        <f t="shared" si="54"/>
        <v>0</v>
      </c>
      <c r="EC19">
        <f t="shared" si="55"/>
        <v>0</v>
      </c>
      <c r="ED19">
        <f t="shared" si="56"/>
        <v>0</v>
      </c>
      <c r="EE19">
        <f t="shared" si="57"/>
        <v>0</v>
      </c>
      <c r="EF19">
        <f t="shared" si="58"/>
        <v>0</v>
      </c>
      <c r="EG19">
        <f t="shared" si="59"/>
        <v>0</v>
      </c>
      <c r="EH19">
        <f t="shared" si="60"/>
        <v>0</v>
      </c>
      <c r="EI19">
        <f t="shared" si="61"/>
        <v>0</v>
      </c>
      <c r="EJ19">
        <f t="shared" si="62"/>
        <v>0</v>
      </c>
      <c r="EK19">
        <f t="shared" si="63"/>
        <v>0</v>
      </c>
      <c r="EL19">
        <f t="shared" si="64"/>
        <v>0</v>
      </c>
      <c r="EM19">
        <f t="shared" si="65"/>
        <v>0</v>
      </c>
      <c r="EN19">
        <f t="shared" si="66"/>
        <v>0</v>
      </c>
    </row>
    <row r="20" spans="1:144">
      <c r="A20" s="32" t="s">
        <v>101</v>
      </c>
      <c r="B20">
        <v>8.23</v>
      </c>
      <c r="C20">
        <v>40</v>
      </c>
      <c r="D20" t="s">
        <v>287</v>
      </c>
      <c r="E20" t="s">
        <v>287</v>
      </c>
      <c r="F20">
        <v>2</v>
      </c>
      <c r="G20">
        <v>2</v>
      </c>
      <c r="H20">
        <v>2</v>
      </c>
      <c r="J20">
        <v>7.06</v>
      </c>
      <c r="K20">
        <v>1.31</v>
      </c>
      <c r="L20">
        <v>1.88</v>
      </c>
      <c r="M20">
        <v>6</v>
      </c>
      <c r="N20">
        <v>2.46</v>
      </c>
      <c r="O20">
        <v>5.5</v>
      </c>
      <c r="P20">
        <v>4.26</v>
      </c>
      <c r="Q20">
        <v>2.14</v>
      </c>
      <c r="T20">
        <v>8.8000000000000007</v>
      </c>
      <c r="U20">
        <v>1.34</v>
      </c>
      <c r="V20">
        <v>1.29</v>
      </c>
      <c r="W20">
        <v>0.47</v>
      </c>
      <c r="X20">
        <v>1.03</v>
      </c>
      <c r="Y20">
        <v>3.99</v>
      </c>
      <c r="Z20">
        <v>3.83</v>
      </c>
      <c r="AA20">
        <v>6.54</v>
      </c>
      <c r="AB20">
        <v>0.78</v>
      </c>
      <c r="AC20">
        <v>5.51</v>
      </c>
      <c r="AD20">
        <v>5.14</v>
      </c>
      <c r="AE20">
        <v>3.36</v>
      </c>
      <c r="AF20" s="31">
        <v>1.76</v>
      </c>
      <c r="AG20" s="31">
        <v>2.4700000000000002</v>
      </c>
      <c r="AH20">
        <v>1.69</v>
      </c>
      <c r="AI20">
        <v>0.74</v>
      </c>
      <c r="AJ20">
        <v>1.1399999999999999</v>
      </c>
      <c r="AK20">
        <v>3.31</v>
      </c>
      <c r="AL20">
        <v>0.55000000000000004</v>
      </c>
      <c r="AM20">
        <v>0.71</v>
      </c>
      <c r="AN20">
        <v>1.75</v>
      </c>
      <c r="AO20">
        <v>2.2000000000000002</v>
      </c>
      <c r="AQ20">
        <v>5.99</v>
      </c>
      <c r="AR20">
        <v>3.85</v>
      </c>
      <c r="AS20">
        <v>5.51</v>
      </c>
      <c r="AT20">
        <v>1</v>
      </c>
      <c r="AU20">
        <v>4.05</v>
      </c>
      <c r="AV20">
        <v>6.9</v>
      </c>
      <c r="AW20">
        <v>12.39</v>
      </c>
      <c r="AX20">
        <v>6.44</v>
      </c>
      <c r="AY20">
        <v>12.09</v>
      </c>
      <c r="AZ20">
        <v>9.4700000000000006</v>
      </c>
      <c r="BA20">
        <v>13.29</v>
      </c>
      <c r="BB20">
        <v>9.7899999999999991</v>
      </c>
      <c r="BC20">
        <v>20.55</v>
      </c>
      <c r="BD20">
        <v>16.82</v>
      </c>
      <c r="BE20">
        <v>12.47</v>
      </c>
      <c r="BF20">
        <v>17.170000000000002</v>
      </c>
      <c r="BG20">
        <v>12.12</v>
      </c>
      <c r="BH20">
        <v>11.7</v>
      </c>
      <c r="BI20">
        <v>12.91</v>
      </c>
      <c r="BJ20">
        <v>14.82</v>
      </c>
      <c r="BK20">
        <v>6.7</v>
      </c>
      <c r="BL20">
        <v>21.44</v>
      </c>
      <c r="BM20">
        <v>14.06</v>
      </c>
      <c r="BN20">
        <v>0.95</v>
      </c>
      <c r="BO20">
        <v>0.24</v>
      </c>
      <c r="BP20">
        <v>0.42</v>
      </c>
      <c r="BQ20">
        <v>0.7</v>
      </c>
      <c r="BR20">
        <v>0.21</v>
      </c>
      <c r="BS20">
        <v>0.12</v>
      </c>
      <c r="BT20">
        <v>0.57999999999999996</v>
      </c>
      <c r="BU20">
        <v>0.41</v>
      </c>
      <c r="BV20">
        <v>0.21</v>
      </c>
      <c r="BW20">
        <v>0.05</v>
      </c>
      <c r="BX20">
        <v>0.01</v>
      </c>
      <c r="BZ20">
        <f t="shared" si="0"/>
        <v>0</v>
      </c>
      <c r="CA20">
        <f t="shared" si="1"/>
        <v>0</v>
      </c>
      <c r="CB20">
        <f t="shared" si="2"/>
        <v>0</v>
      </c>
      <c r="CC20">
        <f t="shared" si="3"/>
        <v>0</v>
      </c>
      <c r="CD20">
        <f t="shared" si="4"/>
        <v>0</v>
      </c>
      <c r="CE20">
        <f t="shared" si="5"/>
        <v>0</v>
      </c>
      <c r="CF20">
        <f t="shared" si="6"/>
        <v>0</v>
      </c>
      <c r="CG20">
        <f t="shared" si="7"/>
        <v>0</v>
      </c>
      <c r="CH20">
        <f t="shared" si="8"/>
        <v>0</v>
      </c>
      <c r="CI20">
        <f t="shared" si="9"/>
        <v>0</v>
      </c>
      <c r="CJ20">
        <f t="shared" si="10"/>
        <v>0.5</v>
      </c>
      <c r="CK20">
        <f t="shared" si="11"/>
        <v>0</v>
      </c>
      <c r="CL20">
        <f t="shared" si="12"/>
        <v>0</v>
      </c>
      <c r="CM20">
        <f t="shared" si="13"/>
        <v>0</v>
      </c>
      <c r="CN20">
        <f t="shared" si="14"/>
        <v>0</v>
      </c>
      <c r="CO20">
        <f t="shared" si="15"/>
        <v>0</v>
      </c>
      <c r="CP20">
        <f t="shared" si="16"/>
        <v>0</v>
      </c>
      <c r="CQ20">
        <f t="shared" si="17"/>
        <v>0</v>
      </c>
      <c r="CR20">
        <f t="shared" si="18"/>
        <v>0</v>
      </c>
      <c r="CS20">
        <f t="shared" si="19"/>
        <v>0</v>
      </c>
      <c r="CT20">
        <f t="shared" si="20"/>
        <v>0</v>
      </c>
      <c r="CU20">
        <f t="shared" si="21"/>
        <v>0</v>
      </c>
      <c r="CV20">
        <f t="shared" si="22"/>
        <v>0</v>
      </c>
      <c r="CW20">
        <f t="shared" si="23"/>
        <v>0</v>
      </c>
      <c r="CX20">
        <f t="shared" si="24"/>
        <v>0</v>
      </c>
      <c r="CY20">
        <f t="shared" si="25"/>
        <v>0</v>
      </c>
      <c r="CZ20">
        <f t="shared" si="26"/>
        <v>0</v>
      </c>
      <c r="DA20">
        <f t="shared" si="27"/>
        <v>0</v>
      </c>
      <c r="DB20">
        <f t="shared" si="28"/>
        <v>0</v>
      </c>
      <c r="DC20">
        <f t="shared" si="29"/>
        <v>0</v>
      </c>
      <c r="DD20">
        <f t="shared" si="30"/>
        <v>0</v>
      </c>
      <c r="DE20">
        <f t="shared" si="31"/>
        <v>0</v>
      </c>
      <c r="DF20">
        <f t="shared" si="32"/>
        <v>0</v>
      </c>
      <c r="DG20">
        <f t="shared" si="33"/>
        <v>0</v>
      </c>
      <c r="DH20">
        <f t="shared" si="34"/>
        <v>0</v>
      </c>
      <c r="DI20">
        <f t="shared" si="35"/>
        <v>0</v>
      </c>
      <c r="DJ20">
        <f t="shared" si="36"/>
        <v>0</v>
      </c>
      <c r="DK20">
        <f t="shared" si="37"/>
        <v>0</v>
      </c>
      <c r="DL20">
        <f t="shared" si="38"/>
        <v>0</v>
      </c>
      <c r="DM20">
        <f t="shared" si="39"/>
        <v>0.5</v>
      </c>
      <c r="DN20">
        <f t="shared" si="40"/>
        <v>0</v>
      </c>
      <c r="DO20">
        <f t="shared" si="41"/>
        <v>0.5</v>
      </c>
      <c r="DP20">
        <f t="shared" si="42"/>
        <v>0.5</v>
      </c>
      <c r="DQ20">
        <f t="shared" si="43"/>
        <v>0.5</v>
      </c>
      <c r="DR20">
        <f t="shared" si="44"/>
        <v>0.5</v>
      </c>
      <c r="DS20">
        <f t="shared" si="45"/>
        <v>0.5</v>
      </c>
      <c r="DT20">
        <f t="shared" si="46"/>
        <v>0.5</v>
      </c>
      <c r="DU20">
        <f t="shared" si="47"/>
        <v>0.5</v>
      </c>
      <c r="DV20">
        <f t="shared" si="48"/>
        <v>0.5</v>
      </c>
      <c r="DW20">
        <f t="shared" si="49"/>
        <v>0.5</v>
      </c>
      <c r="DX20">
        <f t="shared" si="50"/>
        <v>0.5</v>
      </c>
      <c r="DY20">
        <f t="shared" si="51"/>
        <v>0.5</v>
      </c>
      <c r="DZ20">
        <f t="shared" si="52"/>
        <v>0.5</v>
      </c>
      <c r="EA20">
        <f t="shared" si="53"/>
        <v>0</v>
      </c>
      <c r="EB20">
        <f t="shared" si="54"/>
        <v>0.5</v>
      </c>
      <c r="EC20">
        <f t="shared" si="55"/>
        <v>0.5</v>
      </c>
      <c r="ED20">
        <f t="shared" si="56"/>
        <v>0</v>
      </c>
      <c r="EE20">
        <f t="shared" si="57"/>
        <v>0</v>
      </c>
      <c r="EF20">
        <f t="shared" si="58"/>
        <v>0</v>
      </c>
      <c r="EG20">
        <f t="shared" si="59"/>
        <v>0</v>
      </c>
      <c r="EH20">
        <f t="shared" si="60"/>
        <v>0</v>
      </c>
      <c r="EI20">
        <f t="shared" si="61"/>
        <v>0</v>
      </c>
      <c r="EJ20">
        <f t="shared" si="62"/>
        <v>0</v>
      </c>
      <c r="EK20">
        <f t="shared" si="63"/>
        <v>0</v>
      </c>
      <c r="EL20">
        <f t="shared" si="64"/>
        <v>0</v>
      </c>
      <c r="EM20">
        <f t="shared" si="65"/>
        <v>0</v>
      </c>
      <c r="EN20">
        <f t="shared" si="66"/>
        <v>0</v>
      </c>
    </row>
    <row r="21" spans="1:144">
      <c r="A21" s="32" t="s">
        <v>102</v>
      </c>
      <c r="B21">
        <v>0.55999999999999994</v>
      </c>
      <c r="C21">
        <v>5</v>
      </c>
      <c r="D21" s="31" t="s">
        <v>289</v>
      </c>
      <c r="E21" t="s">
        <v>289</v>
      </c>
      <c r="F21">
        <v>4</v>
      </c>
      <c r="G21">
        <v>2</v>
      </c>
      <c r="H21">
        <v>2</v>
      </c>
      <c r="L21">
        <v>0.13</v>
      </c>
      <c r="N21">
        <v>0.08</v>
      </c>
      <c r="O21">
        <v>0.3</v>
      </c>
      <c r="Q21">
        <v>0.2</v>
      </c>
      <c r="T21">
        <v>0.15</v>
      </c>
      <c r="V21">
        <v>0.05</v>
      </c>
      <c r="X21">
        <v>0.02</v>
      </c>
      <c r="Y21">
        <v>0.192</v>
      </c>
      <c r="Z21">
        <v>0.21599999999999997</v>
      </c>
      <c r="AA21">
        <v>0.41</v>
      </c>
      <c r="AC21">
        <v>0.34</v>
      </c>
      <c r="AD21">
        <v>0.18</v>
      </c>
      <c r="AF21" s="31"/>
      <c r="AG21" s="31">
        <v>0.41</v>
      </c>
      <c r="AJ21">
        <v>0.24</v>
      </c>
      <c r="AK21">
        <v>0.46</v>
      </c>
      <c r="AQ21">
        <v>0.36</v>
      </c>
      <c r="AR21">
        <v>0.53</v>
      </c>
      <c r="AW21">
        <v>2.64</v>
      </c>
      <c r="AX21">
        <v>1.64</v>
      </c>
      <c r="AY21">
        <v>1.07</v>
      </c>
      <c r="AZ21">
        <v>0.43</v>
      </c>
      <c r="BA21">
        <v>3.61</v>
      </c>
      <c r="BB21">
        <v>3.71</v>
      </c>
      <c r="BC21">
        <v>0.59</v>
      </c>
      <c r="BD21">
        <v>0.31</v>
      </c>
      <c r="BE21">
        <v>0.63</v>
      </c>
      <c r="BG21">
        <v>0.52</v>
      </c>
      <c r="BH21">
        <v>0.38</v>
      </c>
      <c r="BJ21">
        <v>1.1499999999999999</v>
      </c>
      <c r="BM21">
        <v>0.64</v>
      </c>
      <c r="BO21">
        <v>0.05</v>
      </c>
      <c r="BR21">
        <v>0.02</v>
      </c>
      <c r="BU21">
        <v>0.02</v>
      </c>
      <c r="BZ21">
        <f t="shared" si="0"/>
        <v>0</v>
      </c>
      <c r="CA21">
        <f t="shared" si="1"/>
        <v>0</v>
      </c>
      <c r="CB21">
        <f t="shared" si="2"/>
        <v>0</v>
      </c>
      <c r="CC21">
        <f t="shared" si="3"/>
        <v>0</v>
      </c>
      <c r="CD21">
        <f t="shared" si="4"/>
        <v>0</v>
      </c>
      <c r="CE21">
        <f t="shared" si="5"/>
        <v>0</v>
      </c>
      <c r="CF21">
        <f t="shared" si="6"/>
        <v>0</v>
      </c>
      <c r="CG21">
        <f t="shared" si="7"/>
        <v>0</v>
      </c>
      <c r="CH21">
        <f t="shared" si="8"/>
        <v>0</v>
      </c>
      <c r="CI21">
        <f t="shared" si="9"/>
        <v>0</v>
      </c>
      <c r="CJ21">
        <f t="shared" si="10"/>
        <v>0</v>
      </c>
      <c r="CK21">
        <f t="shared" si="11"/>
        <v>0</v>
      </c>
      <c r="CL21">
        <f t="shared" si="12"/>
        <v>0</v>
      </c>
      <c r="CM21">
        <f t="shared" si="13"/>
        <v>0</v>
      </c>
      <c r="CN21">
        <f t="shared" si="14"/>
        <v>0</v>
      </c>
      <c r="CO21">
        <f t="shared" si="15"/>
        <v>0</v>
      </c>
      <c r="CP21">
        <f t="shared" si="16"/>
        <v>0</v>
      </c>
      <c r="CQ21">
        <f t="shared" si="17"/>
        <v>0</v>
      </c>
      <c r="CR21">
        <f t="shared" si="18"/>
        <v>0</v>
      </c>
      <c r="CS21">
        <f t="shared" si="19"/>
        <v>0</v>
      </c>
      <c r="CT21">
        <f t="shared" si="20"/>
        <v>0</v>
      </c>
      <c r="CU21">
        <f t="shared" si="21"/>
        <v>0</v>
      </c>
      <c r="CV21">
        <f t="shared" si="22"/>
        <v>0</v>
      </c>
      <c r="CW21">
        <f t="shared" si="23"/>
        <v>0</v>
      </c>
      <c r="CX21">
        <f t="shared" si="24"/>
        <v>0</v>
      </c>
      <c r="CY21">
        <f t="shared" si="25"/>
        <v>0</v>
      </c>
      <c r="CZ21">
        <f t="shared" si="26"/>
        <v>0</v>
      </c>
      <c r="DA21">
        <f t="shared" si="27"/>
        <v>0</v>
      </c>
      <c r="DB21">
        <f t="shared" si="28"/>
        <v>0</v>
      </c>
      <c r="DC21">
        <f t="shared" si="29"/>
        <v>0</v>
      </c>
      <c r="DD21">
        <f t="shared" si="30"/>
        <v>0</v>
      </c>
      <c r="DE21">
        <f t="shared" si="31"/>
        <v>0</v>
      </c>
      <c r="DF21">
        <f t="shared" si="32"/>
        <v>0</v>
      </c>
      <c r="DG21">
        <f t="shared" si="33"/>
        <v>0</v>
      </c>
      <c r="DH21">
        <f t="shared" si="34"/>
        <v>0</v>
      </c>
      <c r="DI21">
        <f t="shared" si="35"/>
        <v>0</v>
      </c>
      <c r="DJ21">
        <f t="shared" si="36"/>
        <v>0</v>
      </c>
      <c r="DK21">
        <f t="shared" si="37"/>
        <v>0</v>
      </c>
      <c r="DL21">
        <f t="shared" si="38"/>
        <v>0</v>
      </c>
      <c r="DM21">
        <f t="shared" si="39"/>
        <v>0.75</v>
      </c>
      <c r="DN21">
        <f t="shared" si="40"/>
        <v>0.75</v>
      </c>
      <c r="DO21">
        <f t="shared" si="41"/>
        <v>0.75</v>
      </c>
      <c r="DP21">
        <f t="shared" si="42"/>
        <v>0</v>
      </c>
      <c r="DQ21">
        <f t="shared" si="43"/>
        <v>0.75</v>
      </c>
      <c r="DR21">
        <f t="shared" si="44"/>
        <v>0.75</v>
      </c>
      <c r="DS21">
        <f t="shared" si="45"/>
        <v>0.75</v>
      </c>
      <c r="DT21">
        <f t="shared" si="46"/>
        <v>0</v>
      </c>
      <c r="DU21">
        <f t="shared" si="47"/>
        <v>0.75</v>
      </c>
      <c r="DV21">
        <f t="shared" si="48"/>
        <v>0</v>
      </c>
      <c r="DW21">
        <f t="shared" si="49"/>
        <v>0</v>
      </c>
      <c r="DX21">
        <f t="shared" si="50"/>
        <v>0</v>
      </c>
      <c r="DY21">
        <f t="shared" si="51"/>
        <v>0</v>
      </c>
      <c r="DZ21">
        <f t="shared" si="52"/>
        <v>0.75</v>
      </c>
      <c r="EA21">
        <f t="shared" si="53"/>
        <v>0</v>
      </c>
      <c r="EB21">
        <f t="shared" si="54"/>
        <v>0</v>
      </c>
      <c r="EC21">
        <f t="shared" si="55"/>
        <v>0.75</v>
      </c>
      <c r="ED21">
        <f t="shared" si="56"/>
        <v>0</v>
      </c>
      <c r="EE21">
        <f t="shared" si="57"/>
        <v>0</v>
      </c>
      <c r="EF21">
        <f t="shared" si="58"/>
        <v>0</v>
      </c>
      <c r="EG21">
        <f t="shared" si="59"/>
        <v>0</v>
      </c>
      <c r="EH21">
        <f t="shared" si="60"/>
        <v>0</v>
      </c>
      <c r="EI21">
        <f t="shared" si="61"/>
        <v>0</v>
      </c>
      <c r="EJ21">
        <f t="shared" si="62"/>
        <v>0</v>
      </c>
      <c r="EK21">
        <f t="shared" si="63"/>
        <v>0</v>
      </c>
      <c r="EL21">
        <f t="shared" si="64"/>
        <v>0</v>
      </c>
      <c r="EM21">
        <f t="shared" si="65"/>
        <v>0</v>
      </c>
      <c r="EN21">
        <f t="shared" si="66"/>
        <v>0</v>
      </c>
    </row>
    <row r="22" spans="1:144">
      <c r="A22" s="32" t="s">
        <v>103</v>
      </c>
      <c r="B22">
        <v>5.63</v>
      </c>
      <c r="C22">
        <v>10</v>
      </c>
      <c r="D22" s="31" t="s">
        <v>280</v>
      </c>
      <c r="E22" t="s">
        <v>280</v>
      </c>
      <c r="F22">
        <v>3</v>
      </c>
      <c r="G22">
        <v>3</v>
      </c>
      <c r="H22">
        <v>3</v>
      </c>
      <c r="J22">
        <v>3.91</v>
      </c>
      <c r="K22">
        <v>44.96</v>
      </c>
      <c r="L22">
        <v>24.22</v>
      </c>
      <c r="M22">
        <v>19</v>
      </c>
      <c r="N22">
        <v>7.46</v>
      </c>
      <c r="O22">
        <v>13.09</v>
      </c>
      <c r="P22">
        <v>31.73</v>
      </c>
      <c r="Q22">
        <v>8.5</v>
      </c>
      <c r="R22">
        <v>29.6</v>
      </c>
      <c r="S22">
        <v>19.600000000000001</v>
      </c>
      <c r="T22">
        <v>1.22</v>
      </c>
      <c r="U22">
        <v>12.34</v>
      </c>
      <c r="V22">
        <v>8.0779999999999994</v>
      </c>
      <c r="W22">
        <v>21.86</v>
      </c>
      <c r="X22">
        <v>11.039</v>
      </c>
      <c r="Y22">
        <v>9.625</v>
      </c>
      <c r="Z22">
        <v>12.481</v>
      </c>
      <c r="AA22">
        <v>4.43</v>
      </c>
      <c r="AB22">
        <v>6.74</v>
      </c>
      <c r="AC22">
        <v>5.51</v>
      </c>
      <c r="AD22">
        <v>6.32</v>
      </c>
      <c r="AE22">
        <v>11.31</v>
      </c>
      <c r="AF22" s="31">
        <v>4.5</v>
      </c>
      <c r="AG22" s="31">
        <v>24.290000000000003</v>
      </c>
      <c r="AI22">
        <v>15.679999999999998</v>
      </c>
      <c r="AJ22">
        <v>21.16</v>
      </c>
      <c r="AK22">
        <v>18.45</v>
      </c>
      <c r="AL22">
        <v>40.200000000000003</v>
      </c>
      <c r="AM22">
        <v>43</v>
      </c>
      <c r="AN22">
        <v>43.19</v>
      </c>
      <c r="AO22">
        <v>36.299999999999997</v>
      </c>
      <c r="AP22">
        <v>7.53</v>
      </c>
      <c r="AQ22">
        <v>20.84</v>
      </c>
      <c r="AR22">
        <v>21.06</v>
      </c>
      <c r="AS22">
        <v>26.21</v>
      </c>
      <c r="AT22">
        <v>25.98</v>
      </c>
      <c r="AU22">
        <v>24.709999999999997</v>
      </c>
      <c r="AV22">
        <v>13.06</v>
      </c>
      <c r="AW22">
        <v>10.99</v>
      </c>
      <c r="AX22">
        <v>8.16</v>
      </c>
      <c r="AY22">
        <v>19.62</v>
      </c>
      <c r="AZ22">
        <v>23.72</v>
      </c>
      <c r="BA22">
        <v>25.5</v>
      </c>
      <c r="BB22">
        <v>21.88</v>
      </c>
      <c r="BC22">
        <v>0.18</v>
      </c>
      <c r="BD22">
        <v>0.86</v>
      </c>
      <c r="BE22">
        <v>0.73</v>
      </c>
      <c r="BF22">
        <v>2.2000000000000002</v>
      </c>
      <c r="BG22">
        <v>1.75</v>
      </c>
      <c r="BH22">
        <v>5.83</v>
      </c>
      <c r="BI22">
        <v>4.9800000000000004</v>
      </c>
      <c r="BJ22">
        <v>4.57</v>
      </c>
      <c r="BK22">
        <v>4.97</v>
      </c>
      <c r="BL22">
        <v>2.44</v>
      </c>
      <c r="BM22">
        <v>3.09</v>
      </c>
      <c r="BN22">
        <v>0.33</v>
      </c>
      <c r="BO22">
        <v>0.28000000000000003</v>
      </c>
      <c r="BP22">
        <v>1.72</v>
      </c>
      <c r="BQ22">
        <v>0.38</v>
      </c>
      <c r="BR22">
        <v>7.0000000000000007E-2</v>
      </c>
      <c r="BS22">
        <v>0.09</v>
      </c>
      <c r="BU22">
        <v>0.11</v>
      </c>
      <c r="BV22">
        <v>0.21</v>
      </c>
      <c r="BW22">
        <v>0.2</v>
      </c>
      <c r="BX22">
        <v>0.2</v>
      </c>
      <c r="BZ22">
        <f t="shared" si="0"/>
        <v>0</v>
      </c>
      <c r="CA22">
        <f t="shared" si="1"/>
        <v>1</v>
      </c>
      <c r="CB22">
        <f t="shared" si="2"/>
        <v>1</v>
      </c>
      <c r="CC22">
        <f t="shared" si="3"/>
        <v>1</v>
      </c>
      <c r="CD22">
        <f t="shared" si="4"/>
        <v>0.33333333333333337</v>
      </c>
      <c r="CE22">
        <f t="shared" si="5"/>
        <v>1</v>
      </c>
      <c r="CF22">
        <f t="shared" si="6"/>
        <v>1</v>
      </c>
      <c r="CG22">
        <f t="shared" si="7"/>
        <v>0.33333333333333337</v>
      </c>
      <c r="CH22">
        <f t="shared" si="8"/>
        <v>1</v>
      </c>
      <c r="CI22">
        <f t="shared" si="9"/>
        <v>1</v>
      </c>
      <c r="CJ22">
        <f t="shared" si="10"/>
        <v>0</v>
      </c>
      <c r="CK22">
        <f t="shared" si="11"/>
        <v>1</v>
      </c>
      <c r="CL22">
        <f t="shared" si="12"/>
        <v>0.33333333333333337</v>
      </c>
      <c r="CM22">
        <f t="shared" si="13"/>
        <v>1</v>
      </c>
      <c r="CN22">
        <f t="shared" si="14"/>
        <v>1</v>
      </c>
      <c r="CO22">
        <f t="shared" si="15"/>
        <v>0.33333333333333337</v>
      </c>
      <c r="CP22">
        <f t="shared" si="16"/>
        <v>1</v>
      </c>
      <c r="CQ22">
        <f t="shared" si="17"/>
        <v>0</v>
      </c>
      <c r="CR22">
        <f t="shared" si="18"/>
        <v>0.33333333333333337</v>
      </c>
      <c r="CS22">
        <f t="shared" si="19"/>
        <v>0</v>
      </c>
      <c r="CT22">
        <f t="shared" si="20"/>
        <v>0.33333333333333337</v>
      </c>
      <c r="CU22">
        <f t="shared" si="21"/>
        <v>1</v>
      </c>
      <c r="CV22">
        <f t="shared" si="22"/>
        <v>0</v>
      </c>
      <c r="CW22">
        <f t="shared" si="23"/>
        <v>1</v>
      </c>
      <c r="CX22">
        <f t="shared" si="24"/>
        <v>0</v>
      </c>
      <c r="CY22">
        <f t="shared" si="25"/>
        <v>1</v>
      </c>
      <c r="CZ22">
        <f t="shared" si="26"/>
        <v>1</v>
      </c>
      <c r="DA22">
        <f t="shared" si="27"/>
        <v>1</v>
      </c>
      <c r="DB22">
        <f t="shared" si="28"/>
        <v>1</v>
      </c>
      <c r="DC22">
        <f t="shared" si="29"/>
        <v>1</v>
      </c>
      <c r="DD22">
        <f t="shared" si="30"/>
        <v>1</v>
      </c>
      <c r="DE22">
        <f t="shared" si="31"/>
        <v>1</v>
      </c>
      <c r="DF22">
        <f t="shared" si="32"/>
        <v>0.33333333333333337</v>
      </c>
      <c r="DG22">
        <f t="shared" si="33"/>
        <v>1</v>
      </c>
      <c r="DH22">
        <f t="shared" si="34"/>
        <v>1</v>
      </c>
      <c r="DI22">
        <f t="shared" si="35"/>
        <v>1</v>
      </c>
      <c r="DJ22">
        <f t="shared" si="36"/>
        <v>1</v>
      </c>
      <c r="DK22">
        <f t="shared" si="37"/>
        <v>1</v>
      </c>
      <c r="DL22">
        <f t="shared" si="38"/>
        <v>1</v>
      </c>
      <c r="DM22">
        <f t="shared" si="39"/>
        <v>1</v>
      </c>
      <c r="DN22">
        <f t="shared" si="40"/>
        <v>0.33333333333333337</v>
      </c>
      <c r="DO22">
        <f t="shared" si="41"/>
        <v>1</v>
      </c>
      <c r="DP22">
        <f t="shared" si="42"/>
        <v>1</v>
      </c>
      <c r="DQ22">
        <f t="shared" si="43"/>
        <v>1</v>
      </c>
      <c r="DR22">
        <f t="shared" si="44"/>
        <v>1</v>
      </c>
      <c r="DS22">
        <f t="shared" si="45"/>
        <v>0</v>
      </c>
      <c r="DT22">
        <f t="shared" si="46"/>
        <v>0</v>
      </c>
      <c r="DU22">
        <f t="shared" si="47"/>
        <v>0</v>
      </c>
      <c r="DV22">
        <f t="shared" si="48"/>
        <v>0</v>
      </c>
      <c r="DW22">
        <f t="shared" si="49"/>
        <v>0</v>
      </c>
      <c r="DX22">
        <f t="shared" si="50"/>
        <v>0.33333333333333337</v>
      </c>
      <c r="DY22">
        <f t="shared" si="51"/>
        <v>0</v>
      </c>
      <c r="DZ22">
        <f t="shared" si="52"/>
        <v>0</v>
      </c>
      <c r="EA22">
        <f t="shared" si="53"/>
        <v>0</v>
      </c>
      <c r="EB22">
        <f t="shared" si="54"/>
        <v>0</v>
      </c>
      <c r="EC22">
        <f t="shared" si="55"/>
        <v>0</v>
      </c>
      <c r="ED22">
        <f t="shared" si="56"/>
        <v>0</v>
      </c>
      <c r="EE22">
        <f t="shared" si="57"/>
        <v>0</v>
      </c>
      <c r="EF22">
        <f t="shared" si="58"/>
        <v>0</v>
      </c>
      <c r="EG22">
        <f t="shared" si="59"/>
        <v>0</v>
      </c>
      <c r="EH22">
        <f t="shared" si="60"/>
        <v>0</v>
      </c>
      <c r="EI22">
        <f t="shared" si="61"/>
        <v>0</v>
      </c>
      <c r="EJ22">
        <f t="shared" si="62"/>
        <v>0</v>
      </c>
      <c r="EK22">
        <f t="shared" si="63"/>
        <v>0</v>
      </c>
      <c r="EL22">
        <f t="shared" si="64"/>
        <v>0</v>
      </c>
      <c r="EM22">
        <f t="shared" si="65"/>
        <v>0</v>
      </c>
      <c r="EN22">
        <f t="shared" si="66"/>
        <v>0</v>
      </c>
    </row>
    <row r="23" spans="1:144">
      <c r="A23" s="32" t="s">
        <v>236</v>
      </c>
      <c r="B23">
        <v>1.9E-3</v>
      </c>
      <c r="C23">
        <v>1E-3</v>
      </c>
      <c r="D23" t="s">
        <v>287</v>
      </c>
      <c r="E23" t="s">
        <v>287</v>
      </c>
      <c r="F23">
        <v>2</v>
      </c>
      <c r="G23">
        <v>2</v>
      </c>
      <c r="H23">
        <v>2</v>
      </c>
      <c r="AF23" s="31"/>
      <c r="AG23" s="31"/>
      <c r="BZ23">
        <f t="shared" si="0"/>
        <v>0</v>
      </c>
      <c r="CA23">
        <f t="shared" si="1"/>
        <v>0</v>
      </c>
      <c r="CB23">
        <f t="shared" si="2"/>
        <v>0</v>
      </c>
      <c r="CC23">
        <f t="shared" si="3"/>
        <v>0</v>
      </c>
      <c r="CD23">
        <f t="shared" si="4"/>
        <v>0</v>
      </c>
      <c r="CE23">
        <f t="shared" si="5"/>
        <v>0</v>
      </c>
      <c r="CF23">
        <f t="shared" si="6"/>
        <v>0</v>
      </c>
      <c r="CG23">
        <f t="shared" si="7"/>
        <v>0</v>
      </c>
      <c r="CH23">
        <f t="shared" si="8"/>
        <v>0</v>
      </c>
      <c r="CI23">
        <f t="shared" si="9"/>
        <v>0</v>
      </c>
      <c r="CJ23">
        <f t="shared" si="10"/>
        <v>0</v>
      </c>
      <c r="CK23">
        <f t="shared" si="11"/>
        <v>0</v>
      </c>
      <c r="CL23">
        <f t="shared" si="12"/>
        <v>0</v>
      </c>
      <c r="CM23">
        <f t="shared" si="13"/>
        <v>0</v>
      </c>
      <c r="CN23">
        <f t="shared" si="14"/>
        <v>0</v>
      </c>
      <c r="CO23">
        <f t="shared" si="15"/>
        <v>0</v>
      </c>
      <c r="CP23">
        <f t="shared" si="16"/>
        <v>0</v>
      </c>
      <c r="CQ23">
        <f t="shared" si="17"/>
        <v>0</v>
      </c>
      <c r="CR23">
        <f t="shared" si="18"/>
        <v>0</v>
      </c>
      <c r="CS23">
        <f t="shared" si="19"/>
        <v>0</v>
      </c>
      <c r="CT23">
        <f t="shared" si="20"/>
        <v>0</v>
      </c>
      <c r="CU23">
        <f t="shared" si="21"/>
        <v>0</v>
      </c>
      <c r="CV23">
        <f t="shared" si="22"/>
        <v>0</v>
      </c>
      <c r="CW23">
        <f t="shared" si="23"/>
        <v>0</v>
      </c>
      <c r="CX23">
        <f t="shared" si="24"/>
        <v>0</v>
      </c>
      <c r="CY23">
        <f t="shared" si="25"/>
        <v>0</v>
      </c>
      <c r="CZ23">
        <f t="shared" si="26"/>
        <v>0</v>
      </c>
      <c r="DA23">
        <f t="shared" si="27"/>
        <v>0</v>
      </c>
      <c r="DB23">
        <f t="shared" si="28"/>
        <v>0</v>
      </c>
      <c r="DC23">
        <f t="shared" si="29"/>
        <v>0</v>
      </c>
      <c r="DD23">
        <f t="shared" si="30"/>
        <v>0</v>
      </c>
      <c r="DE23">
        <f t="shared" si="31"/>
        <v>0</v>
      </c>
      <c r="DF23">
        <f t="shared" si="32"/>
        <v>0</v>
      </c>
      <c r="DG23">
        <f t="shared" si="33"/>
        <v>0</v>
      </c>
      <c r="DH23">
        <f t="shared" si="34"/>
        <v>0</v>
      </c>
      <c r="DI23">
        <f t="shared" si="35"/>
        <v>0</v>
      </c>
      <c r="DJ23">
        <f t="shared" si="36"/>
        <v>0</v>
      </c>
      <c r="DK23">
        <f t="shared" si="37"/>
        <v>0</v>
      </c>
      <c r="DL23">
        <f t="shared" si="38"/>
        <v>0</v>
      </c>
      <c r="DM23">
        <f t="shared" si="39"/>
        <v>0</v>
      </c>
      <c r="DN23">
        <f t="shared" si="40"/>
        <v>0</v>
      </c>
      <c r="DO23">
        <f t="shared" si="41"/>
        <v>0</v>
      </c>
      <c r="DP23">
        <f t="shared" si="42"/>
        <v>0</v>
      </c>
      <c r="DQ23">
        <f t="shared" si="43"/>
        <v>0</v>
      </c>
      <c r="DR23">
        <f t="shared" si="44"/>
        <v>0</v>
      </c>
      <c r="DS23">
        <f t="shared" si="45"/>
        <v>0</v>
      </c>
      <c r="DT23">
        <f t="shared" si="46"/>
        <v>0</v>
      </c>
      <c r="DU23">
        <f t="shared" si="47"/>
        <v>0</v>
      </c>
      <c r="DV23">
        <f t="shared" si="48"/>
        <v>0</v>
      </c>
      <c r="DW23">
        <f t="shared" si="49"/>
        <v>0</v>
      </c>
      <c r="DX23">
        <f t="shared" si="50"/>
        <v>0</v>
      </c>
      <c r="DY23">
        <f t="shared" si="51"/>
        <v>0</v>
      </c>
      <c r="DZ23">
        <f t="shared" si="52"/>
        <v>0</v>
      </c>
      <c r="EA23">
        <f t="shared" si="53"/>
        <v>0</v>
      </c>
      <c r="EB23">
        <f t="shared" si="54"/>
        <v>0</v>
      </c>
      <c r="EC23">
        <f t="shared" si="55"/>
        <v>0</v>
      </c>
      <c r="ED23">
        <f t="shared" si="56"/>
        <v>0</v>
      </c>
      <c r="EE23">
        <f t="shared" si="57"/>
        <v>0</v>
      </c>
      <c r="EF23">
        <f t="shared" si="58"/>
        <v>0</v>
      </c>
      <c r="EG23">
        <f t="shared" si="59"/>
        <v>0</v>
      </c>
      <c r="EH23">
        <f t="shared" si="60"/>
        <v>0</v>
      </c>
      <c r="EI23">
        <f t="shared" si="61"/>
        <v>0</v>
      </c>
      <c r="EJ23">
        <f t="shared" si="62"/>
        <v>0</v>
      </c>
      <c r="EK23">
        <f t="shared" si="63"/>
        <v>0</v>
      </c>
      <c r="EL23">
        <f t="shared" si="64"/>
        <v>0</v>
      </c>
      <c r="EM23">
        <f t="shared" si="65"/>
        <v>0</v>
      </c>
      <c r="EN23">
        <f t="shared" si="66"/>
        <v>0</v>
      </c>
    </row>
    <row r="24" spans="1:144">
      <c r="A24" s="32" t="s">
        <v>237</v>
      </c>
      <c r="B24">
        <v>1.4999999999999999E-4</v>
      </c>
      <c r="C24">
        <v>1E-3</v>
      </c>
      <c r="D24" t="s">
        <v>279</v>
      </c>
      <c r="E24" t="s">
        <v>279</v>
      </c>
      <c r="F24">
        <v>3</v>
      </c>
      <c r="G24">
        <v>3</v>
      </c>
      <c r="H24">
        <v>3</v>
      </c>
      <c r="AF24" s="31"/>
      <c r="AG24" s="31"/>
      <c r="BZ24">
        <f t="shared" si="0"/>
        <v>0</v>
      </c>
      <c r="CA24">
        <f t="shared" si="1"/>
        <v>0</v>
      </c>
      <c r="CB24">
        <f t="shared" si="2"/>
        <v>0</v>
      </c>
      <c r="CC24">
        <f t="shared" si="3"/>
        <v>0</v>
      </c>
      <c r="CD24">
        <f t="shared" si="4"/>
        <v>0</v>
      </c>
      <c r="CE24">
        <f t="shared" si="5"/>
        <v>0</v>
      </c>
      <c r="CF24">
        <f t="shared" si="6"/>
        <v>0</v>
      </c>
      <c r="CG24">
        <f t="shared" si="7"/>
        <v>0</v>
      </c>
      <c r="CH24">
        <f t="shared" si="8"/>
        <v>0</v>
      </c>
      <c r="CI24">
        <f t="shared" si="9"/>
        <v>0</v>
      </c>
      <c r="CJ24">
        <f t="shared" si="10"/>
        <v>0</v>
      </c>
      <c r="CK24">
        <f t="shared" si="11"/>
        <v>0</v>
      </c>
      <c r="CL24">
        <f t="shared" si="12"/>
        <v>0</v>
      </c>
      <c r="CM24">
        <f t="shared" si="13"/>
        <v>0</v>
      </c>
      <c r="CN24">
        <f t="shared" si="14"/>
        <v>0</v>
      </c>
      <c r="CO24">
        <f t="shared" si="15"/>
        <v>0</v>
      </c>
      <c r="CP24">
        <f t="shared" si="16"/>
        <v>0</v>
      </c>
      <c r="CQ24">
        <f t="shared" si="17"/>
        <v>0</v>
      </c>
      <c r="CR24">
        <f t="shared" si="18"/>
        <v>0</v>
      </c>
      <c r="CS24">
        <f t="shared" si="19"/>
        <v>0</v>
      </c>
      <c r="CT24">
        <f t="shared" si="20"/>
        <v>0</v>
      </c>
      <c r="CU24">
        <f t="shared" si="21"/>
        <v>0</v>
      </c>
      <c r="CV24">
        <f t="shared" si="22"/>
        <v>0</v>
      </c>
      <c r="CW24">
        <f t="shared" si="23"/>
        <v>0</v>
      </c>
      <c r="CX24">
        <f t="shared" si="24"/>
        <v>0</v>
      </c>
      <c r="CY24">
        <f t="shared" si="25"/>
        <v>0</v>
      </c>
      <c r="CZ24">
        <f t="shared" si="26"/>
        <v>0</v>
      </c>
      <c r="DA24">
        <f t="shared" si="27"/>
        <v>0</v>
      </c>
      <c r="DB24">
        <f t="shared" si="28"/>
        <v>0</v>
      </c>
      <c r="DC24">
        <f t="shared" si="29"/>
        <v>0</v>
      </c>
      <c r="DD24">
        <f t="shared" si="30"/>
        <v>0</v>
      </c>
      <c r="DE24">
        <f t="shared" si="31"/>
        <v>0</v>
      </c>
      <c r="DF24">
        <f t="shared" si="32"/>
        <v>0</v>
      </c>
      <c r="DG24">
        <f t="shared" si="33"/>
        <v>0</v>
      </c>
      <c r="DH24">
        <f t="shared" si="34"/>
        <v>0</v>
      </c>
      <c r="DI24">
        <f t="shared" si="35"/>
        <v>0</v>
      </c>
      <c r="DJ24">
        <f t="shared" si="36"/>
        <v>0</v>
      </c>
      <c r="DK24">
        <f t="shared" si="37"/>
        <v>0</v>
      </c>
      <c r="DL24">
        <f t="shared" si="38"/>
        <v>0</v>
      </c>
      <c r="DM24">
        <f t="shared" si="39"/>
        <v>0</v>
      </c>
      <c r="DN24">
        <f t="shared" si="40"/>
        <v>0</v>
      </c>
      <c r="DO24">
        <f t="shared" si="41"/>
        <v>0</v>
      </c>
      <c r="DP24">
        <f t="shared" si="42"/>
        <v>0</v>
      </c>
      <c r="DQ24">
        <f t="shared" si="43"/>
        <v>0</v>
      </c>
      <c r="DR24">
        <f t="shared" si="44"/>
        <v>0</v>
      </c>
      <c r="DS24">
        <f t="shared" si="45"/>
        <v>0</v>
      </c>
      <c r="DT24">
        <f t="shared" si="46"/>
        <v>0</v>
      </c>
      <c r="DU24">
        <f t="shared" si="47"/>
        <v>0</v>
      </c>
      <c r="DV24">
        <f t="shared" si="48"/>
        <v>0</v>
      </c>
      <c r="DW24">
        <f t="shared" si="49"/>
        <v>0</v>
      </c>
      <c r="DX24">
        <f t="shared" si="50"/>
        <v>0</v>
      </c>
      <c r="DY24">
        <f t="shared" si="51"/>
        <v>0</v>
      </c>
      <c r="DZ24">
        <f t="shared" si="52"/>
        <v>0</v>
      </c>
      <c r="EA24">
        <f t="shared" si="53"/>
        <v>0</v>
      </c>
      <c r="EB24">
        <f t="shared" si="54"/>
        <v>0</v>
      </c>
      <c r="EC24">
        <f t="shared" si="55"/>
        <v>0</v>
      </c>
      <c r="ED24">
        <f t="shared" si="56"/>
        <v>0</v>
      </c>
      <c r="EE24">
        <f t="shared" si="57"/>
        <v>0</v>
      </c>
      <c r="EF24">
        <f t="shared" si="58"/>
        <v>0</v>
      </c>
      <c r="EG24">
        <f t="shared" si="59"/>
        <v>0</v>
      </c>
      <c r="EH24">
        <f t="shared" si="60"/>
        <v>0</v>
      </c>
      <c r="EI24">
        <f t="shared" si="61"/>
        <v>0</v>
      </c>
      <c r="EJ24">
        <f t="shared" si="62"/>
        <v>0</v>
      </c>
      <c r="EK24">
        <f t="shared" si="63"/>
        <v>0</v>
      </c>
      <c r="EL24">
        <f t="shared" si="64"/>
        <v>0</v>
      </c>
      <c r="EM24">
        <f t="shared" si="65"/>
        <v>0</v>
      </c>
      <c r="EN24">
        <f t="shared" si="66"/>
        <v>0</v>
      </c>
    </row>
    <row r="25" spans="1:144">
      <c r="A25" s="32" t="s">
        <v>108</v>
      </c>
      <c r="B25">
        <v>5.0000000000000004E-6</v>
      </c>
      <c r="C25">
        <v>5.9999999999999995E-4</v>
      </c>
      <c r="D25" t="s">
        <v>290</v>
      </c>
      <c r="E25" t="s">
        <v>539</v>
      </c>
      <c r="F25">
        <v>4</v>
      </c>
      <c r="G25">
        <v>4</v>
      </c>
      <c r="H25">
        <v>3</v>
      </c>
      <c r="O25">
        <v>2.0000000000000001E-4</v>
      </c>
      <c r="AF25" s="31"/>
      <c r="AG25" s="31"/>
      <c r="BZ25">
        <f t="shared" si="0"/>
        <v>0</v>
      </c>
      <c r="CA25">
        <f t="shared" si="1"/>
        <v>0</v>
      </c>
      <c r="CB25">
        <f t="shared" si="2"/>
        <v>0</v>
      </c>
      <c r="CC25">
        <f t="shared" si="3"/>
        <v>0</v>
      </c>
      <c r="CD25">
        <f t="shared" si="4"/>
        <v>0</v>
      </c>
      <c r="CE25">
        <f t="shared" si="5"/>
        <v>0.5</v>
      </c>
      <c r="CF25">
        <f t="shared" si="6"/>
        <v>0</v>
      </c>
      <c r="CG25">
        <f t="shared" si="7"/>
        <v>0</v>
      </c>
      <c r="CH25">
        <f t="shared" si="8"/>
        <v>0</v>
      </c>
      <c r="CI25">
        <f t="shared" si="9"/>
        <v>0</v>
      </c>
      <c r="CJ25">
        <f t="shared" si="10"/>
        <v>0</v>
      </c>
      <c r="CK25">
        <f t="shared" si="11"/>
        <v>0</v>
      </c>
      <c r="CL25">
        <f t="shared" si="12"/>
        <v>0</v>
      </c>
      <c r="CM25">
        <f t="shared" si="13"/>
        <v>0</v>
      </c>
      <c r="CN25">
        <f t="shared" si="14"/>
        <v>0</v>
      </c>
      <c r="CO25">
        <f t="shared" si="15"/>
        <v>0</v>
      </c>
      <c r="CP25">
        <f t="shared" si="16"/>
        <v>0</v>
      </c>
      <c r="CQ25">
        <f t="shared" si="17"/>
        <v>0</v>
      </c>
      <c r="CR25">
        <f t="shared" si="18"/>
        <v>0</v>
      </c>
      <c r="CS25">
        <f t="shared" si="19"/>
        <v>0</v>
      </c>
      <c r="CT25">
        <f t="shared" si="20"/>
        <v>0</v>
      </c>
      <c r="CU25">
        <f t="shared" si="21"/>
        <v>0</v>
      </c>
      <c r="CV25">
        <f t="shared" si="22"/>
        <v>0</v>
      </c>
      <c r="CW25">
        <f t="shared" si="23"/>
        <v>0</v>
      </c>
      <c r="CX25">
        <f t="shared" si="24"/>
        <v>0</v>
      </c>
      <c r="CY25">
        <f t="shared" si="25"/>
        <v>0</v>
      </c>
      <c r="CZ25">
        <f t="shared" si="26"/>
        <v>0</v>
      </c>
      <c r="DA25">
        <f t="shared" si="27"/>
        <v>0</v>
      </c>
      <c r="DB25">
        <f t="shared" si="28"/>
        <v>0</v>
      </c>
      <c r="DC25">
        <f t="shared" si="29"/>
        <v>0</v>
      </c>
      <c r="DD25">
        <f t="shared" si="30"/>
        <v>0</v>
      </c>
      <c r="DE25">
        <f t="shared" si="31"/>
        <v>0</v>
      </c>
      <c r="DF25">
        <f t="shared" si="32"/>
        <v>0</v>
      </c>
      <c r="DG25">
        <f t="shared" si="33"/>
        <v>0</v>
      </c>
      <c r="DH25">
        <f t="shared" si="34"/>
        <v>0</v>
      </c>
      <c r="DI25">
        <f t="shared" si="35"/>
        <v>0</v>
      </c>
      <c r="DJ25">
        <f t="shared" si="36"/>
        <v>0</v>
      </c>
      <c r="DK25">
        <f t="shared" si="37"/>
        <v>0</v>
      </c>
      <c r="DL25">
        <f t="shared" si="38"/>
        <v>0</v>
      </c>
      <c r="DM25">
        <f t="shared" si="39"/>
        <v>0</v>
      </c>
      <c r="DN25">
        <f t="shared" si="40"/>
        <v>0</v>
      </c>
      <c r="DO25">
        <f t="shared" si="41"/>
        <v>0</v>
      </c>
      <c r="DP25">
        <f t="shared" si="42"/>
        <v>0</v>
      </c>
      <c r="DQ25">
        <f t="shared" si="43"/>
        <v>0</v>
      </c>
      <c r="DR25">
        <f t="shared" si="44"/>
        <v>0</v>
      </c>
      <c r="DS25">
        <f t="shared" si="45"/>
        <v>0</v>
      </c>
      <c r="DT25">
        <f t="shared" si="46"/>
        <v>0</v>
      </c>
      <c r="DU25">
        <f t="shared" si="47"/>
        <v>0</v>
      </c>
      <c r="DV25">
        <f t="shared" si="48"/>
        <v>0</v>
      </c>
      <c r="DW25">
        <f t="shared" si="49"/>
        <v>0</v>
      </c>
      <c r="DX25">
        <f t="shared" si="50"/>
        <v>0</v>
      </c>
      <c r="DY25">
        <f t="shared" si="51"/>
        <v>0</v>
      </c>
      <c r="DZ25">
        <f t="shared" si="52"/>
        <v>0</v>
      </c>
      <c r="EA25">
        <f t="shared" si="53"/>
        <v>0</v>
      </c>
      <c r="EB25">
        <f t="shared" si="54"/>
        <v>0</v>
      </c>
      <c r="EC25">
        <f t="shared" si="55"/>
        <v>0</v>
      </c>
      <c r="ED25">
        <f t="shared" si="56"/>
        <v>0</v>
      </c>
      <c r="EE25">
        <f t="shared" si="57"/>
        <v>0</v>
      </c>
      <c r="EF25">
        <f t="shared" si="58"/>
        <v>0</v>
      </c>
      <c r="EG25">
        <f t="shared" si="59"/>
        <v>0</v>
      </c>
      <c r="EH25">
        <f t="shared" si="60"/>
        <v>0</v>
      </c>
      <c r="EI25">
        <f t="shared" si="61"/>
        <v>0</v>
      </c>
      <c r="EJ25">
        <f t="shared" si="62"/>
        <v>0</v>
      </c>
      <c r="EK25">
        <f t="shared" si="63"/>
        <v>0</v>
      </c>
      <c r="EL25">
        <f t="shared" si="64"/>
        <v>0</v>
      </c>
      <c r="EM25">
        <f t="shared" si="65"/>
        <v>0</v>
      </c>
      <c r="EN25">
        <f t="shared" si="66"/>
        <v>0</v>
      </c>
    </row>
    <row r="26" spans="1:144">
      <c r="A26" s="32" t="s">
        <v>109</v>
      </c>
      <c r="B26">
        <v>3.6999999999999998E-2</v>
      </c>
      <c r="C26">
        <v>12</v>
      </c>
      <c r="D26" t="s">
        <v>276</v>
      </c>
      <c r="E26" t="s">
        <v>276</v>
      </c>
      <c r="F26">
        <v>2</v>
      </c>
      <c r="G26">
        <v>2</v>
      </c>
      <c r="H26">
        <v>2</v>
      </c>
      <c r="O26">
        <v>4.0000000000000001E-3</v>
      </c>
      <c r="T26">
        <v>0.05</v>
      </c>
      <c r="V26">
        <v>8.0000000000000002E-3</v>
      </c>
      <c r="AA26">
        <v>0.17</v>
      </c>
      <c r="AF26" s="31"/>
      <c r="AG26" s="31"/>
      <c r="BO26">
        <v>0.09</v>
      </c>
      <c r="BQ26">
        <v>0.06</v>
      </c>
      <c r="BZ26">
        <f t="shared" si="0"/>
        <v>0</v>
      </c>
      <c r="CA26">
        <f t="shared" si="1"/>
        <v>0</v>
      </c>
      <c r="CB26">
        <f t="shared" si="2"/>
        <v>0</v>
      </c>
      <c r="CC26">
        <f t="shared" si="3"/>
        <v>0</v>
      </c>
      <c r="CD26">
        <f t="shared" si="4"/>
        <v>0</v>
      </c>
      <c r="CE26">
        <f t="shared" si="5"/>
        <v>0</v>
      </c>
      <c r="CF26">
        <f t="shared" si="6"/>
        <v>0</v>
      </c>
      <c r="CG26">
        <f t="shared" si="7"/>
        <v>0</v>
      </c>
      <c r="CH26">
        <f t="shared" si="8"/>
        <v>0</v>
      </c>
      <c r="CI26">
        <f t="shared" si="9"/>
        <v>0</v>
      </c>
      <c r="CJ26">
        <f t="shared" si="10"/>
        <v>0.5</v>
      </c>
      <c r="CK26">
        <f t="shared" si="11"/>
        <v>0</v>
      </c>
      <c r="CL26">
        <f t="shared" si="12"/>
        <v>0</v>
      </c>
      <c r="CM26">
        <f t="shared" si="13"/>
        <v>0</v>
      </c>
      <c r="CN26">
        <f t="shared" si="14"/>
        <v>0</v>
      </c>
      <c r="CO26">
        <f t="shared" si="15"/>
        <v>0</v>
      </c>
      <c r="CP26">
        <f t="shared" si="16"/>
        <v>0</v>
      </c>
      <c r="CQ26">
        <f t="shared" si="17"/>
        <v>0.5</v>
      </c>
      <c r="CR26">
        <f t="shared" si="18"/>
        <v>0</v>
      </c>
      <c r="CS26">
        <f t="shared" si="19"/>
        <v>0</v>
      </c>
      <c r="CT26">
        <f t="shared" si="20"/>
        <v>0</v>
      </c>
      <c r="CU26">
        <f t="shared" si="21"/>
        <v>0</v>
      </c>
      <c r="CV26">
        <f t="shared" si="22"/>
        <v>0</v>
      </c>
      <c r="CW26">
        <f t="shared" si="23"/>
        <v>0</v>
      </c>
      <c r="CX26">
        <f t="shared" si="24"/>
        <v>0</v>
      </c>
      <c r="CY26">
        <f t="shared" si="25"/>
        <v>0</v>
      </c>
      <c r="CZ26">
        <f t="shared" si="26"/>
        <v>0</v>
      </c>
      <c r="DA26">
        <f t="shared" si="27"/>
        <v>0</v>
      </c>
      <c r="DB26">
        <f t="shared" si="28"/>
        <v>0</v>
      </c>
      <c r="DC26">
        <f t="shared" si="29"/>
        <v>0</v>
      </c>
      <c r="DD26">
        <f t="shared" si="30"/>
        <v>0</v>
      </c>
      <c r="DE26">
        <f t="shared" si="31"/>
        <v>0</v>
      </c>
      <c r="DF26">
        <f t="shared" si="32"/>
        <v>0</v>
      </c>
      <c r="DG26">
        <f t="shared" si="33"/>
        <v>0</v>
      </c>
      <c r="DH26">
        <f t="shared" si="34"/>
        <v>0</v>
      </c>
      <c r="DI26">
        <f t="shared" si="35"/>
        <v>0</v>
      </c>
      <c r="DJ26">
        <f t="shared" si="36"/>
        <v>0</v>
      </c>
      <c r="DK26">
        <f t="shared" si="37"/>
        <v>0</v>
      </c>
      <c r="DL26">
        <f t="shared" si="38"/>
        <v>0</v>
      </c>
      <c r="DM26">
        <f t="shared" si="39"/>
        <v>0</v>
      </c>
      <c r="DN26">
        <f t="shared" si="40"/>
        <v>0</v>
      </c>
      <c r="DO26">
        <f t="shared" si="41"/>
        <v>0</v>
      </c>
      <c r="DP26">
        <f t="shared" si="42"/>
        <v>0</v>
      </c>
      <c r="DQ26">
        <f t="shared" si="43"/>
        <v>0</v>
      </c>
      <c r="DR26">
        <f t="shared" si="44"/>
        <v>0</v>
      </c>
      <c r="DS26">
        <f t="shared" si="45"/>
        <v>0</v>
      </c>
      <c r="DT26">
        <f t="shared" si="46"/>
        <v>0</v>
      </c>
      <c r="DU26">
        <f t="shared" si="47"/>
        <v>0</v>
      </c>
      <c r="DV26">
        <f t="shared" si="48"/>
        <v>0</v>
      </c>
      <c r="DW26">
        <f t="shared" si="49"/>
        <v>0</v>
      </c>
      <c r="DX26">
        <f t="shared" si="50"/>
        <v>0</v>
      </c>
      <c r="DY26">
        <f t="shared" si="51"/>
        <v>0</v>
      </c>
      <c r="DZ26">
        <f t="shared" si="52"/>
        <v>0</v>
      </c>
      <c r="EA26">
        <f t="shared" si="53"/>
        <v>0</v>
      </c>
      <c r="EB26">
        <f t="shared" si="54"/>
        <v>0</v>
      </c>
      <c r="EC26">
        <f t="shared" si="55"/>
        <v>0</v>
      </c>
      <c r="ED26">
        <f t="shared" si="56"/>
        <v>0</v>
      </c>
      <c r="EE26">
        <f t="shared" si="57"/>
        <v>0.5</v>
      </c>
      <c r="EF26">
        <f t="shared" si="58"/>
        <v>0</v>
      </c>
      <c r="EG26">
        <f t="shared" si="59"/>
        <v>0.5</v>
      </c>
      <c r="EH26">
        <f t="shared" si="60"/>
        <v>0</v>
      </c>
      <c r="EI26">
        <f t="shared" si="61"/>
        <v>0</v>
      </c>
      <c r="EJ26">
        <f t="shared" si="62"/>
        <v>0</v>
      </c>
      <c r="EK26">
        <f t="shared" si="63"/>
        <v>0</v>
      </c>
      <c r="EL26">
        <f t="shared" si="64"/>
        <v>0</v>
      </c>
      <c r="EM26">
        <f t="shared" si="65"/>
        <v>0</v>
      </c>
      <c r="EN26">
        <f t="shared" si="66"/>
        <v>0</v>
      </c>
    </row>
    <row r="27" spans="1:144">
      <c r="A27" s="32" t="s">
        <v>110</v>
      </c>
      <c r="B27">
        <v>1.6500000000000001E-2</v>
      </c>
      <c r="C27">
        <v>0.04</v>
      </c>
      <c r="D27" t="s">
        <v>292</v>
      </c>
      <c r="E27" t="s">
        <v>292</v>
      </c>
      <c r="F27">
        <v>2</v>
      </c>
      <c r="G27">
        <v>2</v>
      </c>
      <c r="H27">
        <v>2</v>
      </c>
      <c r="T27">
        <v>0.01</v>
      </c>
      <c r="AA27">
        <v>2.5999999999999999E-2</v>
      </c>
      <c r="AF27" s="31"/>
      <c r="AG27" s="31"/>
      <c r="BZ27">
        <f t="shared" si="0"/>
        <v>0</v>
      </c>
      <c r="CA27">
        <f t="shared" si="1"/>
        <v>0</v>
      </c>
      <c r="CB27">
        <f t="shared" si="2"/>
        <v>0</v>
      </c>
      <c r="CC27">
        <f t="shared" si="3"/>
        <v>0</v>
      </c>
      <c r="CD27">
        <f t="shared" si="4"/>
        <v>0</v>
      </c>
      <c r="CE27">
        <f t="shared" si="5"/>
        <v>0</v>
      </c>
      <c r="CF27">
        <f t="shared" si="6"/>
        <v>0</v>
      </c>
      <c r="CG27">
        <f t="shared" si="7"/>
        <v>0</v>
      </c>
      <c r="CH27">
        <f t="shared" si="8"/>
        <v>0</v>
      </c>
      <c r="CI27">
        <f t="shared" si="9"/>
        <v>0</v>
      </c>
      <c r="CJ27">
        <f t="shared" si="10"/>
        <v>0</v>
      </c>
      <c r="CK27">
        <f t="shared" si="11"/>
        <v>0</v>
      </c>
      <c r="CL27">
        <f t="shared" si="12"/>
        <v>0</v>
      </c>
      <c r="CM27">
        <f t="shared" si="13"/>
        <v>0</v>
      </c>
      <c r="CN27">
        <f t="shared" si="14"/>
        <v>0</v>
      </c>
      <c r="CO27">
        <f t="shared" si="15"/>
        <v>0</v>
      </c>
      <c r="CP27">
        <f t="shared" si="16"/>
        <v>0</v>
      </c>
      <c r="CQ27">
        <f t="shared" si="17"/>
        <v>0.5</v>
      </c>
      <c r="CR27">
        <f t="shared" si="18"/>
        <v>0</v>
      </c>
      <c r="CS27">
        <f t="shared" si="19"/>
        <v>0</v>
      </c>
      <c r="CT27">
        <f t="shared" si="20"/>
        <v>0</v>
      </c>
      <c r="CU27">
        <f t="shared" si="21"/>
        <v>0</v>
      </c>
      <c r="CV27">
        <f t="shared" si="22"/>
        <v>0</v>
      </c>
      <c r="CW27">
        <f t="shared" si="23"/>
        <v>0</v>
      </c>
      <c r="CX27">
        <f t="shared" si="24"/>
        <v>0</v>
      </c>
      <c r="CY27">
        <f t="shared" si="25"/>
        <v>0</v>
      </c>
      <c r="CZ27">
        <f t="shared" si="26"/>
        <v>0</v>
      </c>
      <c r="DA27">
        <f t="shared" si="27"/>
        <v>0</v>
      </c>
      <c r="DB27">
        <f t="shared" si="28"/>
        <v>0</v>
      </c>
      <c r="DC27">
        <f t="shared" si="29"/>
        <v>0</v>
      </c>
      <c r="DD27">
        <f t="shared" si="30"/>
        <v>0</v>
      </c>
      <c r="DE27">
        <f t="shared" si="31"/>
        <v>0</v>
      </c>
      <c r="DF27">
        <f t="shared" si="32"/>
        <v>0</v>
      </c>
      <c r="DG27">
        <f t="shared" si="33"/>
        <v>0</v>
      </c>
      <c r="DH27">
        <f t="shared" si="34"/>
        <v>0</v>
      </c>
      <c r="DI27">
        <f t="shared" si="35"/>
        <v>0</v>
      </c>
      <c r="DJ27">
        <f t="shared" si="36"/>
        <v>0</v>
      </c>
      <c r="DK27">
        <f t="shared" si="37"/>
        <v>0</v>
      </c>
      <c r="DL27">
        <f t="shared" si="38"/>
        <v>0</v>
      </c>
      <c r="DM27">
        <f t="shared" si="39"/>
        <v>0</v>
      </c>
      <c r="DN27">
        <f t="shared" si="40"/>
        <v>0</v>
      </c>
      <c r="DO27">
        <f t="shared" si="41"/>
        <v>0</v>
      </c>
      <c r="DP27">
        <f t="shared" si="42"/>
        <v>0</v>
      </c>
      <c r="DQ27">
        <f t="shared" si="43"/>
        <v>0</v>
      </c>
      <c r="DR27">
        <f t="shared" si="44"/>
        <v>0</v>
      </c>
      <c r="DS27">
        <f t="shared" si="45"/>
        <v>0</v>
      </c>
      <c r="DT27">
        <f t="shared" si="46"/>
        <v>0</v>
      </c>
      <c r="DU27">
        <f t="shared" si="47"/>
        <v>0</v>
      </c>
      <c r="DV27">
        <f t="shared" si="48"/>
        <v>0</v>
      </c>
      <c r="DW27">
        <f t="shared" si="49"/>
        <v>0</v>
      </c>
      <c r="DX27">
        <f t="shared" si="50"/>
        <v>0</v>
      </c>
      <c r="DY27">
        <f t="shared" si="51"/>
        <v>0</v>
      </c>
      <c r="DZ27">
        <f t="shared" si="52"/>
        <v>0</v>
      </c>
      <c r="EA27">
        <f t="shared" si="53"/>
        <v>0</v>
      </c>
      <c r="EB27">
        <f t="shared" si="54"/>
        <v>0</v>
      </c>
      <c r="EC27">
        <f t="shared" si="55"/>
        <v>0</v>
      </c>
      <c r="ED27">
        <f t="shared" si="56"/>
        <v>0</v>
      </c>
      <c r="EE27">
        <f t="shared" si="57"/>
        <v>0</v>
      </c>
      <c r="EF27">
        <f t="shared" si="58"/>
        <v>0</v>
      </c>
      <c r="EG27">
        <f t="shared" si="59"/>
        <v>0</v>
      </c>
      <c r="EH27">
        <f t="shared" si="60"/>
        <v>0</v>
      </c>
      <c r="EI27">
        <f t="shared" si="61"/>
        <v>0</v>
      </c>
      <c r="EJ27">
        <f t="shared" si="62"/>
        <v>0</v>
      </c>
      <c r="EK27">
        <f t="shared" si="63"/>
        <v>0</v>
      </c>
      <c r="EL27">
        <f t="shared" si="64"/>
        <v>0</v>
      </c>
      <c r="EM27">
        <f t="shared" si="65"/>
        <v>0</v>
      </c>
      <c r="EN27">
        <f t="shared" si="66"/>
        <v>0</v>
      </c>
    </row>
    <row r="28" spans="1:144">
      <c r="A28" s="32" t="s">
        <v>238</v>
      </c>
      <c r="B28">
        <v>2E-3</v>
      </c>
      <c r="C28">
        <v>4.0000000000000001E-3</v>
      </c>
      <c r="D28" s="31" t="s">
        <v>283</v>
      </c>
      <c r="E28" t="s">
        <v>283</v>
      </c>
      <c r="F28">
        <v>3</v>
      </c>
      <c r="G28">
        <v>3</v>
      </c>
      <c r="H28">
        <v>3</v>
      </c>
      <c r="AF28" s="31"/>
      <c r="AG28" s="31"/>
      <c r="BZ28">
        <f t="shared" si="0"/>
        <v>0</v>
      </c>
      <c r="CA28">
        <f t="shared" si="1"/>
        <v>0</v>
      </c>
      <c r="CB28">
        <f t="shared" si="2"/>
        <v>0</v>
      </c>
      <c r="CC28">
        <f t="shared" si="3"/>
        <v>0</v>
      </c>
      <c r="CD28">
        <f t="shared" si="4"/>
        <v>0</v>
      </c>
      <c r="CE28">
        <f t="shared" si="5"/>
        <v>0</v>
      </c>
      <c r="CF28">
        <f t="shared" si="6"/>
        <v>0</v>
      </c>
      <c r="CG28">
        <f t="shared" si="7"/>
        <v>0</v>
      </c>
      <c r="CH28">
        <f t="shared" si="8"/>
        <v>0</v>
      </c>
      <c r="CI28">
        <f t="shared" si="9"/>
        <v>0</v>
      </c>
      <c r="CJ28">
        <f t="shared" si="10"/>
        <v>0</v>
      </c>
      <c r="CK28">
        <f t="shared" si="11"/>
        <v>0</v>
      </c>
      <c r="CL28">
        <f t="shared" si="12"/>
        <v>0</v>
      </c>
      <c r="CM28">
        <f t="shared" si="13"/>
        <v>0</v>
      </c>
      <c r="CN28">
        <f t="shared" si="14"/>
        <v>0</v>
      </c>
      <c r="CO28">
        <f t="shared" si="15"/>
        <v>0</v>
      </c>
      <c r="CP28">
        <f t="shared" si="16"/>
        <v>0</v>
      </c>
      <c r="CQ28">
        <f t="shared" si="17"/>
        <v>0</v>
      </c>
      <c r="CR28">
        <f t="shared" si="18"/>
        <v>0</v>
      </c>
      <c r="CS28">
        <f t="shared" si="19"/>
        <v>0</v>
      </c>
      <c r="CT28">
        <f t="shared" si="20"/>
        <v>0</v>
      </c>
      <c r="CU28">
        <f t="shared" si="21"/>
        <v>0</v>
      </c>
      <c r="CV28">
        <f t="shared" si="22"/>
        <v>0</v>
      </c>
      <c r="CW28">
        <f t="shared" si="23"/>
        <v>0</v>
      </c>
      <c r="CX28">
        <f t="shared" si="24"/>
        <v>0</v>
      </c>
      <c r="CY28">
        <f t="shared" si="25"/>
        <v>0</v>
      </c>
      <c r="CZ28">
        <f t="shared" si="26"/>
        <v>0</v>
      </c>
      <c r="DA28">
        <f t="shared" si="27"/>
        <v>0</v>
      </c>
      <c r="DB28">
        <f t="shared" si="28"/>
        <v>0</v>
      </c>
      <c r="DC28">
        <f t="shared" si="29"/>
        <v>0</v>
      </c>
      <c r="DD28">
        <f t="shared" si="30"/>
        <v>0</v>
      </c>
      <c r="DE28">
        <f t="shared" si="31"/>
        <v>0</v>
      </c>
      <c r="DF28">
        <f t="shared" si="32"/>
        <v>0</v>
      </c>
      <c r="DG28">
        <f t="shared" si="33"/>
        <v>0</v>
      </c>
      <c r="DH28">
        <f t="shared" si="34"/>
        <v>0</v>
      </c>
      <c r="DI28">
        <f t="shared" si="35"/>
        <v>0</v>
      </c>
      <c r="DJ28">
        <f t="shared" si="36"/>
        <v>0</v>
      </c>
      <c r="DK28">
        <f t="shared" si="37"/>
        <v>0</v>
      </c>
      <c r="DL28">
        <f t="shared" si="38"/>
        <v>0</v>
      </c>
      <c r="DM28">
        <f t="shared" si="39"/>
        <v>0</v>
      </c>
      <c r="DN28">
        <f t="shared" si="40"/>
        <v>0</v>
      </c>
      <c r="DO28">
        <f t="shared" si="41"/>
        <v>0</v>
      </c>
      <c r="DP28">
        <f t="shared" si="42"/>
        <v>0</v>
      </c>
      <c r="DQ28">
        <f t="shared" si="43"/>
        <v>0</v>
      </c>
      <c r="DR28">
        <f t="shared" si="44"/>
        <v>0</v>
      </c>
      <c r="DS28">
        <f t="shared" si="45"/>
        <v>0</v>
      </c>
      <c r="DT28">
        <f t="shared" si="46"/>
        <v>0</v>
      </c>
      <c r="DU28">
        <f t="shared" si="47"/>
        <v>0</v>
      </c>
      <c r="DV28">
        <f t="shared" si="48"/>
        <v>0</v>
      </c>
      <c r="DW28">
        <f t="shared" si="49"/>
        <v>0</v>
      </c>
      <c r="DX28">
        <f t="shared" si="50"/>
        <v>0</v>
      </c>
      <c r="DY28">
        <f t="shared" si="51"/>
        <v>0</v>
      </c>
      <c r="DZ28">
        <f t="shared" si="52"/>
        <v>0</v>
      </c>
      <c r="EA28">
        <f t="shared" si="53"/>
        <v>0</v>
      </c>
      <c r="EB28">
        <f t="shared" si="54"/>
        <v>0</v>
      </c>
      <c r="EC28">
        <f t="shared" si="55"/>
        <v>0</v>
      </c>
      <c r="ED28">
        <f t="shared" si="56"/>
        <v>0</v>
      </c>
      <c r="EE28">
        <f t="shared" si="57"/>
        <v>0</v>
      </c>
      <c r="EF28">
        <f t="shared" si="58"/>
        <v>0</v>
      </c>
      <c r="EG28">
        <f t="shared" si="59"/>
        <v>0</v>
      </c>
      <c r="EH28">
        <f t="shared" si="60"/>
        <v>0</v>
      </c>
      <c r="EI28">
        <f t="shared" si="61"/>
        <v>0</v>
      </c>
      <c r="EJ28">
        <f t="shared" si="62"/>
        <v>0</v>
      </c>
      <c r="EK28">
        <f t="shared" si="63"/>
        <v>0</v>
      </c>
      <c r="EL28">
        <f t="shared" si="64"/>
        <v>0</v>
      </c>
      <c r="EM28">
        <f t="shared" si="65"/>
        <v>0</v>
      </c>
      <c r="EN28">
        <f t="shared" si="66"/>
        <v>0</v>
      </c>
    </row>
    <row r="29" spans="1:144">
      <c r="A29" s="32" t="s">
        <v>112</v>
      </c>
      <c r="B29">
        <v>1.1999999999999999E-4</v>
      </c>
      <c r="C29">
        <v>0.01</v>
      </c>
      <c r="D29" s="31" t="s">
        <v>294</v>
      </c>
      <c r="E29" t="s">
        <v>294</v>
      </c>
      <c r="F29">
        <v>2</v>
      </c>
      <c r="G29">
        <v>2</v>
      </c>
      <c r="H29">
        <v>2</v>
      </c>
      <c r="AA29">
        <v>0.03</v>
      </c>
      <c r="AF29" s="31"/>
      <c r="AG29" s="31"/>
      <c r="BZ29">
        <f t="shared" si="0"/>
        <v>0</v>
      </c>
      <c r="CA29">
        <f t="shared" si="1"/>
        <v>0</v>
      </c>
      <c r="CB29">
        <f t="shared" si="2"/>
        <v>0</v>
      </c>
      <c r="CC29">
        <f t="shared" si="3"/>
        <v>0</v>
      </c>
      <c r="CD29">
        <f t="shared" si="4"/>
        <v>0</v>
      </c>
      <c r="CE29">
        <f t="shared" si="5"/>
        <v>0</v>
      </c>
      <c r="CF29">
        <f t="shared" si="6"/>
        <v>0</v>
      </c>
      <c r="CG29">
        <f t="shared" si="7"/>
        <v>0</v>
      </c>
      <c r="CH29">
        <f t="shared" si="8"/>
        <v>0</v>
      </c>
      <c r="CI29">
        <f t="shared" si="9"/>
        <v>0</v>
      </c>
      <c r="CJ29">
        <f t="shared" si="10"/>
        <v>0</v>
      </c>
      <c r="CK29">
        <f t="shared" si="11"/>
        <v>0</v>
      </c>
      <c r="CL29">
        <f t="shared" si="12"/>
        <v>0</v>
      </c>
      <c r="CM29">
        <f t="shared" si="13"/>
        <v>0</v>
      </c>
      <c r="CN29">
        <f t="shared" si="14"/>
        <v>0</v>
      </c>
      <c r="CO29">
        <f t="shared" si="15"/>
        <v>0</v>
      </c>
      <c r="CP29">
        <f t="shared" si="16"/>
        <v>0</v>
      </c>
      <c r="CQ29">
        <f t="shared" si="17"/>
        <v>1</v>
      </c>
      <c r="CR29">
        <f t="shared" si="18"/>
        <v>0</v>
      </c>
      <c r="CS29">
        <f t="shared" si="19"/>
        <v>0</v>
      </c>
      <c r="CT29">
        <f t="shared" si="20"/>
        <v>0</v>
      </c>
      <c r="CU29">
        <f t="shared" si="21"/>
        <v>0</v>
      </c>
      <c r="CV29">
        <f t="shared" si="22"/>
        <v>0</v>
      </c>
      <c r="CW29">
        <f t="shared" si="23"/>
        <v>0</v>
      </c>
      <c r="CX29">
        <f t="shared" si="24"/>
        <v>0</v>
      </c>
      <c r="CY29">
        <f t="shared" si="25"/>
        <v>0</v>
      </c>
      <c r="CZ29">
        <f t="shared" si="26"/>
        <v>0</v>
      </c>
      <c r="DA29">
        <f t="shared" si="27"/>
        <v>0</v>
      </c>
      <c r="DB29">
        <f t="shared" si="28"/>
        <v>0</v>
      </c>
      <c r="DC29">
        <f t="shared" si="29"/>
        <v>0</v>
      </c>
      <c r="DD29">
        <f t="shared" si="30"/>
        <v>0</v>
      </c>
      <c r="DE29">
        <f t="shared" si="31"/>
        <v>0</v>
      </c>
      <c r="DF29">
        <f t="shared" si="32"/>
        <v>0</v>
      </c>
      <c r="DG29">
        <f t="shared" si="33"/>
        <v>0</v>
      </c>
      <c r="DH29">
        <f t="shared" si="34"/>
        <v>0</v>
      </c>
      <c r="DI29">
        <f t="shared" si="35"/>
        <v>0</v>
      </c>
      <c r="DJ29">
        <f t="shared" si="36"/>
        <v>0</v>
      </c>
      <c r="DK29">
        <f t="shared" si="37"/>
        <v>0</v>
      </c>
      <c r="DL29">
        <f t="shared" si="38"/>
        <v>0</v>
      </c>
      <c r="DM29">
        <f t="shared" si="39"/>
        <v>0</v>
      </c>
      <c r="DN29">
        <f t="shared" si="40"/>
        <v>0</v>
      </c>
      <c r="DO29">
        <f t="shared" si="41"/>
        <v>0</v>
      </c>
      <c r="DP29">
        <f t="shared" si="42"/>
        <v>0</v>
      </c>
      <c r="DQ29">
        <f t="shared" si="43"/>
        <v>0</v>
      </c>
      <c r="DR29">
        <f t="shared" si="44"/>
        <v>0</v>
      </c>
      <c r="DS29">
        <f t="shared" si="45"/>
        <v>0</v>
      </c>
      <c r="DT29">
        <f t="shared" si="46"/>
        <v>0</v>
      </c>
      <c r="DU29">
        <f t="shared" si="47"/>
        <v>0</v>
      </c>
      <c r="DV29">
        <f t="shared" si="48"/>
        <v>0</v>
      </c>
      <c r="DW29">
        <f t="shared" si="49"/>
        <v>0</v>
      </c>
      <c r="DX29">
        <f t="shared" si="50"/>
        <v>0</v>
      </c>
      <c r="DY29">
        <f t="shared" si="51"/>
        <v>0</v>
      </c>
      <c r="DZ29">
        <f t="shared" si="52"/>
        <v>0</v>
      </c>
      <c r="EA29">
        <f t="shared" si="53"/>
        <v>0</v>
      </c>
      <c r="EB29">
        <f t="shared" si="54"/>
        <v>0</v>
      </c>
      <c r="EC29">
        <f t="shared" si="55"/>
        <v>0</v>
      </c>
      <c r="ED29">
        <f t="shared" si="56"/>
        <v>0</v>
      </c>
      <c r="EE29">
        <f t="shared" si="57"/>
        <v>0</v>
      </c>
      <c r="EF29">
        <f t="shared" si="58"/>
        <v>0</v>
      </c>
      <c r="EG29">
        <f t="shared" si="59"/>
        <v>0</v>
      </c>
      <c r="EH29">
        <f t="shared" si="60"/>
        <v>0</v>
      </c>
      <c r="EI29">
        <f t="shared" si="61"/>
        <v>0</v>
      </c>
      <c r="EJ29">
        <f t="shared" si="62"/>
        <v>0</v>
      </c>
      <c r="EK29">
        <f t="shared" si="63"/>
        <v>0</v>
      </c>
      <c r="EL29">
        <f t="shared" si="64"/>
        <v>0</v>
      </c>
      <c r="EM29">
        <f t="shared" si="65"/>
        <v>0</v>
      </c>
      <c r="EN29">
        <f t="shared" si="66"/>
        <v>0</v>
      </c>
    </row>
    <row r="30" spans="1:144">
      <c r="A30" s="32" t="s">
        <v>239</v>
      </c>
      <c r="B30">
        <v>2.5000000000000001E-5</v>
      </c>
      <c r="C30">
        <v>1E-3</v>
      </c>
      <c r="D30" t="s">
        <v>295</v>
      </c>
      <c r="E30" t="s">
        <v>295</v>
      </c>
      <c r="F30">
        <v>3</v>
      </c>
      <c r="G30">
        <v>3</v>
      </c>
      <c r="H30">
        <v>3</v>
      </c>
      <c r="AF30" s="31"/>
      <c r="AG30" s="31"/>
      <c r="BZ30">
        <f t="shared" si="0"/>
        <v>0</v>
      </c>
      <c r="CA30">
        <f t="shared" si="1"/>
        <v>0</v>
      </c>
      <c r="CB30">
        <f t="shared" si="2"/>
        <v>0</v>
      </c>
      <c r="CC30">
        <f t="shared" si="3"/>
        <v>0</v>
      </c>
      <c r="CD30">
        <f t="shared" si="4"/>
        <v>0</v>
      </c>
      <c r="CE30">
        <f t="shared" si="5"/>
        <v>0</v>
      </c>
      <c r="CF30">
        <f t="shared" si="6"/>
        <v>0</v>
      </c>
      <c r="CG30">
        <f t="shared" si="7"/>
        <v>0</v>
      </c>
      <c r="CH30">
        <f t="shared" si="8"/>
        <v>0</v>
      </c>
      <c r="CI30">
        <f t="shared" si="9"/>
        <v>0</v>
      </c>
      <c r="CJ30">
        <f t="shared" si="10"/>
        <v>0</v>
      </c>
      <c r="CK30">
        <f t="shared" si="11"/>
        <v>0</v>
      </c>
      <c r="CL30">
        <f t="shared" si="12"/>
        <v>0</v>
      </c>
      <c r="CM30">
        <f t="shared" si="13"/>
        <v>0</v>
      </c>
      <c r="CN30">
        <f t="shared" si="14"/>
        <v>0</v>
      </c>
      <c r="CO30">
        <f t="shared" si="15"/>
        <v>0</v>
      </c>
      <c r="CP30">
        <f t="shared" si="16"/>
        <v>0</v>
      </c>
      <c r="CQ30">
        <f t="shared" si="17"/>
        <v>0</v>
      </c>
      <c r="CR30">
        <f t="shared" si="18"/>
        <v>0</v>
      </c>
      <c r="CS30">
        <f t="shared" si="19"/>
        <v>0</v>
      </c>
      <c r="CT30">
        <f t="shared" si="20"/>
        <v>0</v>
      </c>
      <c r="CU30">
        <f t="shared" si="21"/>
        <v>0</v>
      </c>
      <c r="CV30">
        <f t="shared" si="22"/>
        <v>0</v>
      </c>
      <c r="CW30">
        <f t="shared" si="23"/>
        <v>0</v>
      </c>
      <c r="CX30">
        <f t="shared" si="24"/>
        <v>0</v>
      </c>
      <c r="CY30">
        <f t="shared" si="25"/>
        <v>0</v>
      </c>
      <c r="CZ30">
        <f t="shared" si="26"/>
        <v>0</v>
      </c>
      <c r="DA30">
        <f t="shared" si="27"/>
        <v>0</v>
      </c>
      <c r="DB30">
        <f t="shared" si="28"/>
        <v>0</v>
      </c>
      <c r="DC30">
        <f t="shared" si="29"/>
        <v>0</v>
      </c>
      <c r="DD30">
        <f t="shared" si="30"/>
        <v>0</v>
      </c>
      <c r="DE30">
        <f t="shared" si="31"/>
        <v>0</v>
      </c>
      <c r="DF30">
        <f t="shared" si="32"/>
        <v>0</v>
      </c>
      <c r="DG30">
        <f t="shared" si="33"/>
        <v>0</v>
      </c>
      <c r="DH30">
        <f t="shared" si="34"/>
        <v>0</v>
      </c>
      <c r="DI30">
        <f t="shared" si="35"/>
        <v>0</v>
      </c>
      <c r="DJ30">
        <f t="shared" si="36"/>
        <v>0</v>
      </c>
      <c r="DK30">
        <f t="shared" si="37"/>
        <v>0</v>
      </c>
      <c r="DL30">
        <f t="shared" si="38"/>
        <v>0</v>
      </c>
      <c r="DM30">
        <f t="shared" si="39"/>
        <v>0</v>
      </c>
      <c r="DN30">
        <f t="shared" si="40"/>
        <v>0</v>
      </c>
      <c r="DO30">
        <f t="shared" si="41"/>
        <v>0</v>
      </c>
      <c r="DP30">
        <f t="shared" si="42"/>
        <v>0</v>
      </c>
      <c r="DQ30">
        <f t="shared" si="43"/>
        <v>0</v>
      </c>
      <c r="DR30">
        <f t="shared" si="44"/>
        <v>0</v>
      </c>
      <c r="DS30">
        <f t="shared" si="45"/>
        <v>0</v>
      </c>
      <c r="DT30">
        <f t="shared" si="46"/>
        <v>0</v>
      </c>
      <c r="DU30">
        <f t="shared" si="47"/>
        <v>0</v>
      </c>
      <c r="DV30">
        <f t="shared" si="48"/>
        <v>0</v>
      </c>
      <c r="DW30">
        <f t="shared" si="49"/>
        <v>0</v>
      </c>
      <c r="DX30">
        <f t="shared" si="50"/>
        <v>0</v>
      </c>
      <c r="DY30">
        <f t="shared" si="51"/>
        <v>0</v>
      </c>
      <c r="DZ30">
        <f t="shared" si="52"/>
        <v>0</v>
      </c>
      <c r="EA30">
        <f t="shared" si="53"/>
        <v>0</v>
      </c>
      <c r="EB30">
        <f t="shared" si="54"/>
        <v>0</v>
      </c>
      <c r="EC30">
        <f t="shared" si="55"/>
        <v>0</v>
      </c>
      <c r="ED30">
        <f t="shared" si="56"/>
        <v>0</v>
      </c>
      <c r="EE30">
        <f t="shared" si="57"/>
        <v>0</v>
      </c>
      <c r="EF30">
        <f t="shared" si="58"/>
        <v>0</v>
      </c>
      <c r="EG30">
        <f t="shared" si="59"/>
        <v>0</v>
      </c>
      <c r="EH30">
        <f t="shared" si="60"/>
        <v>0</v>
      </c>
      <c r="EI30">
        <f t="shared" si="61"/>
        <v>0</v>
      </c>
      <c r="EJ30">
        <f t="shared" si="62"/>
        <v>0</v>
      </c>
      <c r="EK30">
        <f t="shared" si="63"/>
        <v>0</v>
      </c>
      <c r="EL30">
        <f t="shared" si="64"/>
        <v>0</v>
      </c>
      <c r="EM30">
        <f t="shared" si="65"/>
        <v>0</v>
      </c>
      <c r="EN30">
        <f t="shared" si="66"/>
        <v>0</v>
      </c>
    </row>
    <row r="31" spans="1:144">
      <c r="A31" s="32" t="s">
        <v>240</v>
      </c>
      <c r="B31">
        <v>2.2999999999999998E-4</v>
      </c>
      <c r="C31">
        <v>0.03</v>
      </c>
      <c r="D31" t="s">
        <v>279</v>
      </c>
      <c r="E31" t="s">
        <v>279</v>
      </c>
      <c r="F31">
        <v>3</v>
      </c>
      <c r="G31">
        <v>3</v>
      </c>
      <c r="H31">
        <v>3</v>
      </c>
      <c r="AF31" s="31"/>
      <c r="AG31" s="31"/>
      <c r="BZ31">
        <f t="shared" si="0"/>
        <v>0</v>
      </c>
      <c r="CA31">
        <f t="shared" si="1"/>
        <v>0</v>
      </c>
      <c r="CB31">
        <f t="shared" si="2"/>
        <v>0</v>
      </c>
      <c r="CC31">
        <f t="shared" si="3"/>
        <v>0</v>
      </c>
      <c r="CD31">
        <f t="shared" si="4"/>
        <v>0</v>
      </c>
      <c r="CE31">
        <f t="shared" si="5"/>
        <v>0</v>
      </c>
      <c r="CF31">
        <f t="shared" si="6"/>
        <v>0</v>
      </c>
      <c r="CG31">
        <f t="shared" si="7"/>
        <v>0</v>
      </c>
      <c r="CH31">
        <f t="shared" si="8"/>
        <v>0</v>
      </c>
      <c r="CI31">
        <f t="shared" si="9"/>
        <v>0</v>
      </c>
      <c r="CJ31">
        <f t="shared" si="10"/>
        <v>0</v>
      </c>
      <c r="CK31">
        <f t="shared" si="11"/>
        <v>0</v>
      </c>
      <c r="CL31">
        <f t="shared" si="12"/>
        <v>0</v>
      </c>
      <c r="CM31">
        <f t="shared" si="13"/>
        <v>0</v>
      </c>
      <c r="CN31">
        <f t="shared" si="14"/>
        <v>0</v>
      </c>
      <c r="CO31">
        <f t="shared" si="15"/>
        <v>0</v>
      </c>
      <c r="CP31">
        <f t="shared" si="16"/>
        <v>0</v>
      </c>
      <c r="CQ31">
        <f t="shared" si="17"/>
        <v>0</v>
      </c>
      <c r="CR31">
        <f t="shared" si="18"/>
        <v>0</v>
      </c>
      <c r="CS31">
        <f t="shared" si="19"/>
        <v>0</v>
      </c>
      <c r="CT31">
        <f t="shared" si="20"/>
        <v>0</v>
      </c>
      <c r="CU31">
        <f t="shared" si="21"/>
        <v>0</v>
      </c>
      <c r="CV31">
        <f t="shared" si="22"/>
        <v>0</v>
      </c>
      <c r="CW31">
        <f t="shared" si="23"/>
        <v>0</v>
      </c>
      <c r="CX31">
        <f t="shared" si="24"/>
        <v>0</v>
      </c>
      <c r="CY31">
        <f t="shared" si="25"/>
        <v>0</v>
      </c>
      <c r="CZ31">
        <f t="shared" si="26"/>
        <v>0</v>
      </c>
      <c r="DA31">
        <f t="shared" si="27"/>
        <v>0</v>
      </c>
      <c r="DB31">
        <f t="shared" si="28"/>
        <v>0</v>
      </c>
      <c r="DC31">
        <f t="shared" si="29"/>
        <v>0</v>
      </c>
      <c r="DD31">
        <f t="shared" si="30"/>
        <v>0</v>
      </c>
      <c r="DE31">
        <f t="shared" si="31"/>
        <v>0</v>
      </c>
      <c r="DF31">
        <f t="shared" si="32"/>
        <v>0</v>
      </c>
      <c r="DG31">
        <f t="shared" si="33"/>
        <v>0</v>
      </c>
      <c r="DH31">
        <f t="shared" si="34"/>
        <v>0</v>
      </c>
      <c r="DI31">
        <f t="shared" si="35"/>
        <v>0</v>
      </c>
      <c r="DJ31">
        <f t="shared" si="36"/>
        <v>0</v>
      </c>
      <c r="DK31">
        <f t="shared" si="37"/>
        <v>0</v>
      </c>
      <c r="DL31">
        <f t="shared" si="38"/>
        <v>0</v>
      </c>
      <c r="DM31">
        <f t="shared" si="39"/>
        <v>0</v>
      </c>
      <c r="DN31">
        <f t="shared" si="40"/>
        <v>0</v>
      </c>
      <c r="DO31">
        <f t="shared" si="41"/>
        <v>0</v>
      </c>
      <c r="DP31">
        <f t="shared" si="42"/>
        <v>0</v>
      </c>
      <c r="DQ31">
        <f t="shared" si="43"/>
        <v>0</v>
      </c>
      <c r="DR31">
        <f t="shared" si="44"/>
        <v>0</v>
      </c>
      <c r="DS31">
        <f t="shared" si="45"/>
        <v>0</v>
      </c>
      <c r="DT31">
        <f t="shared" si="46"/>
        <v>0</v>
      </c>
      <c r="DU31">
        <f t="shared" si="47"/>
        <v>0</v>
      </c>
      <c r="DV31">
        <f t="shared" si="48"/>
        <v>0</v>
      </c>
      <c r="DW31">
        <f t="shared" si="49"/>
        <v>0</v>
      </c>
      <c r="DX31">
        <f t="shared" si="50"/>
        <v>0</v>
      </c>
      <c r="DY31">
        <f t="shared" si="51"/>
        <v>0</v>
      </c>
      <c r="DZ31">
        <f t="shared" si="52"/>
        <v>0</v>
      </c>
      <c r="EA31">
        <f t="shared" si="53"/>
        <v>0</v>
      </c>
      <c r="EB31">
        <f t="shared" si="54"/>
        <v>0</v>
      </c>
      <c r="EC31">
        <f t="shared" si="55"/>
        <v>0</v>
      </c>
      <c r="ED31">
        <f t="shared" si="56"/>
        <v>0</v>
      </c>
      <c r="EE31">
        <f t="shared" si="57"/>
        <v>0</v>
      </c>
      <c r="EF31">
        <f t="shared" si="58"/>
        <v>0</v>
      </c>
      <c r="EG31">
        <f t="shared" si="59"/>
        <v>0</v>
      </c>
      <c r="EH31">
        <f t="shared" si="60"/>
        <v>0</v>
      </c>
      <c r="EI31">
        <f t="shared" si="61"/>
        <v>0</v>
      </c>
      <c r="EJ31">
        <f t="shared" si="62"/>
        <v>0</v>
      </c>
      <c r="EK31">
        <f t="shared" si="63"/>
        <v>0</v>
      </c>
      <c r="EL31">
        <f t="shared" si="64"/>
        <v>0</v>
      </c>
      <c r="EM31">
        <f t="shared" si="65"/>
        <v>0</v>
      </c>
      <c r="EN31">
        <f t="shared" si="66"/>
        <v>0</v>
      </c>
    </row>
    <row r="32" spans="1:144">
      <c r="A32" s="32" t="s">
        <v>241</v>
      </c>
      <c r="B32">
        <v>9.9999999999999995E-8</v>
      </c>
      <c r="C32">
        <v>2.0000000000000001E-4</v>
      </c>
      <c r="D32" t="s">
        <v>296</v>
      </c>
      <c r="E32" t="s">
        <v>296</v>
      </c>
      <c r="F32">
        <v>3</v>
      </c>
      <c r="G32">
        <v>3</v>
      </c>
      <c r="H32">
        <v>3</v>
      </c>
      <c r="AF32" s="31"/>
      <c r="AG32" s="31"/>
      <c r="BZ32">
        <f t="shared" si="0"/>
        <v>0</v>
      </c>
      <c r="CA32">
        <f t="shared" si="1"/>
        <v>0</v>
      </c>
      <c r="CB32">
        <f t="shared" si="2"/>
        <v>0</v>
      </c>
      <c r="CC32">
        <f t="shared" si="3"/>
        <v>0</v>
      </c>
      <c r="CD32">
        <f t="shared" si="4"/>
        <v>0</v>
      </c>
      <c r="CE32">
        <f t="shared" si="5"/>
        <v>0</v>
      </c>
      <c r="CF32">
        <f t="shared" si="6"/>
        <v>0</v>
      </c>
      <c r="CG32">
        <f t="shared" si="7"/>
        <v>0</v>
      </c>
      <c r="CH32">
        <f t="shared" si="8"/>
        <v>0</v>
      </c>
      <c r="CI32">
        <f t="shared" si="9"/>
        <v>0</v>
      </c>
      <c r="CJ32">
        <f t="shared" si="10"/>
        <v>0</v>
      </c>
      <c r="CK32">
        <f t="shared" si="11"/>
        <v>0</v>
      </c>
      <c r="CL32">
        <f t="shared" si="12"/>
        <v>0</v>
      </c>
      <c r="CM32">
        <f t="shared" si="13"/>
        <v>0</v>
      </c>
      <c r="CN32">
        <f t="shared" si="14"/>
        <v>0</v>
      </c>
      <c r="CO32">
        <f t="shared" si="15"/>
        <v>0</v>
      </c>
      <c r="CP32">
        <f t="shared" si="16"/>
        <v>0</v>
      </c>
      <c r="CQ32">
        <f t="shared" si="17"/>
        <v>0</v>
      </c>
      <c r="CR32">
        <f t="shared" si="18"/>
        <v>0</v>
      </c>
      <c r="CS32">
        <f t="shared" si="19"/>
        <v>0</v>
      </c>
      <c r="CT32">
        <f t="shared" si="20"/>
        <v>0</v>
      </c>
      <c r="CU32">
        <f t="shared" si="21"/>
        <v>0</v>
      </c>
      <c r="CV32">
        <f t="shared" si="22"/>
        <v>0</v>
      </c>
      <c r="CW32">
        <f t="shared" si="23"/>
        <v>0</v>
      </c>
      <c r="CX32">
        <f t="shared" si="24"/>
        <v>0</v>
      </c>
      <c r="CY32">
        <f t="shared" si="25"/>
        <v>0</v>
      </c>
      <c r="CZ32">
        <f t="shared" si="26"/>
        <v>0</v>
      </c>
      <c r="DA32">
        <f t="shared" si="27"/>
        <v>0</v>
      </c>
      <c r="DB32">
        <f t="shared" si="28"/>
        <v>0</v>
      </c>
      <c r="DC32">
        <f t="shared" si="29"/>
        <v>0</v>
      </c>
      <c r="DD32">
        <f t="shared" si="30"/>
        <v>0</v>
      </c>
      <c r="DE32">
        <f t="shared" si="31"/>
        <v>0</v>
      </c>
      <c r="DF32">
        <f t="shared" si="32"/>
        <v>0</v>
      </c>
      <c r="DG32">
        <f t="shared" si="33"/>
        <v>0</v>
      </c>
      <c r="DH32">
        <f t="shared" si="34"/>
        <v>0</v>
      </c>
      <c r="DI32">
        <f t="shared" si="35"/>
        <v>0</v>
      </c>
      <c r="DJ32">
        <f t="shared" si="36"/>
        <v>0</v>
      </c>
      <c r="DK32">
        <f t="shared" si="37"/>
        <v>0</v>
      </c>
      <c r="DL32">
        <f t="shared" si="38"/>
        <v>0</v>
      </c>
      <c r="DM32">
        <f t="shared" si="39"/>
        <v>0</v>
      </c>
      <c r="DN32">
        <f t="shared" si="40"/>
        <v>0</v>
      </c>
      <c r="DO32">
        <f t="shared" si="41"/>
        <v>0</v>
      </c>
      <c r="DP32">
        <f t="shared" si="42"/>
        <v>0</v>
      </c>
      <c r="DQ32">
        <f t="shared" si="43"/>
        <v>0</v>
      </c>
      <c r="DR32">
        <f t="shared" si="44"/>
        <v>0</v>
      </c>
      <c r="DS32">
        <f t="shared" si="45"/>
        <v>0</v>
      </c>
      <c r="DT32">
        <f t="shared" si="46"/>
        <v>0</v>
      </c>
      <c r="DU32">
        <f t="shared" si="47"/>
        <v>0</v>
      </c>
      <c r="DV32">
        <f t="shared" si="48"/>
        <v>0</v>
      </c>
      <c r="DW32">
        <f t="shared" si="49"/>
        <v>0</v>
      </c>
      <c r="DX32">
        <f t="shared" si="50"/>
        <v>0</v>
      </c>
      <c r="DY32">
        <f t="shared" si="51"/>
        <v>0</v>
      </c>
      <c r="DZ32">
        <f t="shared" si="52"/>
        <v>0</v>
      </c>
      <c r="EA32">
        <f t="shared" si="53"/>
        <v>0</v>
      </c>
      <c r="EB32">
        <f t="shared" si="54"/>
        <v>0</v>
      </c>
      <c r="EC32">
        <f t="shared" si="55"/>
        <v>0</v>
      </c>
      <c r="ED32">
        <f t="shared" si="56"/>
        <v>0</v>
      </c>
      <c r="EE32">
        <f t="shared" si="57"/>
        <v>0</v>
      </c>
      <c r="EF32">
        <f t="shared" si="58"/>
        <v>0</v>
      </c>
      <c r="EG32">
        <f t="shared" si="59"/>
        <v>0</v>
      </c>
      <c r="EH32">
        <f t="shared" si="60"/>
        <v>0</v>
      </c>
      <c r="EI32">
        <f t="shared" si="61"/>
        <v>0</v>
      </c>
      <c r="EJ32">
        <f t="shared" si="62"/>
        <v>0</v>
      </c>
      <c r="EK32">
        <f t="shared" si="63"/>
        <v>0</v>
      </c>
      <c r="EL32">
        <f t="shared" si="64"/>
        <v>0</v>
      </c>
      <c r="EM32">
        <f t="shared" si="65"/>
        <v>0</v>
      </c>
      <c r="EN32">
        <f t="shared" si="66"/>
        <v>0</v>
      </c>
    </row>
    <row r="33" spans="1:144">
      <c r="A33" s="32" t="s">
        <v>113</v>
      </c>
      <c r="B33">
        <v>4.2500000000000003E-2</v>
      </c>
      <c r="C33">
        <v>8</v>
      </c>
      <c r="D33" s="31" t="s">
        <v>276</v>
      </c>
      <c r="E33" t="s">
        <v>276</v>
      </c>
      <c r="F33">
        <v>2</v>
      </c>
      <c r="G33">
        <v>2</v>
      </c>
      <c r="H33">
        <v>2</v>
      </c>
      <c r="AA33">
        <v>9.8000000000000004E-2</v>
      </c>
      <c r="AB33">
        <v>10.09</v>
      </c>
      <c r="AF33" s="31"/>
      <c r="AG33" s="31"/>
      <c r="AR33">
        <v>0.13</v>
      </c>
      <c r="BO33">
        <v>0.09</v>
      </c>
      <c r="BZ33">
        <f t="shared" si="0"/>
        <v>0</v>
      </c>
      <c r="CA33">
        <f t="shared" si="1"/>
        <v>0</v>
      </c>
      <c r="CB33">
        <f t="shared" si="2"/>
        <v>0</v>
      </c>
      <c r="CC33">
        <f t="shared" si="3"/>
        <v>0</v>
      </c>
      <c r="CD33">
        <f t="shared" si="4"/>
        <v>0</v>
      </c>
      <c r="CE33">
        <f t="shared" si="5"/>
        <v>0</v>
      </c>
      <c r="CF33">
        <f t="shared" si="6"/>
        <v>0</v>
      </c>
      <c r="CG33">
        <f t="shared" si="7"/>
        <v>0</v>
      </c>
      <c r="CH33">
        <f t="shared" si="8"/>
        <v>0</v>
      </c>
      <c r="CI33">
        <f t="shared" si="9"/>
        <v>0</v>
      </c>
      <c r="CJ33">
        <f t="shared" si="10"/>
        <v>0</v>
      </c>
      <c r="CK33">
        <f t="shared" si="11"/>
        <v>0</v>
      </c>
      <c r="CL33">
        <f t="shared" si="12"/>
        <v>0</v>
      </c>
      <c r="CM33">
        <f t="shared" si="13"/>
        <v>0</v>
      </c>
      <c r="CN33">
        <f t="shared" si="14"/>
        <v>0</v>
      </c>
      <c r="CO33">
        <f t="shared" si="15"/>
        <v>0</v>
      </c>
      <c r="CP33">
        <f t="shared" si="16"/>
        <v>0</v>
      </c>
      <c r="CQ33">
        <f t="shared" si="17"/>
        <v>0.5</v>
      </c>
      <c r="CR33">
        <f t="shared" si="18"/>
        <v>1</v>
      </c>
      <c r="CS33">
        <f t="shared" si="19"/>
        <v>0</v>
      </c>
      <c r="CT33">
        <f t="shared" si="20"/>
        <v>0</v>
      </c>
      <c r="CU33">
        <f t="shared" si="21"/>
        <v>0</v>
      </c>
      <c r="CV33">
        <f t="shared" si="22"/>
        <v>0</v>
      </c>
      <c r="CW33">
        <f t="shared" si="23"/>
        <v>0</v>
      </c>
      <c r="CX33">
        <f t="shared" si="24"/>
        <v>0</v>
      </c>
      <c r="CY33">
        <f t="shared" si="25"/>
        <v>0</v>
      </c>
      <c r="CZ33">
        <f t="shared" si="26"/>
        <v>0</v>
      </c>
      <c r="DA33">
        <f t="shared" si="27"/>
        <v>0</v>
      </c>
      <c r="DB33">
        <f t="shared" si="28"/>
        <v>0</v>
      </c>
      <c r="DC33">
        <f t="shared" si="29"/>
        <v>0</v>
      </c>
      <c r="DD33">
        <f t="shared" si="30"/>
        <v>0</v>
      </c>
      <c r="DE33">
        <f t="shared" si="31"/>
        <v>0</v>
      </c>
      <c r="DF33">
        <f t="shared" si="32"/>
        <v>0</v>
      </c>
      <c r="DG33">
        <f t="shared" si="33"/>
        <v>0</v>
      </c>
      <c r="DH33">
        <f t="shared" si="34"/>
        <v>0.5</v>
      </c>
      <c r="DI33">
        <f t="shared" si="35"/>
        <v>0</v>
      </c>
      <c r="DJ33">
        <f t="shared" si="36"/>
        <v>0</v>
      </c>
      <c r="DK33">
        <f t="shared" si="37"/>
        <v>0</v>
      </c>
      <c r="DL33">
        <f t="shared" si="38"/>
        <v>0</v>
      </c>
      <c r="DM33">
        <f t="shared" si="39"/>
        <v>0</v>
      </c>
      <c r="DN33">
        <f t="shared" si="40"/>
        <v>0</v>
      </c>
      <c r="DO33">
        <f t="shared" si="41"/>
        <v>0</v>
      </c>
      <c r="DP33">
        <f t="shared" si="42"/>
        <v>0</v>
      </c>
      <c r="DQ33">
        <f t="shared" si="43"/>
        <v>0</v>
      </c>
      <c r="DR33">
        <f t="shared" si="44"/>
        <v>0</v>
      </c>
      <c r="DS33">
        <f t="shared" si="45"/>
        <v>0</v>
      </c>
      <c r="DT33">
        <f t="shared" si="46"/>
        <v>0</v>
      </c>
      <c r="DU33">
        <f t="shared" si="47"/>
        <v>0</v>
      </c>
      <c r="DV33">
        <f t="shared" si="48"/>
        <v>0</v>
      </c>
      <c r="DW33">
        <f t="shared" si="49"/>
        <v>0</v>
      </c>
      <c r="DX33">
        <f t="shared" si="50"/>
        <v>0</v>
      </c>
      <c r="DY33">
        <f t="shared" si="51"/>
        <v>0</v>
      </c>
      <c r="DZ33">
        <f t="shared" si="52"/>
        <v>0</v>
      </c>
      <c r="EA33">
        <f t="shared" si="53"/>
        <v>0</v>
      </c>
      <c r="EB33">
        <f t="shared" si="54"/>
        <v>0</v>
      </c>
      <c r="EC33">
        <f t="shared" si="55"/>
        <v>0</v>
      </c>
      <c r="ED33">
        <f t="shared" si="56"/>
        <v>0</v>
      </c>
      <c r="EE33">
        <f t="shared" si="57"/>
        <v>0.5</v>
      </c>
      <c r="EF33">
        <f t="shared" si="58"/>
        <v>0</v>
      </c>
      <c r="EG33">
        <f t="shared" si="59"/>
        <v>0</v>
      </c>
      <c r="EH33">
        <f t="shared" si="60"/>
        <v>0</v>
      </c>
      <c r="EI33">
        <f t="shared" si="61"/>
        <v>0</v>
      </c>
      <c r="EJ33">
        <f t="shared" si="62"/>
        <v>0</v>
      </c>
      <c r="EK33">
        <f t="shared" si="63"/>
        <v>0</v>
      </c>
      <c r="EL33">
        <f t="shared" si="64"/>
        <v>0</v>
      </c>
      <c r="EM33">
        <f t="shared" si="65"/>
        <v>0</v>
      </c>
      <c r="EN33">
        <f t="shared" si="66"/>
        <v>0</v>
      </c>
    </row>
    <row r="34" spans="1:144">
      <c r="A34" s="32" t="s">
        <v>242</v>
      </c>
      <c r="B34">
        <v>2.9999999999999997E-4</v>
      </c>
      <c r="C34">
        <v>1E-4</v>
      </c>
      <c r="D34" s="31" t="s">
        <v>292</v>
      </c>
      <c r="E34" t="s">
        <v>292</v>
      </c>
      <c r="F34">
        <v>2</v>
      </c>
      <c r="G34">
        <v>2</v>
      </c>
      <c r="H34">
        <v>2</v>
      </c>
      <c r="AF34" s="31"/>
      <c r="AG34" s="31"/>
      <c r="BZ34">
        <f t="shared" si="0"/>
        <v>0</v>
      </c>
      <c r="CA34">
        <f t="shared" si="1"/>
        <v>0</v>
      </c>
      <c r="CB34">
        <f t="shared" si="2"/>
        <v>0</v>
      </c>
      <c r="CC34">
        <f t="shared" si="3"/>
        <v>0</v>
      </c>
      <c r="CD34">
        <f t="shared" si="4"/>
        <v>0</v>
      </c>
      <c r="CE34">
        <f t="shared" si="5"/>
        <v>0</v>
      </c>
      <c r="CF34">
        <f t="shared" si="6"/>
        <v>0</v>
      </c>
      <c r="CG34">
        <f t="shared" si="7"/>
        <v>0</v>
      </c>
      <c r="CH34">
        <f t="shared" si="8"/>
        <v>0</v>
      </c>
      <c r="CI34">
        <f t="shared" si="9"/>
        <v>0</v>
      </c>
      <c r="CJ34">
        <f t="shared" si="10"/>
        <v>0</v>
      </c>
      <c r="CK34">
        <f t="shared" si="11"/>
        <v>0</v>
      </c>
      <c r="CL34">
        <f t="shared" si="12"/>
        <v>0</v>
      </c>
      <c r="CM34">
        <f t="shared" si="13"/>
        <v>0</v>
      </c>
      <c r="CN34">
        <f t="shared" si="14"/>
        <v>0</v>
      </c>
      <c r="CO34">
        <f t="shared" si="15"/>
        <v>0</v>
      </c>
      <c r="CP34">
        <f t="shared" si="16"/>
        <v>0</v>
      </c>
      <c r="CQ34">
        <f t="shared" si="17"/>
        <v>0</v>
      </c>
      <c r="CR34">
        <f t="shared" si="18"/>
        <v>0</v>
      </c>
      <c r="CS34">
        <f t="shared" si="19"/>
        <v>0</v>
      </c>
      <c r="CT34">
        <f t="shared" si="20"/>
        <v>0</v>
      </c>
      <c r="CU34">
        <f t="shared" si="21"/>
        <v>0</v>
      </c>
      <c r="CV34">
        <f t="shared" si="22"/>
        <v>0</v>
      </c>
      <c r="CW34">
        <f t="shared" si="23"/>
        <v>0</v>
      </c>
      <c r="CX34">
        <f t="shared" si="24"/>
        <v>0</v>
      </c>
      <c r="CY34">
        <f t="shared" si="25"/>
        <v>0</v>
      </c>
      <c r="CZ34">
        <f t="shared" si="26"/>
        <v>0</v>
      </c>
      <c r="DA34">
        <f t="shared" si="27"/>
        <v>0</v>
      </c>
      <c r="DB34">
        <f t="shared" si="28"/>
        <v>0</v>
      </c>
      <c r="DC34">
        <f t="shared" si="29"/>
        <v>0</v>
      </c>
      <c r="DD34">
        <f t="shared" si="30"/>
        <v>0</v>
      </c>
      <c r="DE34">
        <f t="shared" si="31"/>
        <v>0</v>
      </c>
      <c r="DF34">
        <f t="shared" si="32"/>
        <v>0</v>
      </c>
      <c r="DG34">
        <f t="shared" si="33"/>
        <v>0</v>
      </c>
      <c r="DH34">
        <f t="shared" si="34"/>
        <v>0</v>
      </c>
      <c r="DI34">
        <f t="shared" si="35"/>
        <v>0</v>
      </c>
      <c r="DJ34">
        <f t="shared" si="36"/>
        <v>0</v>
      </c>
      <c r="DK34">
        <f t="shared" si="37"/>
        <v>0</v>
      </c>
      <c r="DL34">
        <f t="shared" si="38"/>
        <v>0</v>
      </c>
      <c r="DM34">
        <f t="shared" si="39"/>
        <v>0</v>
      </c>
      <c r="DN34">
        <f t="shared" si="40"/>
        <v>0</v>
      </c>
      <c r="DO34">
        <f t="shared" si="41"/>
        <v>0</v>
      </c>
      <c r="DP34">
        <f t="shared" si="42"/>
        <v>0</v>
      </c>
      <c r="DQ34">
        <f t="shared" si="43"/>
        <v>0</v>
      </c>
      <c r="DR34">
        <f t="shared" si="44"/>
        <v>0</v>
      </c>
      <c r="DS34">
        <f t="shared" si="45"/>
        <v>0</v>
      </c>
      <c r="DT34">
        <f t="shared" si="46"/>
        <v>0</v>
      </c>
      <c r="DU34">
        <f t="shared" si="47"/>
        <v>0</v>
      </c>
      <c r="DV34">
        <f t="shared" si="48"/>
        <v>0</v>
      </c>
      <c r="DW34">
        <f t="shared" si="49"/>
        <v>0</v>
      </c>
      <c r="DX34">
        <f t="shared" si="50"/>
        <v>0</v>
      </c>
      <c r="DY34">
        <f t="shared" si="51"/>
        <v>0</v>
      </c>
      <c r="DZ34">
        <f t="shared" si="52"/>
        <v>0</v>
      </c>
      <c r="EA34">
        <f t="shared" si="53"/>
        <v>0</v>
      </c>
      <c r="EB34">
        <f t="shared" si="54"/>
        <v>0</v>
      </c>
      <c r="EC34">
        <f t="shared" si="55"/>
        <v>0</v>
      </c>
      <c r="ED34">
        <f t="shared" si="56"/>
        <v>0</v>
      </c>
      <c r="EE34">
        <f t="shared" si="57"/>
        <v>0</v>
      </c>
      <c r="EF34">
        <f t="shared" si="58"/>
        <v>0</v>
      </c>
      <c r="EG34">
        <f t="shared" si="59"/>
        <v>0</v>
      </c>
      <c r="EH34">
        <f t="shared" si="60"/>
        <v>0</v>
      </c>
      <c r="EI34">
        <f t="shared" si="61"/>
        <v>0</v>
      </c>
      <c r="EJ34">
        <f t="shared" si="62"/>
        <v>0</v>
      </c>
      <c r="EK34">
        <f t="shared" si="63"/>
        <v>0</v>
      </c>
      <c r="EL34">
        <f t="shared" si="64"/>
        <v>0</v>
      </c>
      <c r="EM34">
        <f t="shared" si="65"/>
        <v>0</v>
      </c>
      <c r="EN34">
        <f t="shared" si="66"/>
        <v>0</v>
      </c>
    </row>
    <row r="35" spans="1:144">
      <c r="A35" s="32" t="s">
        <v>243</v>
      </c>
      <c r="B35">
        <v>2.0000000000000001E-4</v>
      </c>
      <c r="C35">
        <v>4.0000000000000001E-3</v>
      </c>
      <c r="D35" s="31" t="s">
        <v>299</v>
      </c>
      <c r="E35" t="s">
        <v>299</v>
      </c>
      <c r="F35">
        <v>2</v>
      </c>
      <c r="G35">
        <v>2</v>
      </c>
      <c r="H35">
        <v>2</v>
      </c>
      <c r="AF35" s="31"/>
      <c r="AG35" s="31"/>
      <c r="BZ35">
        <f t="shared" si="0"/>
        <v>0</v>
      </c>
      <c r="CA35">
        <f t="shared" si="1"/>
        <v>0</v>
      </c>
      <c r="CB35">
        <f t="shared" si="2"/>
        <v>0</v>
      </c>
      <c r="CC35">
        <f t="shared" si="3"/>
        <v>0</v>
      </c>
      <c r="CD35">
        <f t="shared" si="4"/>
        <v>0</v>
      </c>
      <c r="CE35">
        <f t="shared" si="5"/>
        <v>0</v>
      </c>
      <c r="CF35">
        <f t="shared" si="6"/>
        <v>0</v>
      </c>
      <c r="CG35">
        <f t="shared" si="7"/>
        <v>0</v>
      </c>
      <c r="CH35">
        <f t="shared" si="8"/>
        <v>0</v>
      </c>
      <c r="CI35">
        <f t="shared" si="9"/>
        <v>0</v>
      </c>
      <c r="CJ35">
        <f t="shared" si="10"/>
        <v>0</v>
      </c>
      <c r="CK35">
        <f t="shared" si="11"/>
        <v>0</v>
      </c>
      <c r="CL35">
        <f t="shared" si="12"/>
        <v>0</v>
      </c>
      <c r="CM35">
        <f t="shared" si="13"/>
        <v>0</v>
      </c>
      <c r="CN35">
        <f t="shared" si="14"/>
        <v>0</v>
      </c>
      <c r="CO35">
        <f t="shared" si="15"/>
        <v>0</v>
      </c>
      <c r="CP35">
        <f t="shared" si="16"/>
        <v>0</v>
      </c>
      <c r="CQ35">
        <f t="shared" si="17"/>
        <v>0</v>
      </c>
      <c r="CR35">
        <f t="shared" si="18"/>
        <v>0</v>
      </c>
      <c r="CS35">
        <f t="shared" si="19"/>
        <v>0</v>
      </c>
      <c r="CT35">
        <f t="shared" si="20"/>
        <v>0</v>
      </c>
      <c r="CU35">
        <f t="shared" si="21"/>
        <v>0</v>
      </c>
      <c r="CV35">
        <f t="shared" si="22"/>
        <v>0</v>
      </c>
      <c r="CW35">
        <f t="shared" si="23"/>
        <v>0</v>
      </c>
      <c r="CX35">
        <f t="shared" si="24"/>
        <v>0</v>
      </c>
      <c r="CY35">
        <f t="shared" si="25"/>
        <v>0</v>
      </c>
      <c r="CZ35">
        <f t="shared" si="26"/>
        <v>0</v>
      </c>
      <c r="DA35">
        <f t="shared" si="27"/>
        <v>0</v>
      </c>
      <c r="DB35">
        <f t="shared" si="28"/>
        <v>0</v>
      </c>
      <c r="DC35">
        <f t="shared" si="29"/>
        <v>0</v>
      </c>
      <c r="DD35">
        <f t="shared" si="30"/>
        <v>0</v>
      </c>
      <c r="DE35">
        <f t="shared" si="31"/>
        <v>0</v>
      </c>
      <c r="DF35">
        <f t="shared" si="32"/>
        <v>0</v>
      </c>
      <c r="DG35">
        <f t="shared" si="33"/>
        <v>0</v>
      </c>
      <c r="DH35">
        <f t="shared" si="34"/>
        <v>0</v>
      </c>
      <c r="DI35">
        <f t="shared" si="35"/>
        <v>0</v>
      </c>
      <c r="DJ35">
        <f t="shared" si="36"/>
        <v>0</v>
      </c>
      <c r="DK35">
        <f t="shared" si="37"/>
        <v>0</v>
      </c>
      <c r="DL35">
        <f t="shared" si="38"/>
        <v>0</v>
      </c>
      <c r="DM35">
        <f t="shared" si="39"/>
        <v>0</v>
      </c>
      <c r="DN35">
        <f t="shared" si="40"/>
        <v>0</v>
      </c>
      <c r="DO35">
        <f t="shared" si="41"/>
        <v>0</v>
      </c>
      <c r="DP35">
        <f t="shared" si="42"/>
        <v>0</v>
      </c>
      <c r="DQ35">
        <f t="shared" si="43"/>
        <v>0</v>
      </c>
      <c r="DR35">
        <f t="shared" si="44"/>
        <v>0</v>
      </c>
      <c r="DS35">
        <f t="shared" si="45"/>
        <v>0</v>
      </c>
      <c r="DT35">
        <f t="shared" si="46"/>
        <v>0</v>
      </c>
      <c r="DU35">
        <f t="shared" si="47"/>
        <v>0</v>
      </c>
      <c r="DV35">
        <f t="shared" si="48"/>
        <v>0</v>
      </c>
      <c r="DW35">
        <f t="shared" si="49"/>
        <v>0</v>
      </c>
      <c r="DX35">
        <f t="shared" si="50"/>
        <v>0</v>
      </c>
      <c r="DY35">
        <f t="shared" si="51"/>
        <v>0</v>
      </c>
      <c r="DZ35">
        <f t="shared" si="52"/>
        <v>0</v>
      </c>
      <c r="EA35">
        <f t="shared" si="53"/>
        <v>0</v>
      </c>
      <c r="EB35">
        <f t="shared" si="54"/>
        <v>0</v>
      </c>
      <c r="EC35">
        <f t="shared" si="55"/>
        <v>0</v>
      </c>
      <c r="ED35">
        <f t="shared" si="56"/>
        <v>0</v>
      </c>
      <c r="EE35">
        <f t="shared" si="57"/>
        <v>0</v>
      </c>
      <c r="EF35">
        <f t="shared" si="58"/>
        <v>0</v>
      </c>
      <c r="EG35">
        <f t="shared" si="59"/>
        <v>0</v>
      </c>
      <c r="EH35">
        <f t="shared" si="60"/>
        <v>0</v>
      </c>
      <c r="EI35">
        <f t="shared" si="61"/>
        <v>0</v>
      </c>
      <c r="EJ35">
        <f t="shared" si="62"/>
        <v>0</v>
      </c>
      <c r="EK35">
        <f t="shared" si="63"/>
        <v>0</v>
      </c>
      <c r="EL35">
        <f t="shared" si="64"/>
        <v>0</v>
      </c>
      <c r="EM35">
        <f t="shared" si="65"/>
        <v>0</v>
      </c>
      <c r="EN35">
        <f t="shared" si="66"/>
        <v>0</v>
      </c>
    </row>
    <row r="36" spans="1:144">
      <c r="A36" s="32" t="s">
        <v>244</v>
      </c>
      <c r="B36">
        <v>1.25E-4</v>
      </c>
      <c r="C36">
        <v>0.02</v>
      </c>
      <c r="D36" s="31" t="s">
        <v>294</v>
      </c>
      <c r="E36" t="s">
        <v>294</v>
      </c>
      <c r="F36">
        <v>2</v>
      </c>
      <c r="G36">
        <v>2</v>
      </c>
      <c r="H36">
        <v>2</v>
      </c>
      <c r="AF36" s="31"/>
      <c r="AG36" s="31"/>
      <c r="BZ36">
        <f t="shared" si="0"/>
        <v>0</v>
      </c>
      <c r="CA36">
        <f t="shared" si="1"/>
        <v>0</v>
      </c>
      <c r="CB36">
        <f t="shared" si="2"/>
        <v>0</v>
      </c>
      <c r="CC36">
        <f t="shared" si="3"/>
        <v>0</v>
      </c>
      <c r="CD36">
        <f t="shared" si="4"/>
        <v>0</v>
      </c>
      <c r="CE36">
        <f t="shared" si="5"/>
        <v>0</v>
      </c>
      <c r="CF36">
        <f t="shared" si="6"/>
        <v>0</v>
      </c>
      <c r="CG36">
        <f t="shared" si="7"/>
        <v>0</v>
      </c>
      <c r="CH36">
        <f t="shared" si="8"/>
        <v>0</v>
      </c>
      <c r="CI36">
        <f t="shared" si="9"/>
        <v>0</v>
      </c>
      <c r="CJ36">
        <f t="shared" si="10"/>
        <v>0</v>
      </c>
      <c r="CK36">
        <f t="shared" si="11"/>
        <v>0</v>
      </c>
      <c r="CL36">
        <f t="shared" si="12"/>
        <v>0</v>
      </c>
      <c r="CM36">
        <f t="shared" si="13"/>
        <v>0</v>
      </c>
      <c r="CN36">
        <f t="shared" si="14"/>
        <v>0</v>
      </c>
      <c r="CO36">
        <f t="shared" si="15"/>
        <v>0</v>
      </c>
      <c r="CP36">
        <f t="shared" si="16"/>
        <v>0</v>
      </c>
      <c r="CQ36">
        <f t="shared" si="17"/>
        <v>0</v>
      </c>
      <c r="CR36">
        <f t="shared" si="18"/>
        <v>0</v>
      </c>
      <c r="CS36">
        <f t="shared" si="19"/>
        <v>0</v>
      </c>
      <c r="CT36">
        <f t="shared" si="20"/>
        <v>0</v>
      </c>
      <c r="CU36">
        <f t="shared" si="21"/>
        <v>0</v>
      </c>
      <c r="CV36">
        <f t="shared" si="22"/>
        <v>0</v>
      </c>
      <c r="CW36">
        <f t="shared" si="23"/>
        <v>0</v>
      </c>
      <c r="CX36">
        <f t="shared" si="24"/>
        <v>0</v>
      </c>
      <c r="CY36">
        <f t="shared" si="25"/>
        <v>0</v>
      </c>
      <c r="CZ36">
        <f t="shared" si="26"/>
        <v>0</v>
      </c>
      <c r="DA36">
        <f t="shared" si="27"/>
        <v>0</v>
      </c>
      <c r="DB36">
        <f t="shared" si="28"/>
        <v>0</v>
      </c>
      <c r="DC36">
        <f t="shared" si="29"/>
        <v>0</v>
      </c>
      <c r="DD36">
        <f t="shared" si="30"/>
        <v>0</v>
      </c>
      <c r="DE36">
        <f t="shared" si="31"/>
        <v>0</v>
      </c>
      <c r="DF36">
        <f t="shared" si="32"/>
        <v>0</v>
      </c>
      <c r="DG36">
        <f t="shared" si="33"/>
        <v>0</v>
      </c>
      <c r="DH36">
        <f t="shared" si="34"/>
        <v>0</v>
      </c>
      <c r="DI36">
        <f t="shared" si="35"/>
        <v>0</v>
      </c>
      <c r="DJ36">
        <f t="shared" si="36"/>
        <v>0</v>
      </c>
      <c r="DK36">
        <f t="shared" si="37"/>
        <v>0</v>
      </c>
      <c r="DL36">
        <f t="shared" si="38"/>
        <v>0</v>
      </c>
      <c r="DM36">
        <f t="shared" si="39"/>
        <v>0</v>
      </c>
      <c r="DN36">
        <f t="shared" si="40"/>
        <v>0</v>
      </c>
      <c r="DO36">
        <f t="shared" si="41"/>
        <v>0</v>
      </c>
      <c r="DP36">
        <f t="shared" si="42"/>
        <v>0</v>
      </c>
      <c r="DQ36">
        <f t="shared" si="43"/>
        <v>0</v>
      </c>
      <c r="DR36">
        <f t="shared" si="44"/>
        <v>0</v>
      </c>
      <c r="DS36">
        <f t="shared" si="45"/>
        <v>0</v>
      </c>
      <c r="DT36">
        <f t="shared" si="46"/>
        <v>0</v>
      </c>
      <c r="DU36">
        <f t="shared" si="47"/>
        <v>0</v>
      </c>
      <c r="DV36">
        <f t="shared" si="48"/>
        <v>0</v>
      </c>
      <c r="DW36">
        <f t="shared" si="49"/>
        <v>0</v>
      </c>
      <c r="DX36">
        <f t="shared" si="50"/>
        <v>0</v>
      </c>
      <c r="DY36">
        <f t="shared" si="51"/>
        <v>0</v>
      </c>
      <c r="DZ36">
        <f t="shared" si="52"/>
        <v>0</v>
      </c>
      <c r="EA36">
        <f t="shared" si="53"/>
        <v>0</v>
      </c>
      <c r="EB36">
        <f t="shared" si="54"/>
        <v>0</v>
      </c>
      <c r="EC36">
        <f t="shared" si="55"/>
        <v>0</v>
      </c>
      <c r="ED36">
        <f t="shared" si="56"/>
        <v>0</v>
      </c>
      <c r="EE36">
        <f t="shared" si="57"/>
        <v>0</v>
      </c>
      <c r="EF36">
        <f t="shared" si="58"/>
        <v>0</v>
      </c>
      <c r="EG36">
        <f t="shared" si="59"/>
        <v>0</v>
      </c>
      <c r="EH36">
        <f t="shared" si="60"/>
        <v>0</v>
      </c>
      <c r="EI36">
        <f t="shared" si="61"/>
        <v>0</v>
      </c>
      <c r="EJ36">
        <f t="shared" si="62"/>
        <v>0</v>
      </c>
      <c r="EK36">
        <f t="shared" si="63"/>
        <v>0</v>
      </c>
      <c r="EL36">
        <f t="shared" si="64"/>
        <v>0</v>
      </c>
      <c r="EM36">
        <f t="shared" si="65"/>
        <v>0</v>
      </c>
      <c r="EN36">
        <f t="shared" si="66"/>
        <v>0</v>
      </c>
    </row>
    <row r="37" spans="1:144">
      <c r="A37" s="32" t="s">
        <v>245</v>
      </c>
      <c r="B37">
        <v>7.0000000000000005E-8</v>
      </c>
      <c r="C37">
        <v>1E-3</v>
      </c>
      <c r="D37" s="31" t="s">
        <v>301</v>
      </c>
      <c r="E37" t="s">
        <v>301</v>
      </c>
      <c r="F37">
        <v>4</v>
      </c>
      <c r="G37">
        <v>4</v>
      </c>
      <c r="H37">
        <v>4</v>
      </c>
      <c r="AF37" s="31"/>
      <c r="AG37" s="31"/>
      <c r="BZ37">
        <f t="shared" si="0"/>
        <v>0</v>
      </c>
      <c r="CA37">
        <f t="shared" si="1"/>
        <v>0</v>
      </c>
      <c r="CB37">
        <f t="shared" si="2"/>
        <v>0</v>
      </c>
      <c r="CC37">
        <f t="shared" si="3"/>
        <v>0</v>
      </c>
      <c r="CD37">
        <f t="shared" si="4"/>
        <v>0</v>
      </c>
      <c r="CE37">
        <f t="shared" si="5"/>
        <v>0</v>
      </c>
      <c r="CF37">
        <f t="shared" si="6"/>
        <v>0</v>
      </c>
      <c r="CG37">
        <f t="shared" si="7"/>
        <v>0</v>
      </c>
      <c r="CH37">
        <f t="shared" si="8"/>
        <v>0</v>
      </c>
      <c r="CI37">
        <f t="shared" si="9"/>
        <v>0</v>
      </c>
      <c r="CJ37">
        <f t="shared" si="10"/>
        <v>0</v>
      </c>
      <c r="CK37">
        <f t="shared" si="11"/>
        <v>0</v>
      </c>
      <c r="CL37">
        <f t="shared" si="12"/>
        <v>0</v>
      </c>
      <c r="CM37">
        <f t="shared" si="13"/>
        <v>0</v>
      </c>
      <c r="CN37">
        <f t="shared" si="14"/>
        <v>0</v>
      </c>
      <c r="CO37">
        <f t="shared" si="15"/>
        <v>0</v>
      </c>
      <c r="CP37">
        <f t="shared" si="16"/>
        <v>0</v>
      </c>
      <c r="CQ37">
        <f t="shared" si="17"/>
        <v>0</v>
      </c>
      <c r="CR37">
        <f t="shared" si="18"/>
        <v>0</v>
      </c>
      <c r="CS37">
        <f t="shared" si="19"/>
        <v>0</v>
      </c>
      <c r="CT37">
        <f t="shared" si="20"/>
        <v>0</v>
      </c>
      <c r="CU37">
        <f t="shared" si="21"/>
        <v>0</v>
      </c>
      <c r="CV37">
        <f t="shared" si="22"/>
        <v>0</v>
      </c>
      <c r="CW37">
        <f t="shared" si="23"/>
        <v>0</v>
      </c>
      <c r="CX37">
        <f t="shared" si="24"/>
        <v>0</v>
      </c>
      <c r="CY37">
        <f t="shared" si="25"/>
        <v>0</v>
      </c>
      <c r="CZ37">
        <f t="shared" si="26"/>
        <v>0</v>
      </c>
      <c r="DA37">
        <f t="shared" si="27"/>
        <v>0</v>
      </c>
      <c r="DB37">
        <f t="shared" si="28"/>
        <v>0</v>
      </c>
      <c r="DC37">
        <f t="shared" si="29"/>
        <v>0</v>
      </c>
      <c r="DD37">
        <f t="shared" si="30"/>
        <v>0</v>
      </c>
      <c r="DE37">
        <f t="shared" si="31"/>
        <v>0</v>
      </c>
      <c r="DF37">
        <f t="shared" si="32"/>
        <v>0</v>
      </c>
      <c r="DG37">
        <f t="shared" si="33"/>
        <v>0</v>
      </c>
      <c r="DH37">
        <f t="shared" si="34"/>
        <v>0</v>
      </c>
      <c r="DI37">
        <f t="shared" si="35"/>
        <v>0</v>
      </c>
      <c r="DJ37">
        <f t="shared" si="36"/>
        <v>0</v>
      </c>
      <c r="DK37">
        <f t="shared" si="37"/>
        <v>0</v>
      </c>
      <c r="DL37">
        <f t="shared" si="38"/>
        <v>0</v>
      </c>
      <c r="DM37">
        <f t="shared" si="39"/>
        <v>0</v>
      </c>
      <c r="DN37">
        <f t="shared" si="40"/>
        <v>0</v>
      </c>
      <c r="DO37">
        <f t="shared" si="41"/>
        <v>0</v>
      </c>
      <c r="DP37">
        <f t="shared" si="42"/>
        <v>0</v>
      </c>
      <c r="DQ37">
        <f t="shared" si="43"/>
        <v>0</v>
      </c>
      <c r="DR37">
        <f t="shared" si="44"/>
        <v>0</v>
      </c>
      <c r="DS37">
        <f t="shared" si="45"/>
        <v>0</v>
      </c>
      <c r="DT37">
        <f t="shared" si="46"/>
        <v>0</v>
      </c>
      <c r="DU37">
        <f t="shared" si="47"/>
        <v>0</v>
      </c>
      <c r="DV37">
        <f t="shared" si="48"/>
        <v>0</v>
      </c>
      <c r="DW37">
        <f t="shared" si="49"/>
        <v>0</v>
      </c>
      <c r="DX37">
        <f t="shared" si="50"/>
        <v>0</v>
      </c>
      <c r="DY37">
        <f t="shared" si="51"/>
        <v>0</v>
      </c>
      <c r="DZ37">
        <f t="shared" si="52"/>
        <v>0</v>
      </c>
      <c r="EA37">
        <f t="shared" si="53"/>
        <v>0</v>
      </c>
      <c r="EB37">
        <f t="shared" si="54"/>
        <v>0</v>
      </c>
      <c r="EC37">
        <f t="shared" si="55"/>
        <v>0</v>
      </c>
      <c r="ED37">
        <f t="shared" si="56"/>
        <v>0</v>
      </c>
      <c r="EE37">
        <f t="shared" si="57"/>
        <v>0</v>
      </c>
      <c r="EF37">
        <f t="shared" si="58"/>
        <v>0</v>
      </c>
      <c r="EG37">
        <f t="shared" si="59"/>
        <v>0</v>
      </c>
      <c r="EH37">
        <f t="shared" si="60"/>
        <v>0</v>
      </c>
      <c r="EI37">
        <f t="shared" si="61"/>
        <v>0</v>
      </c>
      <c r="EJ37">
        <f t="shared" si="62"/>
        <v>0</v>
      </c>
      <c r="EK37">
        <f t="shared" si="63"/>
        <v>0</v>
      </c>
      <c r="EL37">
        <f t="shared" si="64"/>
        <v>0</v>
      </c>
      <c r="EM37">
        <f t="shared" si="65"/>
        <v>0</v>
      </c>
      <c r="EN37">
        <f t="shared" si="66"/>
        <v>0</v>
      </c>
    </row>
    <row r="38" spans="1:144">
      <c r="A38" s="32" t="s">
        <v>104</v>
      </c>
      <c r="B38">
        <v>3.9999999999999998E-7</v>
      </c>
      <c r="C38">
        <v>1.0000000000000001E-5</v>
      </c>
      <c r="D38" s="30" t="s">
        <v>284</v>
      </c>
      <c r="E38" t="s">
        <v>284</v>
      </c>
      <c r="F38">
        <v>2</v>
      </c>
      <c r="G38">
        <v>1</v>
      </c>
      <c r="H38">
        <v>1</v>
      </c>
      <c r="J38">
        <v>2.9999999999999997E-4</v>
      </c>
      <c r="L38">
        <v>1E-3</v>
      </c>
      <c r="M38">
        <v>1E-3</v>
      </c>
      <c r="N38">
        <v>1E-4</v>
      </c>
      <c r="T38">
        <v>4.0000000000000002E-4</v>
      </c>
      <c r="AF38" s="31"/>
      <c r="AG38" s="31"/>
      <c r="BZ38">
        <f t="shared" si="0"/>
        <v>1</v>
      </c>
      <c r="CA38">
        <f t="shared" si="1"/>
        <v>0</v>
      </c>
      <c r="CB38">
        <f t="shared" si="2"/>
        <v>1</v>
      </c>
      <c r="CC38">
        <f t="shared" si="3"/>
        <v>1</v>
      </c>
      <c r="CD38">
        <f t="shared" si="4"/>
        <v>1</v>
      </c>
      <c r="CE38">
        <f t="shared" si="5"/>
        <v>0</v>
      </c>
      <c r="CF38">
        <f t="shared" si="6"/>
        <v>0</v>
      </c>
      <c r="CG38">
        <f t="shared" si="7"/>
        <v>0</v>
      </c>
      <c r="CH38">
        <f t="shared" si="8"/>
        <v>0</v>
      </c>
      <c r="CI38">
        <f t="shared" si="9"/>
        <v>0</v>
      </c>
      <c r="CJ38">
        <f t="shared" si="10"/>
        <v>1</v>
      </c>
      <c r="CK38">
        <f t="shared" si="11"/>
        <v>0</v>
      </c>
      <c r="CL38">
        <f t="shared" si="12"/>
        <v>0</v>
      </c>
      <c r="CM38">
        <f t="shared" si="13"/>
        <v>0</v>
      </c>
      <c r="CN38">
        <f t="shared" si="14"/>
        <v>0</v>
      </c>
      <c r="CO38">
        <f t="shared" si="15"/>
        <v>0</v>
      </c>
      <c r="CP38">
        <f t="shared" si="16"/>
        <v>0</v>
      </c>
      <c r="CQ38">
        <f t="shared" si="17"/>
        <v>0</v>
      </c>
      <c r="CR38">
        <f t="shared" si="18"/>
        <v>0</v>
      </c>
      <c r="CS38">
        <f t="shared" si="19"/>
        <v>0</v>
      </c>
      <c r="CT38">
        <f t="shared" si="20"/>
        <v>0</v>
      </c>
      <c r="CU38">
        <f t="shared" si="21"/>
        <v>0</v>
      </c>
      <c r="CV38">
        <f t="shared" si="22"/>
        <v>0</v>
      </c>
      <c r="CW38">
        <f t="shared" si="23"/>
        <v>0</v>
      </c>
      <c r="CX38">
        <f t="shared" si="24"/>
        <v>0</v>
      </c>
      <c r="CY38">
        <f t="shared" si="25"/>
        <v>0</v>
      </c>
      <c r="CZ38">
        <f t="shared" si="26"/>
        <v>0</v>
      </c>
      <c r="DA38">
        <f t="shared" si="27"/>
        <v>0</v>
      </c>
      <c r="DB38">
        <f t="shared" si="28"/>
        <v>0</v>
      </c>
      <c r="DC38">
        <f t="shared" si="29"/>
        <v>0</v>
      </c>
      <c r="DD38">
        <f t="shared" si="30"/>
        <v>0</v>
      </c>
      <c r="DE38">
        <f t="shared" si="31"/>
        <v>0</v>
      </c>
      <c r="DF38">
        <f t="shared" si="32"/>
        <v>0</v>
      </c>
      <c r="DG38">
        <f t="shared" si="33"/>
        <v>0</v>
      </c>
      <c r="DH38">
        <f t="shared" si="34"/>
        <v>0</v>
      </c>
      <c r="DI38">
        <f t="shared" si="35"/>
        <v>0</v>
      </c>
      <c r="DJ38">
        <f t="shared" si="36"/>
        <v>0</v>
      </c>
      <c r="DK38">
        <f t="shared" si="37"/>
        <v>0</v>
      </c>
      <c r="DL38">
        <f t="shared" si="38"/>
        <v>0</v>
      </c>
      <c r="DM38">
        <f t="shared" si="39"/>
        <v>0</v>
      </c>
      <c r="DN38">
        <f t="shared" si="40"/>
        <v>0</v>
      </c>
      <c r="DO38">
        <f t="shared" si="41"/>
        <v>0</v>
      </c>
      <c r="DP38">
        <f t="shared" si="42"/>
        <v>0</v>
      </c>
      <c r="DQ38">
        <f t="shared" si="43"/>
        <v>0</v>
      </c>
      <c r="DR38">
        <f t="shared" si="44"/>
        <v>0</v>
      </c>
      <c r="DS38">
        <f t="shared" si="45"/>
        <v>0</v>
      </c>
      <c r="DT38">
        <f t="shared" si="46"/>
        <v>0</v>
      </c>
      <c r="DU38">
        <f t="shared" si="47"/>
        <v>0</v>
      </c>
      <c r="DV38">
        <f t="shared" si="48"/>
        <v>0</v>
      </c>
      <c r="DW38">
        <f t="shared" si="49"/>
        <v>0</v>
      </c>
      <c r="DX38">
        <f t="shared" si="50"/>
        <v>0</v>
      </c>
      <c r="DY38">
        <f t="shared" si="51"/>
        <v>0</v>
      </c>
      <c r="DZ38">
        <f t="shared" si="52"/>
        <v>0</v>
      </c>
      <c r="EA38">
        <f t="shared" si="53"/>
        <v>0</v>
      </c>
      <c r="EB38">
        <f t="shared" si="54"/>
        <v>0</v>
      </c>
      <c r="EC38">
        <f t="shared" si="55"/>
        <v>0</v>
      </c>
      <c r="ED38">
        <f t="shared" si="56"/>
        <v>0</v>
      </c>
      <c r="EE38">
        <f t="shared" si="57"/>
        <v>0</v>
      </c>
      <c r="EF38">
        <f t="shared" si="58"/>
        <v>0</v>
      </c>
      <c r="EG38">
        <f t="shared" si="59"/>
        <v>0</v>
      </c>
      <c r="EH38">
        <f t="shared" si="60"/>
        <v>0</v>
      </c>
      <c r="EI38">
        <f t="shared" si="61"/>
        <v>0</v>
      </c>
      <c r="EJ38">
        <f t="shared" si="62"/>
        <v>0</v>
      </c>
      <c r="EK38">
        <f t="shared" si="63"/>
        <v>0</v>
      </c>
      <c r="EL38">
        <f t="shared" si="64"/>
        <v>0</v>
      </c>
      <c r="EM38">
        <f t="shared" si="65"/>
        <v>0</v>
      </c>
      <c r="EN38">
        <f t="shared" si="66"/>
        <v>0</v>
      </c>
    </row>
    <row r="39" spans="1:144">
      <c r="A39" s="32" t="s">
        <v>246</v>
      </c>
      <c r="B39">
        <v>8.5000000000000001E-7</v>
      </c>
      <c r="C39">
        <v>0.01</v>
      </c>
      <c r="D39" s="31" t="s">
        <v>283</v>
      </c>
      <c r="E39" t="s">
        <v>283</v>
      </c>
      <c r="F39">
        <v>3</v>
      </c>
      <c r="G39">
        <v>3</v>
      </c>
      <c r="H39">
        <v>3</v>
      </c>
      <c r="AF39" s="31"/>
      <c r="AG39" s="31"/>
      <c r="BZ39">
        <f t="shared" si="0"/>
        <v>0</v>
      </c>
      <c r="CA39">
        <f t="shared" si="1"/>
        <v>0</v>
      </c>
      <c r="CB39">
        <f t="shared" si="2"/>
        <v>0</v>
      </c>
      <c r="CC39">
        <f t="shared" si="3"/>
        <v>0</v>
      </c>
      <c r="CD39">
        <f t="shared" si="4"/>
        <v>0</v>
      </c>
      <c r="CE39">
        <f t="shared" si="5"/>
        <v>0</v>
      </c>
      <c r="CF39">
        <f t="shared" si="6"/>
        <v>0</v>
      </c>
      <c r="CG39">
        <f t="shared" si="7"/>
        <v>0</v>
      </c>
      <c r="CH39">
        <f t="shared" si="8"/>
        <v>0</v>
      </c>
      <c r="CI39">
        <f t="shared" si="9"/>
        <v>0</v>
      </c>
      <c r="CJ39">
        <f t="shared" si="10"/>
        <v>0</v>
      </c>
      <c r="CK39">
        <f t="shared" si="11"/>
        <v>0</v>
      </c>
      <c r="CL39">
        <f t="shared" si="12"/>
        <v>0</v>
      </c>
      <c r="CM39">
        <f t="shared" si="13"/>
        <v>0</v>
      </c>
      <c r="CN39">
        <f t="shared" si="14"/>
        <v>0</v>
      </c>
      <c r="CO39">
        <f t="shared" si="15"/>
        <v>0</v>
      </c>
      <c r="CP39">
        <f t="shared" si="16"/>
        <v>0</v>
      </c>
      <c r="CQ39">
        <f t="shared" si="17"/>
        <v>0</v>
      </c>
      <c r="CR39">
        <f t="shared" si="18"/>
        <v>0</v>
      </c>
      <c r="CS39">
        <f t="shared" si="19"/>
        <v>0</v>
      </c>
      <c r="CT39">
        <f t="shared" si="20"/>
        <v>0</v>
      </c>
      <c r="CU39">
        <f t="shared" si="21"/>
        <v>0</v>
      </c>
      <c r="CV39">
        <f t="shared" si="22"/>
        <v>0</v>
      </c>
      <c r="CW39">
        <f t="shared" si="23"/>
        <v>0</v>
      </c>
      <c r="CX39">
        <f t="shared" si="24"/>
        <v>0</v>
      </c>
      <c r="CY39">
        <f t="shared" si="25"/>
        <v>0</v>
      </c>
      <c r="CZ39">
        <f t="shared" si="26"/>
        <v>0</v>
      </c>
      <c r="DA39">
        <f t="shared" si="27"/>
        <v>0</v>
      </c>
      <c r="DB39">
        <f t="shared" si="28"/>
        <v>0</v>
      </c>
      <c r="DC39">
        <f t="shared" si="29"/>
        <v>0</v>
      </c>
      <c r="DD39">
        <f t="shared" si="30"/>
        <v>0</v>
      </c>
      <c r="DE39">
        <f t="shared" si="31"/>
        <v>0</v>
      </c>
      <c r="DF39">
        <f t="shared" si="32"/>
        <v>0</v>
      </c>
      <c r="DG39">
        <f t="shared" si="33"/>
        <v>0</v>
      </c>
      <c r="DH39">
        <f t="shared" si="34"/>
        <v>0</v>
      </c>
      <c r="DI39">
        <f t="shared" si="35"/>
        <v>0</v>
      </c>
      <c r="DJ39">
        <f t="shared" si="36"/>
        <v>0</v>
      </c>
      <c r="DK39">
        <f t="shared" si="37"/>
        <v>0</v>
      </c>
      <c r="DL39">
        <f t="shared" si="38"/>
        <v>0</v>
      </c>
      <c r="DM39">
        <f t="shared" si="39"/>
        <v>0</v>
      </c>
      <c r="DN39">
        <f t="shared" si="40"/>
        <v>0</v>
      </c>
      <c r="DO39">
        <f t="shared" si="41"/>
        <v>0</v>
      </c>
      <c r="DP39">
        <f t="shared" si="42"/>
        <v>0</v>
      </c>
      <c r="DQ39">
        <f t="shared" si="43"/>
        <v>0</v>
      </c>
      <c r="DR39">
        <f t="shared" si="44"/>
        <v>0</v>
      </c>
      <c r="DS39">
        <f t="shared" si="45"/>
        <v>0</v>
      </c>
      <c r="DT39">
        <f t="shared" si="46"/>
        <v>0</v>
      </c>
      <c r="DU39">
        <f t="shared" si="47"/>
        <v>0</v>
      </c>
      <c r="DV39">
        <f t="shared" si="48"/>
        <v>0</v>
      </c>
      <c r="DW39">
        <f t="shared" si="49"/>
        <v>0</v>
      </c>
      <c r="DX39">
        <f t="shared" si="50"/>
        <v>0</v>
      </c>
      <c r="DY39">
        <f t="shared" si="51"/>
        <v>0</v>
      </c>
      <c r="DZ39">
        <f t="shared" si="52"/>
        <v>0</v>
      </c>
      <c r="EA39">
        <f t="shared" si="53"/>
        <v>0</v>
      </c>
      <c r="EB39">
        <f t="shared" si="54"/>
        <v>0</v>
      </c>
      <c r="EC39">
        <f t="shared" si="55"/>
        <v>0</v>
      </c>
      <c r="ED39">
        <f t="shared" si="56"/>
        <v>0</v>
      </c>
      <c r="EE39">
        <f t="shared" si="57"/>
        <v>0</v>
      </c>
      <c r="EF39">
        <f t="shared" si="58"/>
        <v>0</v>
      </c>
      <c r="EG39">
        <f t="shared" si="59"/>
        <v>0</v>
      </c>
      <c r="EH39">
        <f t="shared" si="60"/>
        <v>0</v>
      </c>
      <c r="EI39">
        <f t="shared" si="61"/>
        <v>0</v>
      </c>
      <c r="EJ39">
        <f t="shared" si="62"/>
        <v>0</v>
      </c>
      <c r="EK39">
        <f t="shared" si="63"/>
        <v>0</v>
      </c>
      <c r="EL39">
        <f t="shared" si="64"/>
        <v>0</v>
      </c>
      <c r="EM39">
        <f t="shared" si="65"/>
        <v>0</v>
      </c>
      <c r="EN39">
        <f t="shared" si="66"/>
        <v>0</v>
      </c>
    </row>
    <row r="40" spans="1:144">
      <c r="A40" s="32" t="s">
        <v>247</v>
      </c>
      <c r="B40">
        <v>4.0833333333333332E-7</v>
      </c>
      <c r="C40">
        <v>7.9999999999999996E-6</v>
      </c>
      <c r="D40" s="31" t="s">
        <v>279</v>
      </c>
      <c r="E40" t="s">
        <v>279</v>
      </c>
      <c r="F40">
        <v>3</v>
      </c>
      <c r="G40">
        <v>1</v>
      </c>
      <c r="H40">
        <v>1</v>
      </c>
      <c r="AF40" s="31"/>
      <c r="AG40" s="31"/>
      <c r="BZ40">
        <f t="shared" si="0"/>
        <v>0</v>
      </c>
      <c r="CA40">
        <f t="shared" si="1"/>
        <v>0</v>
      </c>
      <c r="CB40">
        <f t="shared" si="2"/>
        <v>0</v>
      </c>
      <c r="CC40">
        <f t="shared" si="3"/>
        <v>0</v>
      </c>
      <c r="CD40">
        <f t="shared" si="4"/>
        <v>0</v>
      </c>
      <c r="CE40">
        <f t="shared" si="5"/>
        <v>0</v>
      </c>
      <c r="CF40">
        <f t="shared" si="6"/>
        <v>0</v>
      </c>
      <c r="CG40">
        <f t="shared" si="7"/>
        <v>0</v>
      </c>
      <c r="CH40">
        <f t="shared" si="8"/>
        <v>0</v>
      </c>
      <c r="CI40">
        <f t="shared" si="9"/>
        <v>0</v>
      </c>
      <c r="CJ40">
        <f t="shared" si="10"/>
        <v>0</v>
      </c>
      <c r="CK40">
        <f t="shared" si="11"/>
        <v>0</v>
      </c>
      <c r="CL40">
        <f t="shared" si="12"/>
        <v>0</v>
      </c>
      <c r="CM40">
        <f t="shared" si="13"/>
        <v>0</v>
      </c>
      <c r="CN40">
        <f t="shared" si="14"/>
        <v>0</v>
      </c>
      <c r="CO40">
        <f t="shared" si="15"/>
        <v>0</v>
      </c>
      <c r="CP40">
        <f t="shared" si="16"/>
        <v>0</v>
      </c>
      <c r="CQ40">
        <f t="shared" si="17"/>
        <v>0</v>
      </c>
      <c r="CR40">
        <f t="shared" si="18"/>
        <v>0</v>
      </c>
      <c r="CS40">
        <f t="shared" si="19"/>
        <v>0</v>
      </c>
      <c r="CT40">
        <f t="shared" si="20"/>
        <v>0</v>
      </c>
      <c r="CU40">
        <f t="shared" si="21"/>
        <v>0</v>
      </c>
      <c r="CV40">
        <f t="shared" si="22"/>
        <v>0</v>
      </c>
      <c r="CW40">
        <f t="shared" si="23"/>
        <v>0</v>
      </c>
      <c r="CX40">
        <f t="shared" si="24"/>
        <v>0</v>
      </c>
      <c r="CY40">
        <f t="shared" si="25"/>
        <v>0</v>
      </c>
      <c r="CZ40">
        <f t="shared" si="26"/>
        <v>0</v>
      </c>
      <c r="DA40">
        <f t="shared" si="27"/>
        <v>0</v>
      </c>
      <c r="DB40">
        <f t="shared" si="28"/>
        <v>0</v>
      </c>
      <c r="DC40">
        <f t="shared" si="29"/>
        <v>0</v>
      </c>
      <c r="DD40">
        <f t="shared" si="30"/>
        <v>0</v>
      </c>
      <c r="DE40">
        <f t="shared" si="31"/>
        <v>0</v>
      </c>
      <c r="DF40">
        <f t="shared" si="32"/>
        <v>0</v>
      </c>
      <c r="DG40">
        <f t="shared" si="33"/>
        <v>0</v>
      </c>
      <c r="DH40">
        <f t="shared" si="34"/>
        <v>0</v>
      </c>
      <c r="DI40">
        <f t="shared" si="35"/>
        <v>0</v>
      </c>
      <c r="DJ40">
        <f t="shared" si="36"/>
        <v>0</v>
      </c>
      <c r="DK40">
        <f t="shared" si="37"/>
        <v>0</v>
      </c>
      <c r="DL40">
        <f t="shared" si="38"/>
        <v>0</v>
      </c>
      <c r="DM40">
        <f t="shared" si="39"/>
        <v>0</v>
      </c>
      <c r="DN40">
        <f t="shared" si="40"/>
        <v>0</v>
      </c>
      <c r="DO40">
        <f t="shared" si="41"/>
        <v>0</v>
      </c>
      <c r="DP40">
        <f t="shared" si="42"/>
        <v>0</v>
      </c>
      <c r="DQ40">
        <f t="shared" si="43"/>
        <v>0</v>
      </c>
      <c r="DR40">
        <f t="shared" si="44"/>
        <v>0</v>
      </c>
      <c r="DS40">
        <f t="shared" si="45"/>
        <v>0</v>
      </c>
      <c r="DT40">
        <f t="shared" si="46"/>
        <v>0</v>
      </c>
      <c r="DU40">
        <f t="shared" si="47"/>
        <v>0</v>
      </c>
      <c r="DV40">
        <f t="shared" si="48"/>
        <v>0</v>
      </c>
      <c r="DW40">
        <f t="shared" si="49"/>
        <v>0</v>
      </c>
      <c r="DX40">
        <f t="shared" si="50"/>
        <v>0</v>
      </c>
      <c r="DY40">
        <f t="shared" si="51"/>
        <v>0</v>
      </c>
      <c r="DZ40">
        <f t="shared" si="52"/>
        <v>0</v>
      </c>
      <c r="EA40">
        <f t="shared" si="53"/>
        <v>0</v>
      </c>
      <c r="EB40">
        <f t="shared" si="54"/>
        <v>0</v>
      </c>
      <c r="EC40">
        <f t="shared" si="55"/>
        <v>0</v>
      </c>
      <c r="ED40">
        <f t="shared" si="56"/>
        <v>0</v>
      </c>
      <c r="EE40">
        <f t="shared" si="57"/>
        <v>0</v>
      </c>
      <c r="EF40">
        <f t="shared" si="58"/>
        <v>0</v>
      </c>
      <c r="EG40">
        <f t="shared" si="59"/>
        <v>0</v>
      </c>
      <c r="EH40">
        <f t="shared" si="60"/>
        <v>0</v>
      </c>
      <c r="EI40">
        <f t="shared" si="61"/>
        <v>0</v>
      </c>
      <c r="EJ40">
        <f t="shared" si="62"/>
        <v>0</v>
      </c>
      <c r="EK40">
        <f t="shared" si="63"/>
        <v>0</v>
      </c>
      <c r="EL40">
        <f t="shared" si="64"/>
        <v>0</v>
      </c>
      <c r="EM40">
        <f t="shared" si="65"/>
        <v>0</v>
      </c>
      <c r="EN40">
        <f t="shared" si="66"/>
        <v>0</v>
      </c>
    </row>
    <row r="41" spans="1:144">
      <c r="A41" s="32" t="s">
        <v>111</v>
      </c>
      <c r="B41">
        <v>6.2621333333333345E-3</v>
      </c>
      <c r="C41">
        <v>0.05</v>
      </c>
      <c r="D41" s="31" t="s">
        <v>287</v>
      </c>
      <c r="E41" t="s">
        <v>287</v>
      </c>
      <c r="F41">
        <v>2</v>
      </c>
      <c r="G41">
        <v>2</v>
      </c>
      <c r="H41">
        <v>2</v>
      </c>
      <c r="T41">
        <v>2E-3</v>
      </c>
      <c r="AF41" s="31"/>
      <c r="AG41" s="31"/>
      <c r="BZ41">
        <f t="shared" si="0"/>
        <v>0</v>
      </c>
      <c r="CA41">
        <f t="shared" si="1"/>
        <v>0</v>
      </c>
      <c r="CB41">
        <f t="shared" si="2"/>
        <v>0</v>
      </c>
      <c r="CC41">
        <f t="shared" si="3"/>
        <v>0</v>
      </c>
      <c r="CD41">
        <f t="shared" si="4"/>
        <v>0</v>
      </c>
      <c r="CE41">
        <f t="shared" si="5"/>
        <v>0</v>
      </c>
      <c r="CF41">
        <f t="shared" si="6"/>
        <v>0</v>
      </c>
      <c r="CG41">
        <f t="shared" si="7"/>
        <v>0</v>
      </c>
      <c r="CH41">
        <f t="shared" si="8"/>
        <v>0</v>
      </c>
      <c r="CI41">
        <f t="shared" si="9"/>
        <v>0</v>
      </c>
      <c r="CJ41">
        <f t="shared" si="10"/>
        <v>0</v>
      </c>
      <c r="CK41">
        <f t="shared" si="11"/>
        <v>0</v>
      </c>
      <c r="CL41">
        <f t="shared" si="12"/>
        <v>0</v>
      </c>
      <c r="CM41">
        <f t="shared" si="13"/>
        <v>0</v>
      </c>
      <c r="CN41">
        <f t="shared" si="14"/>
        <v>0</v>
      </c>
      <c r="CO41">
        <f t="shared" si="15"/>
        <v>0</v>
      </c>
      <c r="CP41">
        <f t="shared" si="16"/>
        <v>0</v>
      </c>
      <c r="CQ41">
        <f t="shared" si="17"/>
        <v>0</v>
      </c>
      <c r="CR41">
        <f t="shared" si="18"/>
        <v>0</v>
      </c>
      <c r="CS41">
        <f t="shared" si="19"/>
        <v>0</v>
      </c>
      <c r="CT41">
        <f t="shared" si="20"/>
        <v>0</v>
      </c>
      <c r="CU41">
        <f t="shared" si="21"/>
        <v>0</v>
      </c>
      <c r="CV41">
        <f t="shared" si="22"/>
        <v>0</v>
      </c>
      <c r="CW41">
        <f t="shared" si="23"/>
        <v>0</v>
      </c>
      <c r="CX41">
        <f t="shared" si="24"/>
        <v>0</v>
      </c>
      <c r="CY41">
        <f t="shared" si="25"/>
        <v>0</v>
      </c>
      <c r="CZ41">
        <f t="shared" si="26"/>
        <v>0</v>
      </c>
      <c r="DA41">
        <f t="shared" si="27"/>
        <v>0</v>
      </c>
      <c r="DB41">
        <f t="shared" si="28"/>
        <v>0</v>
      </c>
      <c r="DC41">
        <f t="shared" si="29"/>
        <v>0</v>
      </c>
      <c r="DD41">
        <f t="shared" si="30"/>
        <v>0</v>
      </c>
      <c r="DE41">
        <f t="shared" si="31"/>
        <v>0</v>
      </c>
      <c r="DF41">
        <f t="shared" si="32"/>
        <v>0</v>
      </c>
      <c r="DG41">
        <f t="shared" si="33"/>
        <v>0</v>
      </c>
      <c r="DH41">
        <f t="shared" si="34"/>
        <v>0</v>
      </c>
      <c r="DI41">
        <f t="shared" si="35"/>
        <v>0</v>
      </c>
      <c r="DJ41">
        <f t="shared" si="36"/>
        <v>0</v>
      </c>
      <c r="DK41">
        <f t="shared" si="37"/>
        <v>0</v>
      </c>
      <c r="DL41">
        <f t="shared" si="38"/>
        <v>0</v>
      </c>
      <c r="DM41">
        <f t="shared" si="39"/>
        <v>0</v>
      </c>
      <c r="DN41">
        <f t="shared" si="40"/>
        <v>0</v>
      </c>
      <c r="DO41">
        <f t="shared" si="41"/>
        <v>0</v>
      </c>
      <c r="DP41">
        <f t="shared" si="42"/>
        <v>0</v>
      </c>
      <c r="DQ41">
        <f t="shared" si="43"/>
        <v>0</v>
      </c>
      <c r="DR41">
        <f t="shared" si="44"/>
        <v>0</v>
      </c>
      <c r="DS41">
        <f t="shared" si="45"/>
        <v>0</v>
      </c>
      <c r="DT41">
        <f t="shared" si="46"/>
        <v>0</v>
      </c>
      <c r="DU41">
        <f t="shared" si="47"/>
        <v>0</v>
      </c>
      <c r="DV41">
        <f t="shared" si="48"/>
        <v>0</v>
      </c>
      <c r="DW41">
        <f t="shared" si="49"/>
        <v>0</v>
      </c>
      <c r="DX41">
        <f t="shared" si="50"/>
        <v>0</v>
      </c>
      <c r="DY41">
        <f t="shared" si="51"/>
        <v>0</v>
      </c>
      <c r="DZ41">
        <f t="shared" si="52"/>
        <v>0</v>
      </c>
      <c r="EA41">
        <f t="shared" si="53"/>
        <v>0</v>
      </c>
      <c r="EB41">
        <f t="shared" si="54"/>
        <v>0</v>
      </c>
      <c r="EC41">
        <f t="shared" si="55"/>
        <v>0</v>
      </c>
      <c r="ED41">
        <f t="shared" si="56"/>
        <v>0</v>
      </c>
      <c r="EE41">
        <f t="shared" si="57"/>
        <v>0</v>
      </c>
      <c r="EF41">
        <f t="shared" si="58"/>
        <v>0</v>
      </c>
      <c r="EG41">
        <f t="shared" si="59"/>
        <v>0</v>
      </c>
      <c r="EH41">
        <f t="shared" si="60"/>
        <v>0</v>
      </c>
      <c r="EI41">
        <f t="shared" si="61"/>
        <v>0</v>
      </c>
      <c r="EJ41">
        <f t="shared" si="62"/>
        <v>0</v>
      </c>
      <c r="EK41">
        <f t="shared" si="63"/>
        <v>0</v>
      </c>
      <c r="EL41">
        <f t="shared" si="64"/>
        <v>0</v>
      </c>
      <c r="EM41">
        <f t="shared" si="65"/>
        <v>0</v>
      </c>
      <c r="EN41">
        <f t="shared" si="66"/>
        <v>0</v>
      </c>
    </row>
    <row r="42" spans="1:144">
      <c r="A42" s="33" t="s">
        <v>302</v>
      </c>
      <c r="B42">
        <v>2.09</v>
      </c>
      <c r="C42">
        <v>2</v>
      </c>
      <c r="K42">
        <v>0.95</v>
      </c>
      <c r="N42">
        <v>0.82</v>
      </c>
      <c r="O42">
        <v>2.2000000000000002</v>
      </c>
      <c r="Q42">
        <v>0.32</v>
      </c>
      <c r="T42">
        <v>4.3899999999999997</v>
      </c>
      <c r="V42">
        <v>0.38</v>
      </c>
      <c r="X42">
        <v>0.21</v>
      </c>
      <c r="Y42">
        <v>1.99</v>
      </c>
      <c r="Z42">
        <v>2.02</v>
      </c>
      <c r="AA42">
        <v>4.22</v>
      </c>
      <c r="AC42">
        <v>1.8</v>
      </c>
      <c r="AD42">
        <v>0.93</v>
      </c>
      <c r="AE42">
        <v>0.66</v>
      </c>
      <c r="AF42" s="31">
        <v>0.3</v>
      </c>
      <c r="AG42" s="31"/>
      <c r="AJ42">
        <v>0.04</v>
      </c>
      <c r="AK42">
        <v>0.22</v>
      </c>
      <c r="AM42">
        <v>0.11</v>
      </c>
      <c r="AN42">
        <v>0.51</v>
      </c>
      <c r="AQ42">
        <v>0.93</v>
      </c>
      <c r="AR42">
        <v>0.79</v>
      </c>
      <c r="AV42">
        <v>0.43</v>
      </c>
      <c r="AY42">
        <v>0.1</v>
      </c>
      <c r="BC42">
        <v>7.0000000000000007E-2</v>
      </c>
      <c r="BE42">
        <v>2.91</v>
      </c>
      <c r="BH42">
        <v>0.37</v>
      </c>
      <c r="BJ42">
        <v>1.43</v>
      </c>
      <c r="BK42">
        <v>0.85</v>
      </c>
      <c r="BM42">
        <v>2.0099999999999998</v>
      </c>
      <c r="BO42">
        <v>0.12</v>
      </c>
      <c r="BP42">
        <v>0.08</v>
      </c>
      <c r="BQ42">
        <v>0.2</v>
      </c>
      <c r="BR42">
        <v>0.08</v>
      </c>
      <c r="BS42">
        <v>7.0000000000000007E-2</v>
      </c>
      <c r="BT42">
        <v>0.27</v>
      </c>
      <c r="BU42">
        <v>0.04</v>
      </c>
      <c r="BV42">
        <v>0.28000000000000003</v>
      </c>
    </row>
    <row r="43" spans="1:144">
      <c r="A43" s="33" t="s">
        <v>303</v>
      </c>
      <c r="B43">
        <v>2.36</v>
      </c>
      <c r="C43">
        <v>10</v>
      </c>
      <c r="K43">
        <v>0.93</v>
      </c>
      <c r="O43">
        <v>1</v>
      </c>
      <c r="T43">
        <v>1.31</v>
      </c>
      <c r="V43">
        <v>0.02</v>
      </c>
      <c r="X43">
        <v>0.22</v>
      </c>
      <c r="Y43">
        <v>0.61</v>
      </c>
      <c r="Z43">
        <v>0.37</v>
      </c>
      <c r="AA43">
        <v>1.08</v>
      </c>
      <c r="AC43">
        <v>0.38</v>
      </c>
      <c r="AF43" s="31"/>
      <c r="AG43" s="31"/>
      <c r="AJ43">
        <v>0.19</v>
      </c>
      <c r="AK43">
        <v>0.15</v>
      </c>
      <c r="AN43">
        <v>0.1</v>
      </c>
      <c r="AQ43">
        <v>2.41</v>
      </c>
      <c r="AR43">
        <v>1.22</v>
      </c>
      <c r="AW43">
        <v>6.97</v>
      </c>
      <c r="AY43">
        <v>6.58</v>
      </c>
      <c r="AZ43">
        <v>9.0399999999999991</v>
      </c>
      <c r="BA43">
        <v>9.1</v>
      </c>
      <c r="BB43">
        <v>2.4</v>
      </c>
      <c r="BC43">
        <v>0.02</v>
      </c>
      <c r="BD43">
        <v>0.4</v>
      </c>
      <c r="BE43">
        <v>0.49</v>
      </c>
      <c r="BK43">
        <v>0.77</v>
      </c>
      <c r="BP43">
        <v>7.0000000000000007E-2</v>
      </c>
      <c r="BR43">
        <v>0.67</v>
      </c>
      <c r="BS43">
        <v>0.03</v>
      </c>
      <c r="BT43">
        <v>0.14000000000000001</v>
      </c>
      <c r="BU43">
        <v>0.41</v>
      </c>
      <c r="BV43">
        <v>0.22</v>
      </c>
      <c r="BW43">
        <v>0.09</v>
      </c>
      <c r="BX43">
        <v>7.0000000000000007E-2</v>
      </c>
    </row>
    <row r="44" spans="1:144">
      <c r="A44" s="33" t="s">
        <v>304</v>
      </c>
      <c r="B44">
        <v>4.1500000000000004</v>
      </c>
      <c r="C44">
        <v>48</v>
      </c>
      <c r="K44">
        <v>0.41</v>
      </c>
      <c r="L44">
        <v>1.1299999999999999</v>
      </c>
      <c r="M44">
        <v>2</v>
      </c>
      <c r="N44">
        <v>3.46</v>
      </c>
      <c r="O44">
        <v>3.6</v>
      </c>
      <c r="Q44">
        <v>2.66</v>
      </c>
      <c r="R44">
        <v>2.93</v>
      </c>
      <c r="S44">
        <v>3.39</v>
      </c>
      <c r="T44">
        <v>1.59</v>
      </c>
      <c r="V44">
        <v>2.2599999999999998</v>
      </c>
      <c r="W44">
        <v>1.1100000000000001</v>
      </c>
      <c r="X44">
        <v>1.06</v>
      </c>
      <c r="Y44">
        <v>3.79</v>
      </c>
      <c r="Z44">
        <v>3.07</v>
      </c>
      <c r="AA44">
        <v>4.28</v>
      </c>
      <c r="AB44">
        <v>19.96</v>
      </c>
      <c r="AC44">
        <v>1.56</v>
      </c>
      <c r="AD44">
        <v>1.86</v>
      </c>
      <c r="AE44">
        <v>10.45</v>
      </c>
      <c r="AF44" s="31">
        <v>16.27</v>
      </c>
      <c r="AG44" s="31">
        <v>21.71</v>
      </c>
      <c r="AH44">
        <v>29.93</v>
      </c>
      <c r="AI44">
        <v>31.5</v>
      </c>
      <c r="AJ44">
        <v>28.14</v>
      </c>
      <c r="AK44">
        <v>25.500000000000004</v>
      </c>
      <c r="AL44">
        <v>0.2</v>
      </c>
      <c r="AM44">
        <v>0.19</v>
      </c>
      <c r="AN44">
        <v>1.34</v>
      </c>
      <c r="AO44">
        <v>0.02</v>
      </c>
      <c r="AP44">
        <v>17.21</v>
      </c>
      <c r="AQ44">
        <v>9.67</v>
      </c>
      <c r="AR44">
        <v>8.43</v>
      </c>
      <c r="AS44">
        <v>12.93</v>
      </c>
      <c r="AT44">
        <v>14.29</v>
      </c>
      <c r="AU44">
        <v>12.82</v>
      </c>
      <c r="AV44">
        <v>0.3</v>
      </c>
      <c r="AW44">
        <v>9.5</v>
      </c>
      <c r="AX44">
        <v>23.53</v>
      </c>
      <c r="AY44">
        <v>0.77</v>
      </c>
      <c r="AZ44">
        <v>1.9</v>
      </c>
      <c r="BA44">
        <v>1.1000000000000001</v>
      </c>
      <c r="BB44">
        <v>12.89</v>
      </c>
      <c r="BC44">
        <v>0.11</v>
      </c>
      <c r="BD44">
        <v>0.19</v>
      </c>
      <c r="BE44">
        <v>3.23</v>
      </c>
      <c r="BG44">
        <v>1.86</v>
      </c>
      <c r="BH44">
        <v>1.84</v>
      </c>
      <c r="BI44">
        <v>4.29</v>
      </c>
      <c r="BJ44">
        <v>3.38</v>
      </c>
      <c r="BK44">
        <v>21.76</v>
      </c>
      <c r="BL44">
        <v>2.4700000000000002</v>
      </c>
      <c r="BM44">
        <v>4.2</v>
      </c>
      <c r="BN44">
        <v>29.68</v>
      </c>
      <c r="BO44">
        <v>29.96</v>
      </c>
      <c r="BP44">
        <v>23.36</v>
      </c>
      <c r="BQ44">
        <v>28.72</v>
      </c>
      <c r="BR44">
        <v>25.09</v>
      </c>
      <c r="BS44">
        <v>21.299999999999997</v>
      </c>
      <c r="BT44">
        <v>29.11</v>
      </c>
      <c r="BU44">
        <v>27.52</v>
      </c>
      <c r="BV44">
        <v>21.16</v>
      </c>
      <c r="BW44">
        <v>22.4</v>
      </c>
      <c r="BX44">
        <v>21.63</v>
      </c>
    </row>
    <row r="45" spans="1:144">
      <c r="A45" s="33" t="s">
        <v>305</v>
      </c>
      <c r="B45">
        <v>2.33</v>
      </c>
      <c r="C45">
        <v>19</v>
      </c>
      <c r="K45">
        <v>0.4</v>
      </c>
      <c r="L45">
        <v>0.72</v>
      </c>
      <c r="O45">
        <v>1.6</v>
      </c>
      <c r="Q45">
        <v>19.63</v>
      </c>
      <c r="T45">
        <v>0.31</v>
      </c>
      <c r="V45">
        <v>3.66</v>
      </c>
      <c r="W45">
        <v>0.71</v>
      </c>
      <c r="X45">
        <v>1.76</v>
      </c>
      <c r="Y45">
        <v>1.79</v>
      </c>
      <c r="Z45">
        <v>1.59</v>
      </c>
      <c r="AA45">
        <v>1.1599999999999999</v>
      </c>
      <c r="AB45">
        <v>7.13</v>
      </c>
      <c r="AC45">
        <v>0.83</v>
      </c>
      <c r="AD45">
        <v>1.45</v>
      </c>
      <c r="AE45">
        <v>2.27</v>
      </c>
      <c r="AF45" s="31">
        <v>5.21</v>
      </c>
      <c r="AG45" s="31">
        <v>7.86</v>
      </c>
      <c r="AH45">
        <v>3.12</v>
      </c>
      <c r="AI45">
        <v>4.1400000000000006</v>
      </c>
      <c r="AJ45">
        <v>5.81</v>
      </c>
      <c r="AK45">
        <v>3.87</v>
      </c>
      <c r="AM45">
        <v>0.17</v>
      </c>
      <c r="AN45">
        <v>0.59</v>
      </c>
      <c r="AO45">
        <v>1.1599999999999999</v>
      </c>
      <c r="AP45">
        <v>0.39</v>
      </c>
      <c r="AQ45">
        <v>3.67</v>
      </c>
      <c r="AR45">
        <v>1.99</v>
      </c>
      <c r="AW45">
        <v>0.78</v>
      </c>
      <c r="AX45">
        <v>0.25</v>
      </c>
      <c r="BC45">
        <v>0.05</v>
      </c>
      <c r="BD45">
        <v>0.05</v>
      </c>
      <c r="BE45">
        <v>0.96</v>
      </c>
      <c r="BG45">
        <v>0.2</v>
      </c>
      <c r="BH45">
        <v>0.55000000000000004</v>
      </c>
      <c r="BI45">
        <v>0.96</v>
      </c>
      <c r="BJ45">
        <v>0.88</v>
      </c>
      <c r="BK45">
        <v>3</v>
      </c>
      <c r="BL45">
        <v>0.02</v>
      </c>
      <c r="BM45">
        <v>0.31</v>
      </c>
      <c r="BP45">
        <v>0.41</v>
      </c>
      <c r="BR45">
        <v>0.12</v>
      </c>
      <c r="BS45">
        <v>0.03</v>
      </c>
      <c r="BT45">
        <v>0.14000000000000001</v>
      </c>
      <c r="BU45">
        <v>0.13</v>
      </c>
      <c r="BV45">
        <v>7.8000000000000014E-2</v>
      </c>
      <c r="BW45">
        <v>0.63000000000000012</v>
      </c>
      <c r="BX45">
        <v>0.11</v>
      </c>
    </row>
    <row r="46" spans="1:144">
      <c r="A46" s="34" t="s">
        <v>306</v>
      </c>
      <c r="B46">
        <v>4.8000000000000001E-2</v>
      </c>
      <c r="C46" t="s">
        <v>579</v>
      </c>
      <c r="J46">
        <v>4.5199999999999996</v>
      </c>
      <c r="AF46" s="31"/>
      <c r="AG46" s="31"/>
    </row>
    <row r="47" spans="1:144">
      <c r="A47" s="34" t="s">
        <v>70</v>
      </c>
      <c r="B47">
        <v>0.13999999999999999</v>
      </c>
      <c r="C47" t="s">
        <v>579</v>
      </c>
      <c r="AF47" s="31"/>
      <c r="AG47" s="31"/>
    </row>
    <row r="48" spans="1:144">
      <c r="A48" s="34" t="s">
        <v>307</v>
      </c>
      <c r="B48">
        <v>46.1</v>
      </c>
      <c r="C48" t="s">
        <v>579</v>
      </c>
      <c r="J48">
        <v>52.31</v>
      </c>
      <c r="K48">
        <v>15.1</v>
      </c>
      <c r="L48">
        <v>23.68</v>
      </c>
      <c r="M48">
        <v>18.29</v>
      </c>
      <c r="N48">
        <v>30.08</v>
      </c>
      <c r="O48">
        <v>41.669999999999995</v>
      </c>
      <c r="P48">
        <v>23.85</v>
      </c>
      <c r="Q48">
        <v>44.410000000000004</v>
      </c>
      <c r="R48">
        <v>40</v>
      </c>
      <c r="S48">
        <v>40</v>
      </c>
      <c r="T48">
        <v>46.98</v>
      </c>
      <c r="U48">
        <v>42.08</v>
      </c>
      <c r="V48">
        <v>48.68</v>
      </c>
      <c r="W48">
        <v>32.18</v>
      </c>
      <c r="X48">
        <v>48.54</v>
      </c>
      <c r="Y48">
        <v>46.62</v>
      </c>
      <c r="Z48">
        <v>46.13</v>
      </c>
      <c r="AA48">
        <v>46</v>
      </c>
      <c r="AB48">
        <v>27.53</v>
      </c>
      <c r="AC48">
        <v>45.98</v>
      </c>
      <c r="AD48">
        <v>29.59</v>
      </c>
      <c r="AE48">
        <v>41.41</v>
      </c>
      <c r="AF48" s="31">
        <v>29.11</v>
      </c>
      <c r="AG48" s="31">
        <v>34.29</v>
      </c>
      <c r="AH48">
        <v>32</v>
      </c>
      <c r="AI48">
        <v>30.21</v>
      </c>
      <c r="AJ48">
        <v>32.4</v>
      </c>
      <c r="AK48">
        <v>33.369999999999997</v>
      </c>
      <c r="AL48">
        <v>17.45</v>
      </c>
      <c r="AM48">
        <v>13.19</v>
      </c>
      <c r="AN48">
        <v>34.979999999999997</v>
      </c>
      <c r="AQ48">
        <v>34.229999999999997</v>
      </c>
      <c r="AR48">
        <v>38.119999999999997</v>
      </c>
      <c r="AS48">
        <v>30.18</v>
      </c>
      <c r="AT48">
        <v>26.71</v>
      </c>
      <c r="AU48">
        <v>38.729999999999997</v>
      </c>
      <c r="AV48">
        <v>25.42</v>
      </c>
      <c r="AW48">
        <v>34.409999999999997</v>
      </c>
      <c r="AX48">
        <v>26.86</v>
      </c>
      <c r="AY48">
        <v>42</v>
      </c>
      <c r="AZ48">
        <v>33.14</v>
      </c>
      <c r="BA48">
        <v>37.79</v>
      </c>
      <c r="BB48">
        <v>31</v>
      </c>
      <c r="BC48">
        <v>42.83</v>
      </c>
      <c r="BD48">
        <v>38.47</v>
      </c>
      <c r="BE48">
        <v>48.71</v>
      </c>
      <c r="BF48">
        <v>35.22</v>
      </c>
      <c r="BG48">
        <v>34.67</v>
      </c>
      <c r="BH48">
        <v>45.61</v>
      </c>
      <c r="BI48">
        <v>47.28</v>
      </c>
      <c r="BJ48">
        <v>47.12</v>
      </c>
      <c r="BK48">
        <v>43.45</v>
      </c>
      <c r="BL48">
        <v>44.38</v>
      </c>
      <c r="BM48">
        <v>45.83</v>
      </c>
      <c r="BN48">
        <v>45</v>
      </c>
      <c r="BO48">
        <v>46.03</v>
      </c>
      <c r="BP48">
        <v>43.64</v>
      </c>
      <c r="BQ48">
        <v>14.1</v>
      </c>
      <c r="BR48">
        <v>37.97</v>
      </c>
      <c r="BS48">
        <v>38.92</v>
      </c>
      <c r="BT48">
        <v>44.77</v>
      </c>
      <c r="BU48">
        <v>37.380000000000003</v>
      </c>
      <c r="BV48">
        <v>39.6</v>
      </c>
      <c r="BW48">
        <v>37.22</v>
      </c>
      <c r="BX48">
        <v>37.200000000000003</v>
      </c>
    </row>
    <row r="49" spans="1:144">
      <c r="A49" s="34" t="s">
        <v>259</v>
      </c>
      <c r="B49">
        <v>1.9E-3</v>
      </c>
      <c r="C49" t="s">
        <v>579</v>
      </c>
      <c r="AF49" s="31"/>
      <c r="AG49" s="31"/>
    </row>
    <row r="50" spans="1:144">
      <c r="A50" s="34" t="s">
        <v>308</v>
      </c>
      <c r="B50">
        <v>28.199999999999996</v>
      </c>
      <c r="C50" t="s">
        <v>579</v>
      </c>
      <c r="J50">
        <v>21.26</v>
      </c>
      <c r="K50">
        <v>11.36</v>
      </c>
      <c r="L50">
        <v>8.5500000000000007</v>
      </c>
      <c r="M50">
        <v>15</v>
      </c>
      <c r="N50">
        <v>23.05</v>
      </c>
      <c r="O50">
        <v>23</v>
      </c>
      <c r="P50">
        <v>17.57</v>
      </c>
      <c r="Q50">
        <v>19.7</v>
      </c>
      <c r="R50">
        <v>23</v>
      </c>
      <c r="S50">
        <v>23</v>
      </c>
      <c r="T50">
        <v>31.78</v>
      </c>
      <c r="U50">
        <v>35.770000000000003</v>
      </c>
      <c r="V50">
        <v>35.35</v>
      </c>
      <c r="W50">
        <v>27</v>
      </c>
      <c r="X50">
        <v>35.79</v>
      </c>
      <c r="Y50">
        <v>30.56</v>
      </c>
      <c r="Z50">
        <v>29.66</v>
      </c>
      <c r="AA50">
        <v>29.7</v>
      </c>
      <c r="AB50">
        <v>1.56</v>
      </c>
      <c r="AC50">
        <v>32.630000000000003</v>
      </c>
      <c r="AD50">
        <v>16.399999999999999</v>
      </c>
      <c r="AE50">
        <v>22.25</v>
      </c>
      <c r="AF50" s="31">
        <v>12.76</v>
      </c>
      <c r="AG50" s="31">
        <v>6.39</v>
      </c>
      <c r="AH50">
        <v>12.41</v>
      </c>
      <c r="AI50">
        <v>5.65</v>
      </c>
      <c r="AJ50">
        <v>5.59</v>
      </c>
      <c r="AK50">
        <v>8.18</v>
      </c>
      <c r="AL50">
        <v>12.27</v>
      </c>
      <c r="AM50">
        <v>10.73</v>
      </c>
      <c r="AN50">
        <v>11.690000000000001</v>
      </c>
      <c r="AO50">
        <v>16.95</v>
      </c>
      <c r="AQ50">
        <v>12.94</v>
      </c>
      <c r="AR50">
        <v>14.35</v>
      </c>
      <c r="AS50">
        <v>10.219999999999999</v>
      </c>
      <c r="AT50">
        <v>10.73</v>
      </c>
      <c r="AU50">
        <v>12.65</v>
      </c>
      <c r="AV50">
        <v>16.07</v>
      </c>
      <c r="AW50">
        <v>8.91</v>
      </c>
      <c r="AX50">
        <v>6.03</v>
      </c>
      <c r="AY50">
        <v>17.190000000000001</v>
      </c>
      <c r="AZ50">
        <v>9.07</v>
      </c>
      <c r="BA50">
        <v>7.9</v>
      </c>
      <c r="BB50">
        <v>3.9</v>
      </c>
      <c r="BC50">
        <v>20.98</v>
      </c>
      <c r="BD50">
        <v>19.86</v>
      </c>
      <c r="BE50">
        <v>28.84</v>
      </c>
      <c r="BF50">
        <v>16.64</v>
      </c>
      <c r="BG50">
        <v>19.18</v>
      </c>
      <c r="BH50">
        <v>26.98</v>
      </c>
      <c r="BI50">
        <v>26.85</v>
      </c>
      <c r="BJ50">
        <v>25.15</v>
      </c>
      <c r="BK50">
        <v>9.6300000000000008</v>
      </c>
      <c r="BL50">
        <v>20.3</v>
      </c>
      <c r="BM50">
        <v>24.88</v>
      </c>
      <c r="BN50">
        <v>1.33</v>
      </c>
      <c r="BO50">
        <v>2.0699999999999998</v>
      </c>
      <c r="BP50">
        <v>2.1</v>
      </c>
      <c r="BQ50">
        <v>1.54</v>
      </c>
      <c r="BR50">
        <v>0.47</v>
      </c>
      <c r="BS50">
        <v>4.4000000000000004</v>
      </c>
      <c r="BT50">
        <v>7.16</v>
      </c>
      <c r="BU50">
        <v>4.5</v>
      </c>
      <c r="BV50">
        <v>3.3</v>
      </c>
      <c r="BW50">
        <v>0.22</v>
      </c>
      <c r="BX50">
        <v>0.54</v>
      </c>
    </row>
    <row r="51" spans="1:144">
      <c r="A51" s="34" t="s">
        <v>309</v>
      </c>
      <c r="B51">
        <v>0.105</v>
      </c>
      <c r="C51">
        <v>1</v>
      </c>
      <c r="O51">
        <v>0.09</v>
      </c>
      <c r="P51">
        <v>7.0000000000000007E-2</v>
      </c>
      <c r="T51">
        <v>0.04</v>
      </c>
      <c r="V51">
        <v>9.6000000000000002E-2</v>
      </c>
      <c r="W51">
        <v>0.05</v>
      </c>
      <c r="X51">
        <v>0.09</v>
      </c>
      <c r="Y51">
        <v>0.24</v>
      </c>
      <c r="Z51">
        <v>0.24</v>
      </c>
      <c r="AA51">
        <v>0.12</v>
      </c>
      <c r="AD51">
        <v>0.08</v>
      </c>
      <c r="AF51" s="31"/>
      <c r="AG51" s="31">
        <v>0.14000000000000001</v>
      </c>
      <c r="AH51">
        <v>1.75</v>
      </c>
      <c r="AI51">
        <v>0.79</v>
      </c>
      <c r="AJ51">
        <v>0.44</v>
      </c>
      <c r="AN51">
        <v>0.02</v>
      </c>
      <c r="AR51">
        <v>7.0000000000000007E-2</v>
      </c>
      <c r="AY51">
        <v>7.0000000000000007E-2</v>
      </c>
      <c r="BC51">
        <v>0.01</v>
      </c>
      <c r="BE51">
        <v>0.44</v>
      </c>
      <c r="BK51">
        <v>0.34</v>
      </c>
      <c r="BO51">
        <v>0.79</v>
      </c>
      <c r="BQ51">
        <v>0.01</v>
      </c>
      <c r="BS51">
        <v>0.51</v>
      </c>
      <c r="BT51">
        <v>0.65</v>
      </c>
      <c r="BU51">
        <v>0.71</v>
      </c>
      <c r="BV51">
        <v>0.8</v>
      </c>
      <c r="BW51">
        <v>0.38</v>
      </c>
      <c r="BX51">
        <v>0.41</v>
      </c>
    </row>
    <row r="52" spans="1:144">
      <c r="A52" s="29" t="s">
        <v>310</v>
      </c>
      <c r="B52">
        <v>3.5000000000000003E-2</v>
      </c>
      <c r="C52">
        <v>1</v>
      </c>
      <c r="D52" s="35" t="s">
        <v>290</v>
      </c>
      <c r="E52" s="36" t="s">
        <v>540</v>
      </c>
      <c r="F52">
        <v>4</v>
      </c>
      <c r="G52">
        <v>1</v>
      </c>
      <c r="H52">
        <v>2</v>
      </c>
      <c r="J52">
        <v>2.29</v>
      </c>
      <c r="L52">
        <v>0.46</v>
      </c>
      <c r="M52">
        <v>2</v>
      </c>
      <c r="N52">
        <v>6.5</v>
      </c>
      <c r="O52">
        <v>1</v>
      </c>
      <c r="P52">
        <v>0.09</v>
      </c>
      <c r="Q52">
        <v>1.35</v>
      </c>
      <c r="R52">
        <v>0.94</v>
      </c>
      <c r="S52">
        <v>0.93</v>
      </c>
      <c r="T52">
        <v>0.48</v>
      </c>
      <c r="V52">
        <v>3.5999999999999997E-2</v>
      </c>
      <c r="W52">
        <v>0.08</v>
      </c>
      <c r="X52">
        <v>0.08</v>
      </c>
      <c r="Y52">
        <v>0.15</v>
      </c>
      <c r="Z52">
        <v>0.11</v>
      </c>
      <c r="AA52">
        <v>0.72</v>
      </c>
      <c r="AB52">
        <v>5.38</v>
      </c>
      <c r="AC52">
        <v>0.55000000000000004</v>
      </c>
      <c r="AD52">
        <v>0.45</v>
      </c>
      <c r="AE52">
        <v>1.01</v>
      </c>
      <c r="AF52" s="31">
        <v>0.54</v>
      </c>
      <c r="AG52" s="31"/>
      <c r="AL52">
        <v>1.9</v>
      </c>
      <c r="AM52">
        <v>0.05</v>
      </c>
      <c r="AO52">
        <v>0.53</v>
      </c>
      <c r="AQ52">
        <v>2.15</v>
      </c>
      <c r="AR52">
        <v>0.96</v>
      </c>
      <c r="AS52">
        <v>0.63</v>
      </c>
      <c r="AT52">
        <v>0.27999999999999997</v>
      </c>
      <c r="AV52">
        <v>0.04</v>
      </c>
      <c r="AX52">
        <v>0.05</v>
      </c>
      <c r="AY52">
        <v>0.16</v>
      </c>
      <c r="BE52">
        <v>0.44</v>
      </c>
      <c r="BF52">
        <v>0.02</v>
      </c>
      <c r="BH52">
        <v>0.28999999999999998</v>
      </c>
      <c r="BI52">
        <v>0.42</v>
      </c>
      <c r="BJ52">
        <v>0.16</v>
      </c>
      <c r="BK52">
        <v>8.52</v>
      </c>
      <c r="BL52">
        <v>0.04</v>
      </c>
      <c r="BM52">
        <v>0.56999999999999995</v>
      </c>
      <c r="BN52">
        <v>20.41</v>
      </c>
      <c r="BO52">
        <v>20.18</v>
      </c>
      <c r="BP52">
        <v>20.8</v>
      </c>
      <c r="BR52">
        <v>17.899999999999999</v>
      </c>
      <c r="BS52">
        <v>16.34</v>
      </c>
      <c r="BT52">
        <v>15.6</v>
      </c>
      <c r="BU52">
        <v>13.1</v>
      </c>
      <c r="BV52">
        <v>17.25</v>
      </c>
      <c r="BW52">
        <v>17.96</v>
      </c>
      <c r="BX52">
        <v>18.149999999999999</v>
      </c>
      <c r="BZ52">
        <f t="shared" ref="BZ52:CI54" si="67">IF(AND((J52-$B52)&gt;0,(J52-$C52)&gt;=0),1,IF(AND((J52-$B52)&gt;0,(J52-$C52)&lt;0),1-($H52-1)/$F52,0))</f>
        <v>1</v>
      </c>
      <c r="CA52">
        <f t="shared" si="67"/>
        <v>0</v>
      </c>
      <c r="CB52">
        <f t="shared" si="67"/>
        <v>0.75</v>
      </c>
      <c r="CC52">
        <f t="shared" si="67"/>
        <v>1</v>
      </c>
      <c r="CD52">
        <f t="shared" si="67"/>
        <v>1</v>
      </c>
      <c r="CE52">
        <f t="shared" si="67"/>
        <v>1</v>
      </c>
      <c r="CF52">
        <f t="shared" si="67"/>
        <v>0.75</v>
      </c>
      <c r="CG52">
        <f t="shared" si="67"/>
        <v>1</v>
      </c>
      <c r="CH52">
        <f t="shared" si="67"/>
        <v>0.75</v>
      </c>
      <c r="CI52">
        <f t="shared" si="67"/>
        <v>0.75</v>
      </c>
      <c r="CJ52">
        <f t="shared" ref="CJ52:CS54" si="68">IF(AND((T52-$B52)&gt;0,(T52-$C52)&gt;=0),1,IF(AND((T52-$B52)&gt;0,(T52-$C52)&lt;0),1-($H52-1)/$F52,0))</f>
        <v>0.75</v>
      </c>
      <c r="CK52">
        <f t="shared" si="68"/>
        <v>0</v>
      </c>
      <c r="CL52">
        <f t="shared" si="68"/>
        <v>0.75</v>
      </c>
      <c r="CM52">
        <f t="shared" si="68"/>
        <v>0.75</v>
      </c>
      <c r="CN52">
        <f t="shared" si="68"/>
        <v>0.75</v>
      </c>
      <c r="CO52">
        <f t="shared" si="68"/>
        <v>0.75</v>
      </c>
      <c r="CP52">
        <f t="shared" si="68"/>
        <v>0.75</v>
      </c>
      <c r="CQ52">
        <f t="shared" si="68"/>
        <v>0.75</v>
      </c>
      <c r="CR52">
        <f t="shared" si="68"/>
        <v>1</v>
      </c>
      <c r="CS52">
        <f t="shared" si="68"/>
        <v>0.75</v>
      </c>
      <c r="CT52">
        <f t="shared" ref="CT52:DC54" si="69">IF(AND((AD52-$B52)&gt;0,(AD52-$C52)&gt;=0),1,IF(AND((AD52-$B52)&gt;0,(AD52-$C52)&lt;0),1-($H52-1)/$F52,0))</f>
        <v>0.75</v>
      </c>
      <c r="CU52">
        <f t="shared" si="69"/>
        <v>1</v>
      </c>
      <c r="CV52">
        <f t="shared" si="69"/>
        <v>0.75</v>
      </c>
      <c r="CW52">
        <f t="shared" si="69"/>
        <v>0</v>
      </c>
      <c r="CX52">
        <f t="shared" si="69"/>
        <v>0</v>
      </c>
      <c r="CY52">
        <f t="shared" si="69"/>
        <v>0</v>
      </c>
      <c r="CZ52">
        <f t="shared" si="69"/>
        <v>0</v>
      </c>
      <c r="DA52">
        <f t="shared" si="69"/>
        <v>0</v>
      </c>
      <c r="DB52">
        <f t="shared" si="69"/>
        <v>1</v>
      </c>
      <c r="DC52">
        <f t="shared" si="69"/>
        <v>0.75</v>
      </c>
      <c r="DD52">
        <f t="shared" ref="DD52:DM54" si="70">IF(AND((AN52-$B52)&gt;0,(AN52-$C52)&gt;=0),1,IF(AND((AN52-$B52)&gt;0,(AN52-$C52)&lt;0),1-($H52-1)/$F52,0))</f>
        <v>0</v>
      </c>
      <c r="DE52">
        <f t="shared" si="70"/>
        <v>0.75</v>
      </c>
      <c r="DF52">
        <f t="shared" si="70"/>
        <v>0</v>
      </c>
      <c r="DG52">
        <f t="shared" si="70"/>
        <v>1</v>
      </c>
      <c r="DH52">
        <f t="shared" si="70"/>
        <v>0.75</v>
      </c>
      <c r="DI52">
        <f t="shared" si="70"/>
        <v>0.75</v>
      </c>
      <c r="DJ52">
        <f t="shared" si="70"/>
        <v>0.75</v>
      </c>
      <c r="DK52">
        <f t="shared" si="70"/>
        <v>0</v>
      </c>
      <c r="DL52">
        <f t="shared" si="70"/>
        <v>0.75</v>
      </c>
      <c r="DM52">
        <f t="shared" si="70"/>
        <v>0</v>
      </c>
      <c r="DN52">
        <f t="shared" ref="DN52:DW54" si="71">IF(AND((AX52-$B52)&gt;0,(AX52-$C52)&gt;=0),1,IF(AND((AX52-$B52)&gt;0,(AX52-$C52)&lt;0),1-($H52-1)/$F52,0))</f>
        <v>0.75</v>
      </c>
      <c r="DO52">
        <f t="shared" si="71"/>
        <v>0.75</v>
      </c>
      <c r="DP52">
        <f t="shared" si="71"/>
        <v>0</v>
      </c>
      <c r="DQ52">
        <f t="shared" si="71"/>
        <v>0</v>
      </c>
      <c r="DR52">
        <f t="shared" si="71"/>
        <v>0</v>
      </c>
      <c r="DS52">
        <f t="shared" si="71"/>
        <v>0</v>
      </c>
      <c r="DT52">
        <f t="shared" si="71"/>
        <v>0</v>
      </c>
      <c r="DU52">
        <f t="shared" si="71"/>
        <v>0.75</v>
      </c>
      <c r="DV52">
        <f t="shared" si="71"/>
        <v>0</v>
      </c>
      <c r="DW52">
        <f t="shared" si="71"/>
        <v>0</v>
      </c>
      <c r="DX52">
        <f t="shared" ref="DX52:EG54" si="72">IF(AND((BH52-$B52)&gt;0,(BH52-$C52)&gt;=0),1,IF(AND((BH52-$B52)&gt;0,(BH52-$C52)&lt;0),1-($H52-1)/$F52,0))</f>
        <v>0.75</v>
      </c>
      <c r="DY52">
        <f t="shared" si="72"/>
        <v>0.75</v>
      </c>
      <c r="DZ52">
        <f t="shared" si="72"/>
        <v>0.75</v>
      </c>
      <c r="EA52">
        <f t="shared" si="72"/>
        <v>1</v>
      </c>
      <c r="EB52">
        <f t="shared" si="72"/>
        <v>0.75</v>
      </c>
      <c r="EC52">
        <f t="shared" si="72"/>
        <v>0.75</v>
      </c>
      <c r="ED52">
        <f t="shared" si="72"/>
        <v>1</v>
      </c>
      <c r="EE52">
        <f t="shared" si="72"/>
        <v>1</v>
      </c>
      <c r="EF52">
        <f t="shared" si="72"/>
        <v>1</v>
      </c>
      <c r="EG52">
        <f t="shared" si="72"/>
        <v>0</v>
      </c>
      <c r="EH52">
        <f t="shared" ref="EH52:EQ54" si="73">IF(AND((BR52-$B52)&gt;0,(BR52-$C52)&gt;=0),1,IF(AND((BR52-$B52)&gt;0,(BR52-$C52)&lt;0),1-($H52-1)/$F52,0))</f>
        <v>1</v>
      </c>
      <c r="EI52">
        <f t="shared" si="73"/>
        <v>1</v>
      </c>
      <c r="EJ52">
        <f t="shared" si="73"/>
        <v>1</v>
      </c>
      <c r="EK52">
        <f t="shared" si="73"/>
        <v>1</v>
      </c>
      <c r="EL52">
        <f t="shared" si="73"/>
        <v>1</v>
      </c>
      <c r="EM52">
        <f t="shared" si="73"/>
        <v>1</v>
      </c>
      <c r="EN52">
        <f t="shared" si="73"/>
        <v>1</v>
      </c>
    </row>
    <row r="53" spans="1:144">
      <c r="A53" s="29" t="s">
        <v>312</v>
      </c>
      <c r="B53">
        <v>5.8500000000000003E-2</v>
      </c>
      <c r="C53">
        <v>5</v>
      </c>
      <c r="D53" s="37" t="s">
        <v>313</v>
      </c>
      <c r="E53" s="36" t="s">
        <v>541</v>
      </c>
      <c r="F53">
        <v>2</v>
      </c>
      <c r="G53">
        <v>1</v>
      </c>
      <c r="H53">
        <v>2</v>
      </c>
      <c r="P53">
        <v>0.43</v>
      </c>
      <c r="AF53" s="31"/>
      <c r="AG53" s="31"/>
      <c r="BQ53">
        <v>0.86</v>
      </c>
      <c r="BS53">
        <v>0.52</v>
      </c>
      <c r="BT53">
        <v>0.98</v>
      </c>
      <c r="BV53">
        <v>1.25</v>
      </c>
      <c r="BW53">
        <v>0.11</v>
      </c>
      <c r="BX53">
        <v>0.05</v>
      </c>
      <c r="BZ53">
        <f t="shared" si="67"/>
        <v>0</v>
      </c>
      <c r="CA53">
        <f t="shared" si="67"/>
        <v>0</v>
      </c>
      <c r="CB53">
        <f t="shared" si="67"/>
        <v>0</v>
      </c>
      <c r="CC53">
        <f t="shared" si="67"/>
        <v>0</v>
      </c>
      <c r="CD53">
        <f t="shared" si="67"/>
        <v>0</v>
      </c>
      <c r="CE53">
        <f t="shared" si="67"/>
        <v>0</v>
      </c>
      <c r="CF53">
        <f t="shared" si="67"/>
        <v>0.5</v>
      </c>
      <c r="CG53">
        <f t="shared" si="67"/>
        <v>0</v>
      </c>
      <c r="CH53">
        <f t="shared" si="67"/>
        <v>0</v>
      </c>
      <c r="CI53">
        <f t="shared" si="67"/>
        <v>0</v>
      </c>
      <c r="CJ53">
        <f t="shared" si="68"/>
        <v>0</v>
      </c>
      <c r="CK53">
        <f t="shared" si="68"/>
        <v>0</v>
      </c>
      <c r="CL53">
        <f t="shared" si="68"/>
        <v>0</v>
      </c>
      <c r="CM53">
        <f t="shared" si="68"/>
        <v>0</v>
      </c>
      <c r="CN53">
        <f t="shared" si="68"/>
        <v>0</v>
      </c>
      <c r="CO53">
        <f t="shared" si="68"/>
        <v>0</v>
      </c>
      <c r="CP53">
        <f t="shared" si="68"/>
        <v>0</v>
      </c>
      <c r="CQ53">
        <f t="shared" si="68"/>
        <v>0</v>
      </c>
      <c r="CR53">
        <f t="shared" si="68"/>
        <v>0</v>
      </c>
      <c r="CS53">
        <f t="shared" si="68"/>
        <v>0</v>
      </c>
      <c r="CT53">
        <f t="shared" si="69"/>
        <v>0</v>
      </c>
      <c r="CU53">
        <f t="shared" si="69"/>
        <v>0</v>
      </c>
      <c r="CV53">
        <f t="shared" si="69"/>
        <v>0</v>
      </c>
      <c r="CW53">
        <f t="shared" si="69"/>
        <v>0</v>
      </c>
      <c r="CX53">
        <f t="shared" si="69"/>
        <v>0</v>
      </c>
      <c r="CY53">
        <f t="shared" si="69"/>
        <v>0</v>
      </c>
      <c r="CZ53">
        <f t="shared" si="69"/>
        <v>0</v>
      </c>
      <c r="DA53">
        <f t="shared" si="69"/>
        <v>0</v>
      </c>
      <c r="DB53">
        <f t="shared" si="69"/>
        <v>0</v>
      </c>
      <c r="DC53">
        <f t="shared" si="69"/>
        <v>0</v>
      </c>
      <c r="DD53">
        <f t="shared" si="70"/>
        <v>0</v>
      </c>
      <c r="DE53">
        <f t="shared" si="70"/>
        <v>0</v>
      </c>
      <c r="DF53">
        <f t="shared" si="70"/>
        <v>0</v>
      </c>
      <c r="DG53">
        <f t="shared" si="70"/>
        <v>0</v>
      </c>
      <c r="DH53">
        <f t="shared" si="70"/>
        <v>0</v>
      </c>
      <c r="DI53">
        <f t="shared" si="70"/>
        <v>0</v>
      </c>
      <c r="DJ53">
        <f t="shared" si="70"/>
        <v>0</v>
      </c>
      <c r="DK53">
        <f t="shared" si="70"/>
        <v>0</v>
      </c>
      <c r="DL53">
        <f t="shared" si="70"/>
        <v>0</v>
      </c>
      <c r="DM53">
        <f t="shared" si="70"/>
        <v>0</v>
      </c>
      <c r="DN53">
        <f t="shared" si="71"/>
        <v>0</v>
      </c>
      <c r="DO53">
        <f t="shared" si="71"/>
        <v>0</v>
      </c>
      <c r="DP53">
        <f t="shared" si="71"/>
        <v>0</v>
      </c>
      <c r="DQ53">
        <f t="shared" si="71"/>
        <v>0</v>
      </c>
      <c r="DR53">
        <f t="shared" si="71"/>
        <v>0</v>
      </c>
      <c r="DS53">
        <f t="shared" si="71"/>
        <v>0</v>
      </c>
      <c r="DT53">
        <f t="shared" si="71"/>
        <v>0</v>
      </c>
      <c r="DU53">
        <f t="shared" si="71"/>
        <v>0</v>
      </c>
      <c r="DV53">
        <f t="shared" si="71"/>
        <v>0</v>
      </c>
      <c r="DW53">
        <f t="shared" si="71"/>
        <v>0</v>
      </c>
      <c r="DX53">
        <f t="shared" si="72"/>
        <v>0</v>
      </c>
      <c r="DY53">
        <f t="shared" si="72"/>
        <v>0</v>
      </c>
      <c r="DZ53">
        <f t="shared" si="72"/>
        <v>0</v>
      </c>
      <c r="EA53">
        <f t="shared" si="72"/>
        <v>0</v>
      </c>
      <c r="EB53">
        <f t="shared" si="72"/>
        <v>0</v>
      </c>
      <c r="EC53">
        <f t="shared" si="72"/>
        <v>0</v>
      </c>
      <c r="ED53">
        <f t="shared" si="72"/>
        <v>0</v>
      </c>
      <c r="EE53">
        <f t="shared" si="72"/>
        <v>0</v>
      </c>
      <c r="EF53">
        <f t="shared" si="72"/>
        <v>0</v>
      </c>
      <c r="EG53">
        <f t="shared" si="72"/>
        <v>0.5</v>
      </c>
      <c r="EH53">
        <f t="shared" si="73"/>
        <v>0</v>
      </c>
      <c r="EI53">
        <f t="shared" si="73"/>
        <v>0.5</v>
      </c>
      <c r="EJ53">
        <f t="shared" si="73"/>
        <v>0.5</v>
      </c>
      <c r="EK53">
        <f t="shared" si="73"/>
        <v>0</v>
      </c>
      <c r="EL53">
        <f t="shared" si="73"/>
        <v>0.5</v>
      </c>
      <c r="EM53">
        <f t="shared" si="73"/>
        <v>0.5</v>
      </c>
      <c r="EN53">
        <f t="shared" si="73"/>
        <v>0</v>
      </c>
    </row>
    <row r="54" spans="1:144">
      <c r="A54" s="29" t="s">
        <v>315</v>
      </c>
      <c r="B54">
        <v>1.4500000000000001E-2</v>
      </c>
      <c r="C54">
        <v>100</v>
      </c>
      <c r="D54" s="37" t="s">
        <v>313</v>
      </c>
      <c r="E54" s="36" t="s">
        <v>541</v>
      </c>
      <c r="F54">
        <v>2</v>
      </c>
      <c r="G54">
        <v>1</v>
      </c>
      <c r="H54">
        <v>2</v>
      </c>
      <c r="P54">
        <v>0.34</v>
      </c>
      <c r="X54">
        <v>0.06</v>
      </c>
      <c r="AF54" s="31"/>
      <c r="AG54" s="31"/>
      <c r="AR54">
        <v>0.09</v>
      </c>
      <c r="BZ54">
        <f t="shared" si="67"/>
        <v>0</v>
      </c>
      <c r="CA54">
        <f t="shared" si="67"/>
        <v>0</v>
      </c>
      <c r="CB54">
        <f t="shared" si="67"/>
        <v>0</v>
      </c>
      <c r="CC54">
        <f t="shared" si="67"/>
        <v>0</v>
      </c>
      <c r="CD54">
        <f t="shared" si="67"/>
        <v>0</v>
      </c>
      <c r="CE54">
        <f t="shared" si="67"/>
        <v>0</v>
      </c>
      <c r="CF54">
        <f t="shared" si="67"/>
        <v>0.5</v>
      </c>
      <c r="CG54">
        <f t="shared" si="67"/>
        <v>0</v>
      </c>
      <c r="CH54">
        <f t="shared" si="67"/>
        <v>0</v>
      </c>
      <c r="CI54">
        <f t="shared" si="67"/>
        <v>0</v>
      </c>
      <c r="CJ54">
        <f t="shared" si="68"/>
        <v>0</v>
      </c>
      <c r="CK54">
        <f t="shared" si="68"/>
        <v>0</v>
      </c>
      <c r="CL54">
        <f t="shared" si="68"/>
        <v>0</v>
      </c>
      <c r="CM54">
        <f t="shared" si="68"/>
        <v>0</v>
      </c>
      <c r="CN54">
        <f t="shared" si="68"/>
        <v>0.5</v>
      </c>
      <c r="CO54">
        <f t="shared" si="68"/>
        <v>0</v>
      </c>
      <c r="CP54">
        <f t="shared" si="68"/>
        <v>0</v>
      </c>
      <c r="CQ54">
        <f t="shared" si="68"/>
        <v>0</v>
      </c>
      <c r="CR54">
        <f t="shared" si="68"/>
        <v>0</v>
      </c>
      <c r="CS54">
        <f t="shared" si="68"/>
        <v>0</v>
      </c>
      <c r="CT54">
        <f t="shared" si="69"/>
        <v>0</v>
      </c>
      <c r="CU54">
        <f t="shared" si="69"/>
        <v>0</v>
      </c>
      <c r="CV54">
        <f t="shared" si="69"/>
        <v>0</v>
      </c>
      <c r="CW54">
        <f t="shared" si="69"/>
        <v>0</v>
      </c>
      <c r="CX54">
        <f t="shared" si="69"/>
        <v>0</v>
      </c>
      <c r="CY54">
        <f t="shared" si="69"/>
        <v>0</v>
      </c>
      <c r="CZ54">
        <f t="shared" si="69"/>
        <v>0</v>
      </c>
      <c r="DA54">
        <f t="shared" si="69"/>
        <v>0</v>
      </c>
      <c r="DB54">
        <f t="shared" si="69"/>
        <v>0</v>
      </c>
      <c r="DC54">
        <f t="shared" si="69"/>
        <v>0</v>
      </c>
      <c r="DD54">
        <f t="shared" si="70"/>
        <v>0</v>
      </c>
      <c r="DE54">
        <f t="shared" si="70"/>
        <v>0</v>
      </c>
      <c r="DF54">
        <f t="shared" si="70"/>
        <v>0</v>
      </c>
      <c r="DG54">
        <f t="shared" si="70"/>
        <v>0</v>
      </c>
      <c r="DH54">
        <f t="shared" si="70"/>
        <v>0.5</v>
      </c>
      <c r="DI54">
        <f t="shared" si="70"/>
        <v>0</v>
      </c>
      <c r="DJ54">
        <f t="shared" si="70"/>
        <v>0</v>
      </c>
      <c r="DK54">
        <f t="shared" si="70"/>
        <v>0</v>
      </c>
      <c r="DL54">
        <f t="shared" si="70"/>
        <v>0</v>
      </c>
      <c r="DM54">
        <f t="shared" si="70"/>
        <v>0</v>
      </c>
      <c r="DN54">
        <f t="shared" si="71"/>
        <v>0</v>
      </c>
      <c r="DO54">
        <f t="shared" si="71"/>
        <v>0</v>
      </c>
      <c r="DP54">
        <f t="shared" si="71"/>
        <v>0</v>
      </c>
      <c r="DQ54">
        <f t="shared" si="71"/>
        <v>0</v>
      </c>
      <c r="DR54">
        <f t="shared" si="71"/>
        <v>0</v>
      </c>
      <c r="DS54">
        <f t="shared" si="71"/>
        <v>0</v>
      </c>
      <c r="DT54">
        <f t="shared" si="71"/>
        <v>0</v>
      </c>
      <c r="DU54">
        <f t="shared" si="71"/>
        <v>0</v>
      </c>
      <c r="DV54">
        <f t="shared" si="71"/>
        <v>0</v>
      </c>
      <c r="DW54">
        <f t="shared" si="71"/>
        <v>0</v>
      </c>
      <c r="DX54">
        <f t="shared" si="72"/>
        <v>0</v>
      </c>
      <c r="DY54">
        <f t="shared" si="72"/>
        <v>0</v>
      </c>
      <c r="DZ54">
        <f t="shared" si="72"/>
        <v>0</v>
      </c>
      <c r="EA54">
        <f t="shared" si="72"/>
        <v>0</v>
      </c>
      <c r="EB54">
        <f t="shared" si="72"/>
        <v>0</v>
      </c>
      <c r="EC54">
        <f t="shared" si="72"/>
        <v>0</v>
      </c>
      <c r="ED54">
        <f t="shared" si="72"/>
        <v>0</v>
      </c>
      <c r="EE54">
        <f t="shared" si="72"/>
        <v>0</v>
      </c>
      <c r="EF54">
        <f t="shared" si="72"/>
        <v>0</v>
      </c>
      <c r="EG54">
        <f t="shared" si="72"/>
        <v>0</v>
      </c>
      <c r="EH54">
        <f t="shared" si="73"/>
        <v>0</v>
      </c>
      <c r="EI54">
        <f t="shared" si="73"/>
        <v>0</v>
      </c>
      <c r="EJ54">
        <f t="shared" si="73"/>
        <v>0</v>
      </c>
      <c r="EK54">
        <f t="shared" si="73"/>
        <v>0</v>
      </c>
      <c r="EL54">
        <f t="shared" si="73"/>
        <v>0</v>
      </c>
      <c r="EM54">
        <f t="shared" si="73"/>
        <v>0</v>
      </c>
      <c r="EN54">
        <f t="shared" si="73"/>
        <v>0</v>
      </c>
    </row>
    <row r="55" spans="1:144">
      <c r="A55" t="s">
        <v>316</v>
      </c>
      <c r="AF55" s="31"/>
      <c r="AG55" s="31"/>
      <c r="BY55" s="34" t="s">
        <v>322</v>
      </c>
      <c r="BZ55">
        <f>SUM(BZ3:BZ54)</f>
        <v>5.5</v>
      </c>
      <c r="CA55">
        <f t="shared" ref="CA55:EL55" si="74">SUM(CA3:CA54)</f>
        <v>1</v>
      </c>
      <c r="CB55">
        <f t="shared" si="74"/>
        <v>6.75</v>
      </c>
      <c r="CC55">
        <f t="shared" si="74"/>
        <v>3</v>
      </c>
      <c r="CD55">
        <f t="shared" si="74"/>
        <v>8.3333333333333321</v>
      </c>
      <c r="CE55">
        <f t="shared" si="74"/>
        <v>6.666666666666667</v>
      </c>
      <c r="CF55">
        <f t="shared" si="74"/>
        <v>4.0833333333333339</v>
      </c>
      <c r="CG55">
        <f t="shared" si="74"/>
        <v>1.3333333333333335</v>
      </c>
      <c r="CH55">
        <f t="shared" si="74"/>
        <v>4.916666666666667</v>
      </c>
      <c r="CI55">
        <f t="shared" si="74"/>
        <v>5.5833333333333339</v>
      </c>
      <c r="CJ55">
        <f t="shared" si="74"/>
        <v>4.916666666666667</v>
      </c>
      <c r="CK55">
        <f t="shared" si="74"/>
        <v>1</v>
      </c>
      <c r="CL55">
        <f t="shared" si="74"/>
        <v>1.0833333333333335</v>
      </c>
      <c r="CM55">
        <f t="shared" si="74"/>
        <v>1.75</v>
      </c>
      <c r="CN55">
        <f t="shared" si="74"/>
        <v>3.25</v>
      </c>
      <c r="CO55">
        <f t="shared" si="74"/>
        <v>1.4166666666666667</v>
      </c>
      <c r="CP55">
        <f t="shared" si="74"/>
        <v>2.0833333333333335</v>
      </c>
      <c r="CQ55">
        <f t="shared" si="74"/>
        <v>5.75</v>
      </c>
      <c r="CR55">
        <f t="shared" si="74"/>
        <v>4.3333333333333339</v>
      </c>
      <c r="CS55">
        <f t="shared" si="74"/>
        <v>2.25</v>
      </c>
      <c r="CT55">
        <f t="shared" si="74"/>
        <v>2.7500000000000004</v>
      </c>
      <c r="CU55">
        <f t="shared" si="74"/>
        <v>4</v>
      </c>
      <c r="CV55">
        <f t="shared" si="74"/>
        <v>2.75</v>
      </c>
      <c r="CW55">
        <f t="shared" si="74"/>
        <v>1</v>
      </c>
      <c r="CX55">
        <f t="shared" si="74"/>
        <v>0</v>
      </c>
      <c r="CY55">
        <f t="shared" si="74"/>
        <v>1</v>
      </c>
      <c r="CZ55">
        <f t="shared" si="74"/>
        <v>1</v>
      </c>
      <c r="DA55">
        <f t="shared" si="74"/>
        <v>1</v>
      </c>
      <c r="DB55">
        <f t="shared" si="74"/>
        <v>6</v>
      </c>
      <c r="DC55">
        <f t="shared" si="74"/>
        <v>4.75</v>
      </c>
      <c r="DD55">
        <f t="shared" si="74"/>
        <v>2</v>
      </c>
      <c r="DE55">
        <f t="shared" si="74"/>
        <v>5.75</v>
      </c>
      <c r="DF55">
        <f t="shared" si="74"/>
        <v>5.333333333333333</v>
      </c>
      <c r="DG55">
        <f t="shared" si="74"/>
        <v>4.3333333333333339</v>
      </c>
      <c r="DH55">
        <f t="shared" si="74"/>
        <v>6.416666666666667</v>
      </c>
      <c r="DI55">
        <f t="shared" si="74"/>
        <v>4.75</v>
      </c>
      <c r="DJ55">
        <f t="shared" si="74"/>
        <v>4.75</v>
      </c>
      <c r="DK55">
        <f t="shared" si="74"/>
        <v>2.666666666666667</v>
      </c>
      <c r="DL55">
        <f t="shared" si="74"/>
        <v>4.0833333333333339</v>
      </c>
      <c r="DM55">
        <f t="shared" si="74"/>
        <v>2.25</v>
      </c>
      <c r="DN55">
        <f t="shared" si="74"/>
        <v>1.8333333333333335</v>
      </c>
      <c r="DO55">
        <f t="shared" si="74"/>
        <v>3</v>
      </c>
      <c r="DP55">
        <f t="shared" si="74"/>
        <v>1.5</v>
      </c>
      <c r="DQ55">
        <f t="shared" si="74"/>
        <v>2.25</v>
      </c>
      <c r="DR55">
        <f t="shared" si="74"/>
        <v>2.25</v>
      </c>
      <c r="DS55">
        <f t="shared" si="74"/>
        <v>1.25</v>
      </c>
      <c r="DT55">
        <f t="shared" si="74"/>
        <v>0.5</v>
      </c>
      <c r="DU55">
        <f t="shared" si="74"/>
        <v>2</v>
      </c>
      <c r="DV55">
        <f t="shared" si="74"/>
        <v>0.5</v>
      </c>
      <c r="DW55">
        <f t="shared" si="74"/>
        <v>0.5</v>
      </c>
      <c r="DX55">
        <f t="shared" si="74"/>
        <v>1.5833333333333335</v>
      </c>
      <c r="DY55">
        <f t="shared" si="74"/>
        <v>1.25</v>
      </c>
      <c r="DZ55">
        <f t="shared" si="74"/>
        <v>2</v>
      </c>
      <c r="EA55">
        <f t="shared" si="74"/>
        <v>1</v>
      </c>
      <c r="EB55">
        <f t="shared" si="74"/>
        <v>1.25</v>
      </c>
      <c r="EC55">
        <f t="shared" si="74"/>
        <v>2</v>
      </c>
      <c r="ED55">
        <f t="shared" si="74"/>
        <v>1</v>
      </c>
      <c r="EE55">
        <f t="shared" si="74"/>
        <v>2</v>
      </c>
      <c r="EF55">
        <f t="shared" si="74"/>
        <v>1</v>
      </c>
      <c r="EG55">
        <f t="shared" si="74"/>
        <v>1</v>
      </c>
      <c r="EH55">
        <f t="shared" si="74"/>
        <v>1</v>
      </c>
      <c r="EI55">
        <f t="shared" si="74"/>
        <v>1.5</v>
      </c>
      <c r="EJ55">
        <f t="shared" si="74"/>
        <v>1.5</v>
      </c>
      <c r="EK55">
        <f t="shared" si="74"/>
        <v>1</v>
      </c>
      <c r="EL55">
        <f t="shared" si="74"/>
        <v>1.5</v>
      </c>
      <c r="EM55">
        <f t="shared" ref="EM55:EN55" si="75">SUM(EM3:EM54)</f>
        <v>1.5</v>
      </c>
      <c r="EN55">
        <f t="shared" si="75"/>
        <v>1</v>
      </c>
    </row>
    <row r="56" spans="1:144">
      <c r="A56" t="s">
        <v>317</v>
      </c>
      <c r="BY56" t="s">
        <v>320</v>
      </c>
      <c r="BZ56">
        <f>COUNTIF(BZ3:BZ54,"&gt;0")</f>
        <v>6</v>
      </c>
      <c r="CA56">
        <f t="shared" ref="CA56:EL56" si="76">COUNTIF(CA3:CA54,"&gt;0")</f>
        <v>1</v>
      </c>
      <c r="CB56">
        <f t="shared" si="76"/>
        <v>7</v>
      </c>
      <c r="CC56">
        <f t="shared" si="76"/>
        <v>3</v>
      </c>
      <c r="CD56">
        <f t="shared" si="76"/>
        <v>11</v>
      </c>
      <c r="CE56">
        <f t="shared" si="76"/>
        <v>10</v>
      </c>
      <c r="CF56">
        <f t="shared" si="76"/>
        <v>6</v>
      </c>
      <c r="CG56">
        <f t="shared" si="76"/>
        <v>2</v>
      </c>
      <c r="CH56">
        <f t="shared" si="76"/>
        <v>6</v>
      </c>
      <c r="CI56">
        <f t="shared" si="76"/>
        <v>7</v>
      </c>
      <c r="CJ56">
        <f t="shared" si="76"/>
        <v>7</v>
      </c>
      <c r="CK56">
        <f t="shared" si="76"/>
        <v>1</v>
      </c>
      <c r="CL56">
        <f t="shared" si="76"/>
        <v>2</v>
      </c>
      <c r="CM56">
        <f t="shared" si="76"/>
        <v>2</v>
      </c>
      <c r="CN56">
        <f t="shared" si="76"/>
        <v>5</v>
      </c>
      <c r="CO56">
        <f t="shared" si="76"/>
        <v>3</v>
      </c>
      <c r="CP56">
        <f t="shared" si="76"/>
        <v>3</v>
      </c>
      <c r="CQ56">
        <f t="shared" si="76"/>
        <v>10</v>
      </c>
      <c r="CR56">
        <f t="shared" si="76"/>
        <v>5</v>
      </c>
      <c r="CS56">
        <f t="shared" si="76"/>
        <v>4</v>
      </c>
      <c r="CT56">
        <f t="shared" si="76"/>
        <v>5</v>
      </c>
      <c r="CU56">
        <f t="shared" si="76"/>
        <v>4</v>
      </c>
      <c r="CV56">
        <f t="shared" si="76"/>
        <v>3</v>
      </c>
      <c r="CW56">
        <f t="shared" si="76"/>
        <v>1</v>
      </c>
      <c r="CX56">
        <f t="shared" si="76"/>
        <v>0</v>
      </c>
      <c r="CY56">
        <f t="shared" si="76"/>
        <v>1</v>
      </c>
      <c r="CZ56">
        <f t="shared" si="76"/>
        <v>1</v>
      </c>
      <c r="DA56">
        <f t="shared" si="76"/>
        <v>1</v>
      </c>
      <c r="DB56">
        <f t="shared" si="76"/>
        <v>6</v>
      </c>
      <c r="DC56">
        <f t="shared" si="76"/>
        <v>5</v>
      </c>
      <c r="DD56">
        <f t="shared" si="76"/>
        <v>2</v>
      </c>
      <c r="DE56">
        <f t="shared" si="76"/>
        <v>6</v>
      </c>
      <c r="DF56">
        <f t="shared" si="76"/>
        <v>6</v>
      </c>
      <c r="DG56">
        <f t="shared" si="76"/>
        <v>5</v>
      </c>
      <c r="DH56">
        <f t="shared" si="76"/>
        <v>9</v>
      </c>
      <c r="DI56">
        <f t="shared" si="76"/>
        <v>5</v>
      </c>
      <c r="DJ56">
        <f t="shared" si="76"/>
        <v>5</v>
      </c>
      <c r="DK56">
        <f t="shared" si="76"/>
        <v>3</v>
      </c>
      <c r="DL56">
        <f t="shared" si="76"/>
        <v>5</v>
      </c>
      <c r="DM56">
        <f t="shared" si="76"/>
        <v>3</v>
      </c>
      <c r="DN56">
        <f t="shared" si="76"/>
        <v>3</v>
      </c>
      <c r="DO56">
        <f t="shared" si="76"/>
        <v>4</v>
      </c>
      <c r="DP56">
        <f t="shared" si="76"/>
        <v>2</v>
      </c>
      <c r="DQ56">
        <f t="shared" si="76"/>
        <v>3</v>
      </c>
      <c r="DR56">
        <f t="shared" si="76"/>
        <v>3</v>
      </c>
      <c r="DS56">
        <f t="shared" si="76"/>
        <v>2</v>
      </c>
      <c r="DT56">
        <f t="shared" si="76"/>
        <v>1</v>
      </c>
      <c r="DU56">
        <f t="shared" si="76"/>
        <v>3</v>
      </c>
      <c r="DV56">
        <f t="shared" si="76"/>
        <v>1</v>
      </c>
      <c r="DW56">
        <f t="shared" si="76"/>
        <v>1</v>
      </c>
      <c r="DX56">
        <f t="shared" si="76"/>
        <v>3</v>
      </c>
      <c r="DY56">
        <f t="shared" si="76"/>
        <v>2</v>
      </c>
      <c r="DZ56">
        <f t="shared" si="76"/>
        <v>3</v>
      </c>
      <c r="EA56">
        <f t="shared" si="76"/>
        <v>1</v>
      </c>
      <c r="EB56">
        <f t="shared" si="76"/>
        <v>2</v>
      </c>
      <c r="EC56">
        <f t="shared" si="76"/>
        <v>3</v>
      </c>
      <c r="ED56">
        <f t="shared" si="76"/>
        <v>1</v>
      </c>
      <c r="EE56">
        <f t="shared" si="76"/>
        <v>3</v>
      </c>
      <c r="EF56">
        <f t="shared" si="76"/>
        <v>1</v>
      </c>
      <c r="EG56">
        <f t="shared" si="76"/>
        <v>2</v>
      </c>
      <c r="EH56">
        <f t="shared" si="76"/>
        <v>1</v>
      </c>
      <c r="EI56">
        <f t="shared" si="76"/>
        <v>2</v>
      </c>
      <c r="EJ56">
        <f t="shared" si="76"/>
        <v>2</v>
      </c>
      <c r="EK56">
        <f t="shared" si="76"/>
        <v>1</v>
      </c>
      <c r="EL56">
        <f t="shared" si="76"/>
        <v>2</v>
      </c>
      <c r="EM56">
        <f t="shared" ref="EM56:EN56" si="77">COUNTIF(EM3:EM54,"&gt;0")</f>
        <v>2</v>
      </c>
      <c r="EN56">
        <f t="shared" si="77"/>
        <v>1</v>
      </c>
    </row>
    <row r="57" spans="1:144">
      <c r="CE57" s="39"/>
      <c r="CH57" s="39"/>
      <c r="CI57" s="39"/>
      <c r="CJ57" s="39"/>
      <c r="CT57" s="39"/>
      <c r="DG57" s="39"/>
      <c r="DH57" s="39"/>
      <c r="DI57" s="39"/>
      <c r="DJ57" s="39"/>
      <c r="DK57" s="39"/>
      <c r="DL57" s="39"/>
      <c r="EI57" s="39"/>
    </row>
    <row r="58" spans="1:144">
      <c r="BZ58">
        <v>5.5</v>
      </c>
      <c r="CA58">
        <v>1</v>
      </c>
      <c r="CB58">
        <v>6.75</v>
      </c>
      <c r="CC58">
        <v>3</v>
      </c>
      <c r="CD58">
        <v>8.3333333333333321</v>
      </c>
      <c r="CE58">
        <v>6.666666666666667</v>
      </c>
      <c r="CF58">
        <v>4.0833333333333339</v>
      </c>
      <c r="CG58">
        <v>1.3333333333333335</v>
      </c>
      <c r="CH58">
        <v>4.916666666666667</v>
      </c>
      <c r="CI58">
        <v>5.5833333333333339</v>
      </c>
      <c r="CJ58">
        <v>4.916666666666667</v>
      </c>
      <c r="CK58">
        <v>1</v>
      </c>
      <c r="CL58">
        <v>1.0833333333333335</v>
      </c>
      <c r="CM58">
        <v>1.75</v>
      </c>
      <c r="CN58">
        <v>3.25</v>
      </c>
      <c r="CO58">
        <v>1.4166666666666667</v>
      </c>
      <c r="CP58">
        <v>2.0833333333333335</v>
      </c>
      <c r="CQ58">
        <v>5.75</v>
      </c>
      <c r="CR58">
        <v>4.3333333333333339</v>
      </c>
      <c r="CS58">
        <v>2.25</v>
      </c>
      <c r="CT58">
        <v>2.7500000000000004</v>
      </c>
      <c r="CU58">
        <v>4</v>
      </c>
      <c r="CV58">
        <v>2.75</v>
      </c>
      <c r="CW58">
        <v>1</v>
      </c>
      <c r="CX58">
        <v>0</v>
      </c>
      <c r="CY58">
        <v>1</v>
      </c>
      <c r="CZ58">
        <v>1</v>
      </c>
      <c r="DA58">
        <v>1</v>
      </c>
      <c r="DB58">
        <v>6</v>
      </c>
      <c r="DC58">
        <v>4.75</v>
      </c>
      <c r="DD58">
        <v>2</v>
      </c>
      <c r="DE58">
        <v>5.75</v>
      </c>
      <c r="DF58">
        <v>5.333333333333333</v>
      </c>
      <c r="DG58">
        <v>4.3333333333333339</v>
      </c>
      <c r="DH58">
        <v>6.416666666666667</v>
      </c>
      <c r="DI58">
        <v>4.75</v>
      </c>
      <c r="DJ58">
        <v>4.75</v>
      </c>
      <c r="DK58">
        <v>2.666666666666667</v>
      </c>
      <c r="DL58">
        <v>4.0833333333333339</v>
      </c>
      <c r="DM58">
        <v>2.25</v>
      </c>
      <c r="DN58">
        <v>1.8333333333333335</v>
      </c>
      <c r="DO58">
        <v>3</v>
      </c>
      <c r="DP58">
        <v>1.5</v>
      </c>
      <c r="DQ58">
        <v>2.25</v>
      </c>
      <c r="DR58">
        <v>2.25</v>
      </c>
      <c r="DS58">
        <v>1.25</v>
      </c>
      <c r="DT58">
        <v>0.5</v>
      </c>
      <c r="DU58">
        <v>2</v>
      </c>
      <c r="DV58">
        <v>0.5</v>
      </c>
      <c r="DW58">
        <v>0.5</v>
      </c>
      <c r="DX58">
        <v>1.5833333333333335</v>
      </c>
      <c r="DY58">
        <v>1.25</v>
      </c>
      <c r="DZ58">
        <v>2</v>
      </c>
      <c r="EA58">
        <v>1</v>
      </c>
      <c r="EB58">
        <v>1.25</v>
      </c>
      <c r="EC58">
        <v>2</v>
      </c>
      <c r="ED58">
        <v>1</v>
      </c>
      <c r="EE58">
        <v>2</v>
      </c>
      <c r="EF58">
        <v>1</v>
      </c>
      <c r="EG58">
        <v>1</v>
      </c>
      <c r="EH58">
        <v>1</v>
      </c>
      <c r="EI58">
        <v>1.5</v>
      </c>
      <c r="EJ58">
        <v>1.5</v>
      </c>
      <c r="EK58">
        <v>1</v>
      </c>
      <c r="EL58">
        <v>1.5</v>
      </c>
      <c r="EM58">
        <v>1.5</v>
      </c>
      <c r="EN58">
        <v>1</v>
      </c>
    </row>
    <row r="59" spans="1:144">
      <c r="BZ59">
        <v>6</v>
      </c>
      <c r="CA59">
        <v>1</v>
      </c>
      <c r="CB59">
        <v>7</v>
      </c>
      <c r="CC59">
        <v>3</v>
      </c>
      <c r="CD59">
        <v>11</v>
      </c>
      <c r="CE59">
        <v>10</v>
      </c>
      <c r="CF59">
        <v>6</v>
      </c>
      <c r="CG59">
        <v>2</v>
      </c>
      <c r="CH59">
        <v>6</v>
      </c>
      <c r="CI59">
        <v>7</v>
      </c>
      <c r="CJ59">
        <v>7</v>
      </c>
      <c r="CK59">
        <v>1</v>
      </c>
      <c r="CL59">
        <v>2</v>
      </c>
      <c r="CM59">
        <v>2</v>
      </c>
      <c r="CN59">
        <v>5</v>
      </c>
      <c r="CO59">
        <v>3</v>
      </c>
      <c r="CP59">
        <v>3</v>
      </c>
      <c r="CQ59">
        <v>10</v>
      </c>
      <c r="CR59">
        <v>5</v>
      </c>
      <c r="CS59">
        <v>4</v>
      </c>
      <c r="CT59">
        <v>5</v>
      </c>
      <c r="CU59">
        <v>4</v>
      </c>
      <c r="CV59">
        <v>3</v>
      </c>
      <c r="CW59">
        <v>1</v>
      </c>
      <c r="CX59">
        <v>0</v>
      </c>
      <c r="CY59">
        <v>1</v>
      </c>
      <c r="CZ59">
        <v>1</v>
      </c>
      <c r="DA59">
        <v>1</v>
      </c>
      <c r="DB59">
        <v>6</v>
      </c>
      <c r="DC59">
        <v>5</v>
      </c>
      <c r="DD59">
        <v>2</v>
      </c>
      <c r="DE59">
        <v>6</v>
      </c>
      <c r="DF59">
        <v>6</v>
      </c>
      <c r="DG59">
        <v>5</v>
      </c>
      <c r="DH59">
        <v>9</v>
      </c>
      <c r="DI59">
        <v>5</v>
      </c>
      <c r="DJ59">
        <v>5</v>
      </c>
      <c r="DK59">
        <v>3</v>
      </c>
      <c r="DL59">
        <v>5</v>
      </c>
      <c r="DM59">
        <v>3</v>
      </c>
      <c r="DN59">
        <v>3</v>
      </c>
      <c r="DO59">
        <v>4</v>
      </c>
      <c r="DP59">
        <v>2</v>
      </c>
      <c r="DQ59">
        <v>3</v>
      </c>
      <c r="DR59">
        <v>3</v>
      </c>
      <c r="DS59">
        <v>2</v>
      </c>
      <c r="DT59">
        <v>1</v>
      </c>
      <c r="DU59">
        <v>3</v>
      </c>
      <c r="DV59">
        <v>1</v>
      </c>
      <c r="DW59">
        <v>1</v>
      </c>
      <c r="DX59">
        <v>3</v>
      </c>
      <c r="DY59">
        <v>2</v>
      </c>
      <c r="DZ59">
        <v>3</v>
      </c>
      <c r="EA59">
        <v>1</v>
      </c>
      <c r="EB59">
        <v>2</v>
      </c>
      <c r="EC59">
        <v>3</v>
      </c>
      <c r="ED59">
        <v>1</v>
      </c>
      <c r="EE59">
        <v>3</v>
      </c>
      <c r="EF59">
        <v>1</v>
      </c>
      <c r="EG59">
        <v>2</v>
      </c>
      <c r="EH59">
        <v>1</v>
      </c>
      <c r="EI59">
        <v>2</v>
      </c>
      <c r="EJ59">
        <v>2</v>
      </c>
      <c r="EK59">
        <v>1</v>
      </c>
      <c r="EL59">
        <v>2</v>
      </c>
      <c r="EM59">
        <v>2</v>
      </c>
      <c r="EN59">
        <v>1</v>
      </c>
    </row>
    <row r="62" spans="1:144">
      <c r="CD62" s="31"/>
      <c r="CT62" s="31"/>
      <c r="EI62" s="31"/>
    </row>
    <row r="63" spans="1:144">
      <c r="CJ63" s="31"/>
      <c r="DG63" s="31"/>
      <c r="DH63" s="31"/>
      <c r="DI63" s="31"/>
      <c r="DJ63" s="31"/>
      <c r="DK63" s="31"/>
      <c r="DL63" s="31"/>
    </row>
    <row r="64" spans="1:144">
      <c r="CE64" s="31"/>
      <c r="CG64" s="31"/>
      <c r="CH64" s="31"/>
      <c r="CI64" s="31"/>
      <c r="CJ64" s="31"/>
    </row>
  </sheetData>
  <mergeCells count="32">
    <mergeCell ref="A1:A2"/>
    <mergeCell ref="B1:B2"/>
    <mergeCell ref="C1:C2"/>
    <mergeCell ref="AQ2:AV2"/>
    <mergeCell ref="D1:D2"/>
    <mergeCell ref="E1:E2"/>
    <mergeCell ref="F1:F2"/>
    <mergeCell ref="G1:G2"/>
    <mergeCell ref="H1:H2"/>
    <mergeCell ref="J2:N2"/>
    <mergeCell ref="O2:T2"/>
    <mergeCell ref="U2:Z2"/>
    <mergeCell ref="AA2:AF2"/>
    <mergeCell ref="AG2:AK2"/>
    <mergeCell ref="AL2:AP2"/>
    <mergeCell ref="DG2:DL2"/>
    <mergeCell ref="AW2:BB2"/>
    <mergeCell ref="BC2:BG2"/>
    <mergeCell ref="BH2:BM2"/>
    <mergeCell ref="BN2:BR2"/>
    <mergeCell ref="BS2:BX2"/>
    <mergeCell ref="BZ2:CD2"/>
    <mergeCell ref="CE2:CJ2"/>
    <mergeCell ref="CK2:CP2"/>
    <mergeCell ref="CQ2:CV2"/>
    <mergeCell ref="CW2:DA2"/>
    <mergeCell ref="DB2:DF2"/>
    <mergeCell ref="DM2:DR2"/>
    <mergeCell ref="DS2:DW2"/>
    <mergeCell ref="DX2:EC2"/>
    <mergeCell ref="ED2:EH2"/>
    <mergeCell ref="EI2:EN2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AF74-FF80-48C5-A8B1-C0A03B494AE2}">
  <dimension ref="A1:U73"/>
  <sheetViews>
    <sheetView zoomScale="85" zoomScaleNormal="85" workbookViewId="0">
      <selection activeCell="M1" sqref="M1"/>
    </sheetView>
  </sheetViews>
  <sheetFormatPr defaultRowHeight="13.9"/>
  <sheetData>
    <row r="1" spans="1:21">
      <c r="A1" s="6" t="s">
        <v>471</v>
      </c>
      <c r="B1" s="6" t="s">
        <v>472</v>
      </c>
      <c r="C1" s="43" t="s">
        <v>69</v>
      </c>
      <c r="D1" s="43" t="s">
        <v>70</v>
      </c>
      <c r="E1" s="43" t="s">
        <v>72</v>
      </c>
      <c r="F1" s="43" t="s">
        <v>73</v>
      </c>
      <c r="G1" s="43" t="s">
        <v>74</v>
      </c>
      <c r="H1" s="43" t="s">
        <v>75</v>
      </c>
      <c r="I1" s="43" t="s">
        <v>6</v>
      </c>
      <c r="J1" s="43" t="s">
        <v>76</v>
      </c>
      <c r="K1" s="43" t="s">
        <v>544</v>
      </c>
      <c r="L1" s="43" t="s">
        <v>565</v>
      </c>
      <c r="M1" s="43" t="s">
        <v>587</v>
      </c>
      <c r="N1" s="6" t="s">
        <v>545</v>
      </c>
      <c r="O1" s="6" t="s">
        <v>324</v>
      </c>
      <c r="P1" s="6" t="s">
        <v>546</v>
      </c>
      <c r="Q1" s="6" t="s">
        <v>324</v>
      </c>
      <c r="R1" s="6" t="s">
        <v>547</v>
      </c>
      <c r="S1" s="6" t="s">
        <v>324</v>
      </c>
      <c r="T1" s="43" t="s">
        <v>568</v>
      </c>
      <c r="U1" s="76" t="s">
        <v>324</v>
      </c>
    </row>
    <row r="2" spans="1:21">
      <c r="A2" s="6" t="s">
        <v>1</v>
      </c>
      <c r="B2" s="6" t="s">
        <v>78</v>
      </c>
      <c r="C2" s="1">
        <v>12</v>
      </c>
      <c r="D2" s="1">
        <v>2.0956343765010028</v>
      </c>
      <c r="E2" s="1">
        <v>5</v>
      </c>
      <c r="F2" s="1">
        <v>6</v>
      </c>
      <c r="G2" s="62">
        <v>3.166666666666667</v>
      </c>
      <c r="H2" s="1">
        <v>5.5</v>
      </c>
      <c r="I2" s="62">
        <f>100*G2/(C2*D2)</f>
        <v>12.592315331718011</v>
      </c>
      <c r="J2" s="62">
        <f>100*H2/(C2*D2)</f>
        <v>21.87086347087865</v>
      </c>
      <c r="K2" s="62">
        <f>SQRT(I2^2+J2^2)</f>
        <v>25.236899064172572</v>
      </c>
      <c r="L2" s="1">
        <f>I2/J2</f>
        <v>0.5757575757575758</v>
      </c>
      <c r="M2" s="62">
        <f>180/PI()*ATAN(L2)</f>
        <v>29.931511840507792</v>
      </c>
      <c r="N2" s="62">
        <f>AVERAGE(I2:I6)</f>
        <v>8.7807252706599481</v>
      </c>
      <c r="O2" s="87">
        <f>_xlfn.STDEV.S(I2:I6)</f>
        <v>4.479119904201017</v>
      </c>
      <c r="P2" s="62">
        <f>AVERAGE(J2:J6)</f>
        <v>16.337209366658907</v>
      </c>
      <c r="Q2" s="87">
        <f>_xlfn.STDEV.S(J2:J6)</f>
        <v>6.6282503131373165</v>
      </c>
      <c r="R2" s="62">
        <f>AVERAGE(K2:K6)</f>
        <v>18.648458591304056</v>
      </c>
      <c r="S2" s="87">
        <f>_xlfn.STDEV.S(K2:K6)</f>
        <v>7.7004474059241641</v>
      </c>
      <c r="T2" s="62">
        <f>AVERAGE(M2:M6)</f>
        <v>26.790685556394589</v>
      </c>
      <c r="U2" s="87">
        <f>STDEV(M2:M6)</f>
        <v>7.4126973725596201</v>
      </c>
    </row>
    <row r="3" spans="1:21">
      <c r="A3" s="6" t="s">
        <v>1</v>
      </c>
      <c r="B3" s="6" t="s">
        <v>78</v>
      </c>
      <c r="C3" s="1">
        <v>9</v>
      </c>
      <c r="D3" s="1">
        <v>2.0573218836436373</v>
      </c>
      <c r="E3" s="1">
        <v>1</v>
      </c>
      <c r="F3" s="1">
        <v>1</v>
      </c>
      <c r="G3" s="62">
        <v>0.33333333333333337</v>
      </c>
      <c r="H3" s="1">
        <v>1</v>
      </c>
      <c r="I3" s="62">
        <f t="shared" ref="I3:I66" si="0">100*G3/(C3*D3)</f>
        <v>1.8002548522665924</v>
      </c>
      <c r="J3" s="62">
        <f t="shared" ref="J3:J66" si="1">100*H3/(C3*D3)</f>
        <v>5.4007645567997766</v>
      </c>
      <c r="K3" s="62">
        <f t="shared" ref="K3:K66" si="2">SQRT(I3^2+J3^2)</f>
        <v>5.6929057019323706</v>
      </c>
      <c r="L3" s="1">
        <f t="shared" ref="L3:L66" si="3">I3/J3</f>
        <v>0.33333333333333337</v>
      </c>
      <c r="M3" s="62">
        <f t="shared" ref="M3:M66" si="4">180/PI()*ATAN(L3)</f>
        <v>18.434948822922014</v>
      </c>
      <c r="N3" s="62"/>
      <c r="O3" s="87"/>
      <c r="P3" s="87"/>
      <c r="Q3" s="62"/>
      <c r="R3" s="62"/>
      <c r="S3" s="87"/>
      <c r="T3" s="62"/>
      <c r="U3" s="87"/>
    </row>
    <row r="4" spans="1:21">
      <c r="A4" s="6" t="s">
        <v>1</v>
      </c>
      <c r="B4" s="6" t="s">
        <v>78</v>
      </c>
      <c r="C4" s="1">
        <v>14</v>
      </c>
      <c r="D4" s="1">
        <v>2.2572262183735927</v>
      </c>
      <c r="E4" s="1">
        <v>6</v>
      </c>
      <c r="F4" s="1">
        <v>7</v>
      </c>
      <c r="G4" s="62">
        <v>3</v>
      </c>
      <c r="H4" s="1">
        <v>6.75</v>
      </c>
      <c r="I4" s="62">
        <f t="shared" si="0"/>
        <v>9.4933202769598495</v>
      </c>
      <c r="J4" s="62">
        <f t="shared" si="1"/>
        <v>21.359970623159661</v>
      </c>
      <c r="K4" s="62">
        <f t="shared" si="2"/>
        <v>23.374590368671292</v>
      </c>
      <c r="L4" s="1">
        <f t="shared" si="3"/>
        <v>0.44444444444444442</v>
      </c>
      <c r="M4" s="62">
        <f t="shared" si="4"/>
        <v>23.962488974578182</v>
      </c>
      <c r="N4" s="62"/>
      <c r="O4" s="87"/>
      <c r="P4" s="87"/>
      <c r="Q4" s="62"/>
      <c r="R4" s="62"/>
      <c r="S4" s="87"/>
      <c r="T4" s="62"/>
      <c r="U4" s="87"/>
    </row>
    <row r="5" spans="1:21">
      <c r="A5" s="6" t="s">
        <v>1</v>
      </c>
      <c r="B5" s="6" t="s">
        <v>78</v>
      </c>
      <c r="C5" s="1">
        <v>8</v>
      </c>
      <c r="D5" s="1">
        <v>2.3140626209471851</v>
      </c>
      <c r="E5" s="1">
        <v>3</v>
      </c>
      <c r="F5" s="1">
        <v>3</v>
      </c>
      <c r="G5" s="62">
        <v>2.3333333333333335</v>
      </c>
      <c r="H5" s="1">
        <v>3</v>
      </c>
      <c r="I5" s="62">
        <f t="shared" si="0"/>
        <v>12.604095672539863</v>
      </c>
      <c r="J5" s="62">
        <f t="shared" si="1"/>
        <v>16.205265864694109</v>
      </c>
      <c r="K5" s="62">
        <f t="shared" si="2"/>
        <v>20.529828773469063</v>
      </c>
      <c r="L5" s="1">
        <f t="shared" si="3"/>
        <v>0.77777777777777779</v>
      </c>
      <c r="M5" s="62">
        <f t="shared" si="4"/>
        <v>37.874983651098205</v>
      </c>
      <c r="N5" s="62"/>
      <c r="O5" s="87"/>
      <c r="P5" s="87"/>
      <c r="Q5" s="62"/>
      <c r="R5" s="62"/>
      <c r="S5" s="87"/>
      <c r="T5" s="62"/>
      <c r="U5" s="87"/>
    </row>
    <row r="6" spans="1:21">
      <c r="A6" s="6" t="s">
        <v>1</v>
      </c>
      <c r="B6" s="6" t="s">
        <v>78</v>
      </c>
      <c r="C6" s="1">
        <v>18</v>
      </c>
      <c r="D6" s="1">
        <v>2.7476880137673465</v>
      </c>
      <c r="E6" s="1">
        <v>6</v>
      </c>
      <c r="F6" s="1">
        <v>11</v>
      </c>
      <c r="G6" s="62">
        <v>3.666666666666667</v>
      </c>
      <c r="H6" s="1">
        <v>8.3333333333333321</v>
      </c>
      <c r="I6" s="62">
        <f t="shared" si="0"/>
        <v>7.4136402198154299</v>
      </c>
      <c r="J6" s="62">
        <f t="shared" si="1"/>
        <v>16.849182317762338</v>
      </c>
      <c r="K6" s="62">
        <f t="shared" si="2"/>
        <v>18.408069048274999</v>
      </c>
      <c r="L6" s="1">
        <f t="shared" si="3"/>
        <v>0.44000000000000006</v>
      </c>
      <c r="M6" s="62">
        <f t="shared" si="4"/>
        <v>23.749494492866763</v>
      </c>
      <c r="N6" s="62"/>
      <c r="O6" s="87"/>
      <c r="P6" s="87"/>
      <c r="Q6" s="62"/>
      <c r="R6" s="62"/>
      <c r="S6" s="87"/>
      <c r="T6" s="62"/>
      <c r="U6" s="87"/>
    </row>
    <row r="7" spans="1:21">
      <c r="A7" s="6" t="s">
        <v>1</v>
      </c>
      <c r="B7" s="6" t="s">
        <v>79</v>
      </c>
      <c r="C7" s="1">
        <v>24</v>
      </c>
      <c r="D7" s="1">
        <v>2.4883884463757919</v>
      </c>
      <c r="E7" s="1">
        <v>3</v>
      </c>
      <c r="F7" s="1">
        <v>10</v>
      </c>
      <c r="G7" s="62">
        <v>1.6666666666666667</v>
      </c>
      <c r="H7" s="1">
        <v>6.666666666666667</v>
      </c>
      <c r="I7" s="62">
        <f t="shared" si="0"/>
        <v>2.790739707282706</v>
      </c>
      <c r="J7" s="62">
        <f t="shared" si="1"/>
        <v>11.162958829130824</v>
      </c>
      <c r="K7" s="62">
        <f t="shared" si="2"/>
        <v>11.506514586731909</v>
      </c>
      <c r="L7" s="1">
        <f t="shared" si="3"/>
        <v>0.25</v>
      </c>
      <c r="M7" s="62">
        <f t="shared" si="4"/>
        <v>14.036243467926479</v>
      </c>
      <c r="N7" s="62">
        <f>AVERAGE(I7:I12)</f>
        <v>3.7287524775577157</v>
      </c>
      <c r="O7" s="87">
        <f>_xlfn.STDEV.S(I7:I12)</f>
        <v>1.0557663966805115</v>
      </c>
      <c r="P7" s="62">
        <f>AVERAGE(J7:J12)</f>
        <v>15.606208109368758</v>
      </c>
      <c r="Q7" s="87">
        <f>_xlfn.STDEV.S(J7:J12)</f>
        <v>7.7003843688241238</v>
      </c>
      <c r="R7" s="62">
        <f>AVERAGE(K7:K12)</f>
        <v>16.166871327202067</v>
      </c>
      <c r="S7" s="87">
        <f>_xlfn.STDEV.S(K7:K12)</f>
        <v>7.4644544214433184</v>
      </c>
      <c r="T7" s="62">
        <f>AVERAGE(M7:M12)</f>
        <v>16.167081305713683</v>
      </c>
      <c r="U7" s="87">
        <f>STDEV(M7:M12)</f>
        <v>10.388811002542008</v>
      </c>
    </row>
    <row r="8" spans="1:21">
      <c r="A8" s="6" t="s">
        <v>1</v>
      </c>
      <c r="B8" s="6" t="s">
        <v>79</v>
      </c>
      <c r="C8" s="1">
        <v>11</v>
      </c>
      <c r="D8" s="1">
        <v>2.2625544724019786</v>
      </c>
      <c r="E8" s="1">
        <v>2</v>
      </c>
      <c r="F8" s="1">
        <v>6</v>
      </c>
      <c r="G8" s="62">
        <v>0.66666666666666674</v>
      </c>
      <c r="H8" s="1">
        <v>4.0833333333333339</v>
      </c>
      <c r="I8" s="62">
        <f t="shared" si="0"/>
        <v>2.6786564188980546</v>
      </c>
      <c r="J8" s="62">
        <f t="shared" si="1"/>
        <v>16.406770565750584</v>
      </c>
      <c r="K8" s="62">
        <f t="shared" si="2"/>
        <v>16.623998333965375</v>
      </c>
      <c r="L8" s="1">
        <f t="shared" si="3"/>
        <v>0.16326530612244899</v>
      </c>
      <c r="M8" s="62">
        <f t="shared" si="4"/>
        <v>9.2726017772003022</v>
      </c>
      <c r="N8" s="62"/>
      <c r="O8" s="87"/>
      <c r="P8" s="87"/>
      <c r="Q8" s="62"/>
      <c r="R8" s="62"/>
      <c r="S8" s="87"/>
      <c r="T8" s="62"/>
      <c r="U8" s="87"/>
    </row>
    <row r="9" spans="1:21">
      <c r="A9" s="6" t="s">
        <v>1</v>
      </c>
      <c r="B9" s="6" t="s">
        <v>79</v>
      </c>
      <c r="C9" s="1">
        <v>10</v>
      </c>
      <c r="D9" s="1">
        <v>2.2023864306676528</v>
      </c>
      <c r="E9" s="1">
        <v>1</v>
      </c>
      <c r="F9" s="1">
        <v>2</v>
      </c>
      <c r="G9" s="62">
        <v>1</v>
      </c>
      <c r="H9" s="1">
        <v>1.3333333333333335</v>
      </c>
      <c r="I9" s="62">
        <f t="shared" si="0"/>
        <v>4.5405292462542564</v>
      </c>
      <c r="J9" s="62">
        <f t="shared" si="1"/>
        <v>6.0540389950056754</v>
      </c>
      <c r="K9" s="62">
        <f t="shared" si="2"/>
        <v>7.5675487437570945</v>
      </c>
      <c r="L9" s="1">
        <f t="shared" si="3"/>
        <v>0.75</v>
      </c>
      <c r="M9" s="62">
        <f t="shared" si="4"/>
        <v>36.86989764584402</v>
      </c>
      <c r="N9" s="62"/>
      <c r="O9" s="87"/>
      <c r="P9" s="87"/>
      <c r="Q9" s="62"/>
      <c r="R9" s="62"/>
      <c r="S9" s="87"/>
      <c r="T9" s="62"/>
      <c r="U9" s="87"/>
    </row>
    <row r="10" spans="1:21">
      <c r="A10" s="6" t="s">
        <v>1</v>
      </c>
      <c r="B10" s="6" t="s">
        <v>79</v>
      </c>
      <c r="C10" s="1">
        <v>10</v>
      </c>
      <c r="D10" s="1">
        <v>1.9418463073243413</v>
      </c>
      <c r="E10" s="1">
        <v>3</v>
      </c>
      <c r="F10" s="1">
        <v>6</v>
      </c>
      <c r="G10" s="62">
        <v>1</v>
      </c>
      <c r="H10" s="1">
        <v>4.916666666666667</v>
      </c>
      <c r="I10" s="62">
        <f t="shared" si="0"/>
        <v>5.149738144713905</v>
      </c>
      <c r="J10" s="62">
        <f t="shared" si="1"/>
        <v>25.319545878176701</v>
      </c>
      <c r="K10" s="62">
        <f t="shared" si="2"/>
        <v>25.837941218994523</v>
      </c>
      <c r="L10" s="1">
        <f t="shared" si="3"/>
        <v>0.20338983050847456</v>
      </c>
      <c r="M10" s="62">
        <f t="shared" si="4"/>
        <v>11.496563017585778</v>
      </c>
      <c r="N10" s="62"/>
      <c r="O10" s="87"/>
      <c r="P10" s="87"/>
      <c r="Q10" s="62"/>
      <c r="R10" s="62"/>
      <c r="S10" s="87"/>
      <c r="T10" s="62"/>
      <c r="U10" s="87"/>
    </row>
    <row r="11" spans="1:21">
      <c r="A11" s="6" t="s">
        <v>1</v>
      </c>
      <c r="B11" s="6" t="s">
        <v>79</v>
      </c>
      <c r="C11" s="1">
        <v>11</v>
      </c>
      <c r="D11" s="1">
        <v>2.1286670297200723</v>
      </c>
      <c r="E11" s="1">
        <v>3</v>
      </c>
      <c r="F11" s="1">
        <v>7</v>
      </c>
      <c r="G11" s="62">
        <v>1</v>
      </c>
      <c r="H11" s="1">
        <v>5.5833333333333339</v>
      </c>
      <c r="I11" s="62">
        <f t="shared" si="0"/>
        <v>4.2707050769253376</v>
      </c>
      <c r="J11" s="62">
        <f t="shared" si="1"/>
        <v>23.844770012833134</v>
      </c>
      <c r="K11" s="62">
        <f t="shared" si="2"/>
        <v>24.224202336072537</v>
      </c>
      <c r="L11" s="1">
        <f t="shared" si="3"/>
        <v>0.17910447761194032</v>
      </c>
      <c r="M11" s="62">
        <f t="shared" si="4"/>
        <v>10.154266580200265</v>
      </c>
      <c r="N11" s="62"/>
      <c r="O11" s="87"/>
      <c r="P11" s="87"/>
      <c r="Q11" s="62"/>
      <c r="R11" s="62"/>
      <c r="S11" s="87"/>
      <c r="T11" s="62"/>
      <c r="U11" s="87"/>
    </row>
    <row r="12" spans="1:21">
      <c r="A12" s="6" t="s">
        <v>1</v>
      </c>
      <c r="B12" s="6" t="s">
        <v>79</v>
      </c>
      <c r="C12" s="1">
        <v>22</v>
      </c>
      <c r="D12" s="1">
        <v>2.0599268363315488</v>
      </c>
      <c r="E12" s="1">
        <v>2</v>
      </c>
      <c r="F12" s="1">
        <v>7</v>
      </c>
      <c r="G12" s="62">
        <v>1.3333333333333335</v>
      </c>
      <c r="H12" s="1">
        <v>4.916666666666667</v>
      </c>
      <c r="I12" s="62">
        <f t="shared" si="0"/>
        <v>2.9421462712720325</v>
      </c>
      <c r="J12" s="62">
        <f t="shared" si="1"/>
        <v>10.84916437531562</v>
      </c>
      <c r="K12" s="62">
        <f t="shared" si="2"/>
        <v>11.241022743690962</v>
      </c>
      <c r="L12" s="1">
        <f t="shared" si="3"/>
        <v>0.2711864406779661</v>
      </c>
      <c r="M12" s="62">
        <f t="shared" si="4"/>
        <v>15.172915345525261</v>
      </c>
      <c r="N12" s="62"/>
      <c r="O12" s="87"/>
      <c r="P12" s="87"/>
      <c r="Q12" s="62"/>
      <c r="R12" s="62"/>
      <c r="S12" s="87"/>
      <c r="T12" s="62"/>
      <c r="U12" s="87"/>
    </row>
    <row r="13" spans="1:21">
      <c r="A13" s="6" t="s">
        <v>1</v>
      </c>
      <c r="B13" s="6" t="s">
        <v>80</v>
      </c>
      <c r="C13" s="1">
        <v>5</v>
      </c>
      <c r="D13" s="1">
        <v>1.8135468074492469</v>
      </c>
      <c r="E13" s="1">
        <v>1</v>
      </c>
      <c r="F13" s="1">
        <v>1</v>
      </c>
      <c r="G13" s="62">
        <v>0.33333333333333337</v>
      </c>
      <c r="H13" s="1">
        <v>1</v>
      </c>
      <c r="I13" s="62">
        <f t="shared" si="0"/>
        <v>3.6760378277985182</v>
      </c>
      <c r="J13" s="62">
        <f t="shared" si="1"/>
        <v>11.028113483395554</v>
      </c>
      <c r="K13" s="62">
        <f t="shared" si="2"/>
        <v>11.624652300781149</v>
      </c>
      <c r="L13" s="1">
        <f t="shared" si="3"/>
        <v>0.33333333333333337</v>
      </c>
      <c r="M13" s="62">
        <f t="shared" si="4"/>
        <v>18.434948822922014</v>
      </c>
      <c r="N13" s="62">
        <f>AVERAGE(I13:I18)</f>
        <v>1.3031582628660179</v>
      </c>
      <c r="O13" s="87">
        <f>_xlfn.STDEV.S(I13:I18)</f>
        <v>1.3603143858226108</v>
      </c>
      <c r="P13" s="62">
        <f>AVERAGE(J13:J18)</f>
        <v>8.0866636355190948</v>
      </c>
      <c r="Q13" s="87">
        <f>_xlfn.STDEV.S(J13:J18)</f>
        <v>2.9613484238682326</v>
      </c>
      <c r="R13" s="62">
        <f>AVERAGE(K13:K18)</f>
        <v>8.2398850761089033</v>
      </c>
      <c r="S13" s="87">
        <f>_xlfn.STDEV.S(K13:K18)</f>
        <v>3.1074125392949616</v>
      </c>
      <c r="T13" s="62">
        <f>AVERAGE(M13:M18)</f>
        <v>7.3609228661226496</v>
      </c>
      <c r="U13" s="87">
        <f>STDEV(M13:M18)</f>
        <v>7.0423765244978034</v>
      </c>
    </row>
    <row r="14" spans="1:21">
      <c r="A14" s="6" t="s">
        <v>1</v>
      </c>
      <c r="B14" s="6" t="s">
        <v>80</v>
      </c>
      <c r="C14" s="1">
        <v>15</v>
      </c>
      <c r="D14" s="1">
        <v>1.7715511867561549</v>
      </c>
      <c r="E14" s="1">
        <v>0</v>
      </c>
      <c r="F14" s="1">
        <v>2</v>
      </c>
      <c r="G14" s="62">
        <v>0</v>
      </c>
      <c r="H14" s="1">
        <v>1.0833333333333335</v>
      </c>
      <c r="I14" s="62">
        <f t="shared" si="0"/>
        <v>0</v>
      </c>
      <c r="J14" s="62">
        <f t="shared" si="1"/>
        <v>4.0767787440828407</v>
      </c>
      <c r="K14" s="62">
        <f t="shared" si="2"/>
        <v>4.0767787440828407</v>
      </c>
      <c r="L14" s="1">
        <f t="shared" si="3"/>
        <v>0</v>
      </c>
      <c r="M14" s="62">
        <f t="shared" si="4"/>
        <v>0</v>
      </c>
      <c r="N14" s="62"/>
      <c r="O14" s="87"/>
      <c r="P14" s="87"/>
      <c r="Q14" s="62"/>
      <c r="R14" s="62"/>
      <c r="S14" s="87"/>
      <c r="T14" s="62"/>
      <c r="U14" s="87"/>
    </row>
    <row r="15" spans="1:21">
      <c r="A15" s="6" t="s">
        <v>1</v>
      </c>
      <c r="B15" s="6" t="s">
        <v>80</v>
      </c>
      <c r="C15" s="1">
        <v>9</v>
      </c>
      <c r="D15" s="1">
        <v>2.1182182413194099</v>
      </c>
      <c r="E15" s="1">
        <v>1</v>
      </c>
      <c r="F15" s="1">
        <v>2</v>
      </c>
      <c r="G15" s="62">
        <v>0.33333333333333337</v>
      </c>
      <c r="H15" s="1">
        <v>1.75</v>
      </c>
      <c r="I15" s="62">
        <f t="shared" si="0"/>
        <v>1.7484995792486029</v>
      </c>
      <c r="J15" s="62">
        <f t="shared" si="1"/>
        <v>9.1796227910551647</v>
      </c>
      <c r="K15" s="62">
        <f t="shared" si="2"/>
        <v>9.3446629347821819</v>
      </c>
      <c r="L15" s="1">
        <f t="shared" si="3"/>
        <v>0.19047619047619049</v>
      </c>
      <c r="M15" s="62">
        <f t="shared" si="4"/>
        <v>10.784297867562602</v>
      </c>
      <c r="N15" s="62"/>
      <c r="O15" s="87"/>
      <c r="P15" s="87"/>
      <c r="Q15" s="62"/>
      <c r="R15" s="62"/>
      <c r="S15" s="87" t="s">
        <v>580</v>
      </c>
      <c r="T15" s="62"/>
      <c r="U15" s="87"/>
    </row>
    <row r="16" spans="1:21">
      <c r="A16" s="6" t="s">
        <v>1</v>
      </c>
      <c r="B16" s="6" t="s">
        <v>80</v>
      </c>
      <c r="C16" s="1">
        <v>17</v>
      </c>
      <c r="D16" s="1">
        <v>1.7053303718826802</v>
      </c>
      <c r="E16" s="1">
        <v>1</v>
      </c>
      <c r="F16" s="1">
        <v>5</v>
      </c>
      <c r="G16" s="62">
        <v>0.33333333333333337</v>
      </c>
      <c r="H16" s="1">
        <v>3.25</v>
      </c>
      <c r="I16" s="62">
        <f t="shared" si="0"/>
        <v>1.149797333147119</v>
      </c>
      <c r="J16" s="62">
        <f t="shared" si="1"/>
        <v>11.210523998184408</v>
      </c>
      <c r="K16" s="62">
        <f t="shared" si="2"/>
        <v>11.269333707951892</v>
      </c>
      <c r="L16" s="1">
        <f t="shared" si="3"/>
        <v>0.10256410256410257</v>
      </c>
      <c r="M16" s="62">
        <f t="shared" si="4"/>
        <v>5.8560135854289577</v>
      </c>
      <c r="N16" s="62"/>
      <c r="O16" s="87"/>
      <c r="P16" s="87"/>
      <c r="Q16" s="62"/>
      <c r="R16" s="62"/>
      <c r="S16" s="87"/>
      <c r="T16" s="62"/>
      <c r="U16" s="87"/>
    </row>
    <row r="17" spans="1:21">
      <c r="A17" s="6" t="s">
        <v>1</v>
      </c>
      <c r="B17" s="6" t="s">
        <v>80</v>
      </c>
      <c r="C17" s="1">
        <v>13</v>
      </c>
      <c r="D17" s="1">
        <v>2.0772451463248234</v>
      </c>
      <c r="E17" s="1">
        <v>0</v>
      </c>
      <c r="F17" s="1">
        <v>3</v>
      </c>
      <c r="G17" s="62">
        <v>0</v>
      </c>
      <c r="H17" s="1">
        <v>1.4166666666666667</v>
      </c>
      <c r="I17" s="62">
        <f t="shared" si="0"/>
        <v>0</v>
      </c>
      <c r="J17" s="62">
        <f t="shared" si="1"/>
        <v>5.246100065134943</v>
      </c>
      <c r="K17" s="62">
        <f t="shared" si="2"/>
        <v>5.246100065134943</v>
      </c>
      <c r="L17" s="1">
        <f t="shared" si="3"/>
        <v>0</v>
      </c>
      <c r="M17" s="62">
        <f t="shared" si="4"/>
        <v>0</v>
      </c>
      <c r="N17" s="62"/>
      <c r="O17" s="87"/>
      <c r="P17" s="87"/>
      <c r="Q17" s="62"/>
      <c r="R17" s="62"/>
      <c r="S17" s="87"/>
      <c r="T17" s="62"/>
      <c r="U17" s="87"/>
    </row>
    <row r="18" spans="1:21">
      <c r="A18" s="6" t="s">
        <v>1</v>
      </c>
      <c r="B18" s="6" t="s">
        <v>80</v>
      </c>
      <c r="C18" s="1">
        <v>13</v>
      </c>
      <c r="D18" s="1">
        <v>2.0601574783402006</v>
      </c>
      <c r="E18" s="1">
        <v>1</v>
      </c>
      <c r="F18" s="1">
        <v>3</v>
      </c>
      <c r="G18" s="62">
        <v>0.33333333333333337</v>
      </c>
      <c r="H18" s="1">
        <v>2.0833333333333335</v>
      </c>
      <c r="I18" s="62">
        <f t="shared" si="0"/>
        <v>1.2446148370018661</v>
      </c>
      <c r="J18" s="62">
        <f t="shared" si="1"/>
        <v>7.7788427312616628</v>
      </c>
      <c r="K18" s="62">
        <f t="shared" si="2"/>
        <v>7.8777827039204116</v>
      </c>
      <c r="L18" s="1">
        <f t="shared" si="3"/>
        <v>0.16</v>
      </c>
      <c r="M18" s="62">
        <f t="shared" si="4"/>
        <v>9.0902769208223226</v>
      </c>
      <c r="N18" s="62"/>
      <c r="O18" s="87"/>
      <c r="P18" s="87"/>
      <c r="Q18" s="62"/>
      <c r="R18" s="62"/>
      <c r="S18" s="87"/>
      <c r="T18" s="62"/>
      <c r="U18" s="87"/>
    </row>
    <row r="19" spans="1:21">
      <c r="A19" s="6" t="s">
        <v>1</v>
      </c>
      <c r="B19" s="6" t="s">
        <v>81</v>
      </c>
      <c r="C19" s="1">
        <v>23</v>
      </c>
      <c r="D19" s="1">
        <v>2.2309492598692082</v>
      </c>
      <c r="E19" s="1">
        <v>1</v>
      </c>
      <c r="F19" s="1">
        <v>10</v>
      </c>
      <c r="G19" s="62">
        <v>0.5</v>
      </c>
      <c r="H19" s="1">
        <v>5.75</v>
      </c>
      <c r="I19" s="62">
        <f t="shared" si="0"/>
        <v>0.97443410416501763</v>
      </c>
      <c r="J19" s="62">
        <f t="shared" si="1"/>
        <v>11.205992197897702</v>
      </c>
      <c r="K19" s="62">
        <f t="shared" si="2"/>
        <v>11.248279111166473</v>
      </c>
      <c r="L19" s="1">
        <f t="shared" si="3"/>
        <v>8.6956521739130446E-2</v>
      </c>
      <c r="M19" s="62">
        <f t="shared" si="4"/>
        <v>4.9697407281103043</v>
      </c>
      <c r="N19" s="62">
        <f>AVERAGE(I19:I24)</f>
        <v>3.4864223059290054</v>
      </c>
      <c r="O19" s="87">
        <f>_xlfn.STDEV.S(I19:I24)</f>
        <v>3.4294555562776945</v>
      </c>
      <c r="P19" s="62">
        <f>AVERAGE(J19:J24)</f>
        <v>10.911821979011352</v>
      </c>
      <c r="Q19" s="87">
        <f>_xlfn.STDEV.S(J19:J24)</f>
        <v>2.9391529835287935</v>
      </c>
      <c r="R19" s="62">
        <f>AVERAGE(K19:K24)</f>
        <v>11.666758268335697</v>
      </c>
      <c r="S19" s="87">
        <f>_xlfn.STDEV.S(K19:K24)</f>
        <v>3.8120187249320234</v>
      </c>
      <c r="T19" s="62">
        <f>AVERAGE(M19:M24)</f>
        <v>14.812778392497391</v>
      </c>
      <c r="U19" s="87">
        <f>STDEV(M19:M24)</f>
        <v>11.903918145618302</v>
      </c>
    </row>
    <row r="20" spans="1:21">
      <c r="A20" s="6" t="s">
        <v>1</v>
      </c>
      <c r="B20" s="6" t="s">
        <v>81</v>
      </c>
      <c r="C20" s="1">
        <v>11</v>
      </c>
      <c r="D20" s="1">
        <v>2.8008672288417533</v>
      </c>
      <c r="E20" s="1">
        <v>4</v>
      </c>
      <c r="F20" s="1">
        <v>5</v>
      </c>
      <c r="G20" s="62">
        <v>2.3333333333333335</v>
      </c>
      <c r="H20" s="1">
        <v>4.3333333333333339</v>
      </c>
      <c r="I20" s="62">
        <f t="shared" si="0"/>
        <v>7.5734119038884584</v>
      </c>
      <c r="J20" s="62">
        <f t="shared" si="1"/>
        <v>14.064907821507138</v>
      </c>
      <c r="K20" s="62">
        <f t="shared" si="2"/>
        <v>15.974298103311208</v>
      </c>
      <c r="L20" s="1">
        <f t="shared" si="3"/>
        <v>0.53846153846153844</v>
      </c>
      <c r="M20" s="62">
        <f t="shared" si="4"/>
        <v>28.300755766006375</v>
      </c>
      <c r="N20" s="62"/>
      <c r="O20" s="87"/>
      <c r="P20" s="87"/>
      <c r="Q20" s="62"/>
      <c r="R20" s="62"/>
      <c r="S20" s="87"/>
      <c r="T20" s="62"/>
      <c r="U20" s="87"/>
    </row>
    <row r="21" spans="1:21">
      <c r="A21" s="6" t="s">
        <v>1</v>
      </c>
      <c r="B21" s="6" t="s">
        <v>81</v>
      </c>
      <c r="C21" s="1">
        <v>14</v>
      </c>
      <c r="D21" s="1">
        <v>2.1103585588030427</v>
      </c>
      <c r="E21" s="1">
        <v>0</v>
      </c>
      <c r="F21" s="1">
        <v>4</v>
      </c>
      <c r="G21" s="62">
        <v>0</v>
      </c>
      <c r="H21" s="1">
        <v>2.25</v>
      </c>
      <c r="I21" s="62">
        <f t="shared" si="0"/>
        <v>0</v>
      </c>
      <c r="J21" s="62">
        <f t="shared" si="1"/>
        <v>7.6154966673265214</v>
      </c>
      <c r="K21" s="62">
        <f t="shared" si="2"/>
        <v>7.6154966673265214</v>
      </c>
      <c r="L21" s="1">
        <f t="shared" si="3"/>
        <v>0</v>
      </c>
      <c r="M21" s="62">
        <f t="shared" si="4"/>
        <v>0</v>
      </c>
      <c r="N21" s="62"/>
      <c r="O21" s="87"/>
      <c r="P21" s="87"/>
      <c r="Q21" s="62"/>
      <c r="R21" s="62"/>
      <c r="S21" s="87"/>
      <c r="T21" s="62"/>
      <c r="U21" s="87"/>
    </row>
    <row r="22" spans="1:21">
      <c r="A22" s="6" t="s">
        <v>1</v>
      </c>
      <c r="B22" s="6" t="s">
        <v>81</v>
      </c>
      <c r="C22" s="1">
        <v>14</v>
      </c>
      <c r="D22" s="1">
        <v>2.4379930129447884</v>
      </c>
      <c r="E22" s="1">
        <v>1</v>
      </c>
      <c r="F22" s="1">
        <v>5</v>
      </c>
      <c r="G22" s="62">
        <v>0.5</v>
      </c>
      <c r="H22" s="1">
        <v>2.7500000000000004</v>
      </c>
      <c r="I22" s="62">
        <f t="shared" si="0"/>
        <v>1.4649051709605745</v>
      </c>
      <c r="J22" s="62">
        <f t="shared" si="1"/>
        <v>8.0569784402831601</v>
      </c>
      <c r="K22" s="62">
        <f t="shared" si="2"/>
        <v>8.1890688571469887</v>
      </c>
      <c r="L22" s="1">
        <f t="shared" si="3"/>
        <v>0.1818181818181818</v>
      </c>
      <c r="M22" s="62">
        <f t="shared" si="4"/>
        <v>10.304846468766032</v>
      </c>
      <c r="N22" s="62"/>
      <c r="O22" s="87"/>
      <c r="P22" s="87"/>
      <c r="Q22" s="62"/>
      <c r="R22" s="62"/>
      <c r="S22" s="87"/>
      <c r="T22" s="62"/>
      <c r="U22" s="87"/>
    </row>
    <row r="23" spans="1:21">
      <c r="A23" s="6" t="s">
        <v>1</v>
      </c>
      <c r="B23" s="6" t="s">
        <v>81</v>
      </c>
      <c r="C23" s="1">
        <v>11</v>
      </c>
      <c r="D23" s="1">
        <v>2.4984773918767527</v>
      </c>
      <c r="E23" s="1">
        <v>4</v>
      </c>
      <c r="F23" s="1">
        <v>4</v>
      </c>
      <c r="G23" s="62">
        <v>2.166666666666667</v>
      </c>
      <c r="H23" s="1">
        <v>4</v>
      </c>
      <c r="I23" s="62">
        <f t="shared" si="0"/>
        <v>7.8835893256469101</v>
      </c>
      <c r="J23" s="62">
        <f t="shared" si="1"/>
        <v>14.554318755040448</v>
      </c>
      <c r="K23" s="62">
        <f t="shared" si="2"/>
        <v>16.552316305543947</v>
      </c>
      <c r="L23" s="1">
        <f t="shared" si="3"/>
        <v>0.54166666666666674</v>
      </c>
      <c r="M23" s="62">
        <f t="shared" si="4"/>
        <v>28.442928624363354</v>
      </c>
      <c r="N23" s="62"/>
      <c r="O23" s="87"/>
      <c r="P23" s="87"/>
      <c r="Q23" s="62"/>
      <c r="R23" s="62"/>
      <c r="S23" s="87"/>
      <c r="T23" s="62"/>
      <c r="U23" s="87"/>
    </row>
    <row r="24" spans="1:21">
      <c r="A24" s="6" t="s">
        <v>1</v>
      </c>
      <c r="B24" s="6" t="s">
        <v>81</v>
      </c>
      <c r="C24" s="1">
        <v>11</v>
      </c>
      <c r="D24" s="1">
        <v>2.5067084551697985</v>
      </c>
      <c r="E24" s="1">
        <v>2</v>
      </c>
      <c r="F24" s="1">
        <v>3</v>
      </c>
      <c r="G24" s="62">
        <v>0.83333333333333337</v>
      </c>
      <c r="H24" s="1">
        <v>2.75</v>
      </c>
      <c r="I24" s="62">
        <f t="shared" si="0"/>
        <v>3.0221933309130731</v>
      </c>
      <c r="J24" s="62">
        <f t="shared" si="1"/>
        <v>9.9732379920131411</v>
      </c>
      <c r="K24" s="62">
        <f t="shared" si="2"/>
        <v>10.421090565519032</v>
      </c>
      <c r="L24" s="1">
        <f t="shared" si="3"/>
        <v>0.30303030303030304</v>
      </c>
      <c r="M24" s="62">
        <f t="shared" si="4"/>
        <v>16.858398767738279</v>
      </c>
      <c r="N24" s="62"/>
      <c r="O24" s="87"/>
      <c r="P24" s="87"/>
      <c r="Q24" s="62"/>
      <c r="R24" s="62"/>
      <c r="S24" s="87"/>
      <c r="T24" s="62"/>
      <c r="U24" s="87"/>
    </row>
    <row r="25" spans="1:21">
      <c r="A25" s="6" t="s">
        <v>325</v>
      </c>
      <c r="B25" s="6" t="s">
        <v>82</v>
      </c>
      <c r="C25" s="1">
        <v>9</v>
      </c>
      <c r="D25" s="1">
        <v>2.3541216889272909</v>
      </c>
      <c r="E25" s="1">
        <v>1</v>
      </c>
      <c r="F25" s="1">
        <v>1</v>
      </c>
      <c r="G25" s="62">
        <v>0.33333333333333337</v>
      </c>
      <c r="H25" s="1">
        <v>1</v>
      </c>
      <c r="I25" s="62">
        <f t="shared" si="0"/>
        <v>1.5732847291302861</v>
      </c>
      <c r="J25" s="62">
        <f t="shared" si="1"/>
        <v>4.7198541873908573</v>
      </c>
      <c r="K25" s="62">
        <f t="shared" si="2"/>
        <v>4.9751631520127626</v>
      </c>
      <c r="L25" s="1">
        <f t="shared" si="3"/>
        <v>0.33333333333333337</v>
      </c>
      <c r="M25" s="62">
        <f t="shared" si="4"/>
        <v>18.434948822922014</v>
      </c>
      <c r="N25" s="62">
        <f>AVERAGE(I25:I29)</f>
        <v>1.1993522265767831</v>
      </c>
      <c r="O25" s="87">
        <f>_xlfn.STDEV.S(I25:I29)</f>
        <v>0.69636144722784066</v>
      </c>
      <c r="P25" s="62">
        <f>AVERAGE(J25:J29)</f>
        <v>3.5980566797303482</v>
      </c>
      <c r="Q25" s="87">
        <f>_xlfn.STDEV.S(J25:J29)</f>
        <v>2.089084341683523</v>
      </c>
      <c r="R25" s="62">
        <f>AVERAGE(K25:K29)</f>
        <v>3.7926847527769647</v>
      </c>
      <c r="S25" s="87">
        <f>_xlfn.STDEV.S(K25:K29)</f>
        <v>2.2020882479711239</v>
      </c>
      <c r="T25" s="62">
        <f>AVERAGE(M25:M29)</f>
        <v>32.747959058337614</v>
      </c>
      <c r="U25" s="87">
        <f>STDEV(M25:M29)</f>
        <v>32.004863849039531</v>
      </c>
    </row>
    <row r="26" spans="1:21">
      <c r="A26" s="6" t="s">
        <v>325</v>
      </c>
      <c r="B26" s="6" t="s">
        <v>82</v>
      </c>
      <c r="C26" s="1">
        <v>7</v>
      </c>
      <c r="D26" s="1">
        <v>2.2343844485733277</v>
      </c>
      <c r="E26" s="1">
        <v>0</v>
      </c>
      <c r="F26" s="1">
        <v>0</v>
      </c>
      <c r="G26" s="62">
        <v>0</v>
      </c>
      <c r="H26" s="1">
        <v>0</v>
      </c>
      <c r="I26" s="62">
        <f t="shared" si="0"/>
        <v>0</v>
      </c>
      <c r="J26" s="62">
        <f t="shared" si="1"/>
        <v>0</v>
      </c>
      <c r="K26" s="62">
        <f t="shared" si="2"/>
        <v>0</v>
      </c>
      <c r="L26" s="1" t="e">
        <f t="shared" si="3"/>
        <v>#DIV/0!</v>
      </c>
      <c r="M26" s="62">
        <v>90</v>
      </c>
      <c r="N26" s="62"/>
      <c r="O26" s="87"/>
      <c r="P26" s="87"/>
      <c r="Q26" s="62"/>
      <c r="R26" s="62"/>
      <c r="S26" s="87"/>
      <c r="T26" s="62"/>
      <c r="U26" s="87"/>
    </row>
    <row r="27" spans="1:21">
      <c r="A27" s="6" t="s">
        <v>325</v>
      </c>
      <c r="B27" s="6" t="s">
        <v>82</v>
      </c>
      <c r="C27" s="1">
        <v>8</v>
      </c>
      <c r="D27" s="1">
        <v>2.3530582449933704</v>
      </c>
      <c r="E27" s="1">
        <v>1</v>
      </c>
      <c r="F27" s="1">
        <v>1</v>
      </c>
      <c r="G27" s="62">
        <v>0.33333333333333337</v>
      </c>
      <c r="H27" s="1">
        <v>1</v>
      </c>
      <c r="I27" s="62">
        <f t="shared" si="0"/>
        <v>1.7707452314587335</v>
      </c>
      <c r="J27" s="62">
        <f t="shared" si="1"/>
        <v>5.3122356943762004</v>
      </c>
      <c r="K27" s="62">
        <f t="shared" si="2"/>
        <v>5.5995880872916386</v>
      </c>
      <c r="L27" s="1">
        <f t="shared" si="3"/>
        <v>0.33333333333333337</v>
      </c>
      <c r="M27" s="62">
        <f t="shared" si="4"/>
        <v>18.434948822922014</v>
      </c>
      <c r="N27" s="62"/>
      <c r="O27" s="87"/>
      <c r="P27" s="87"/>
      <c r="Q27" s="62"/>
      <c r="R27" s="62"/>
      <c r="S27" s="87"/>
      <c r="T27" s="62"/>
      <c r="U27" s="87"/>
    </row>
    <row r="28" spans="1:21">
      <c r="A28" s="6" t="s">
        <v>325</v>
      </c>
      <c r="B28" s="6" t="s">
        <v>82</v>
      </c>
      <c r="C28" s="1">
        <v>11</v>
      </c>
      <c r="D28" s="1">
        <v>2.3491486401296306</v>
      </c>
      <c r="E28" s="1">
        <v>1</v>
      </c>
      <c r="F28" s="1">
        <v>1</v>
      </c>
      <c r="G28" s="62">
        <v>0.33333333333333337</v>
      </c>
      <c r="H28" s="1">
        <v>1</v>
      </c>
      <c r="I28" s="62">
        <f t="shared" si="0"/>
        <v>1.2899579781957997</v>
      </c>
      <c r="J28" s="62">
        <f t="shared" si="1"/>
        <v>3.8698739345873987</v>
      </c>
      <c r="K28" s="62">
        <f t="shared" si="2"/>
        <v>4.0792052970045463</v>
      </c>
      <c r="L28" s="1">
        <f t="shared" si="3"/>
        <v>0.33333333333333337</v>
      </c>
      <c r="M28" s="62">
        <f t="shared" si="4"/>
        <v>18.434948822922014</v>
      </c>
      <c r="N28" s="62"/>
      <c r="O28" s="87"/>
      <c r="P28" s="87"/>
      <c r="Q28" s="62"/>
      <c r="R28" s="62"/>
      <c r="S28" s="87"/>
      <c r="T28" s="62"/>
      <c r="U28" s="87"/>
    </row>
    <row r="29" spans="1:21">
      <c r="A29" s="6" t="s">
        <v>325</v>
      </c>
      <c r="B29" s="6" t="s">
        <v>82</v>
      </c>
      <c r="C29" s="1">
        <v>10</v>
      </c>
      <c r="D29" s="1">
        <v>2.4459927358175984</v>
      </c>
      <c r="E29" s="1">
        <v>1</v>
      </c>
      <c r="F29" s="1">
        <v>1</v>
      </c>
      <c r="G29" s="62">
        <v>0.33333333333333337</v>
      </c>
      <c r="H29" s="1">
        <v>1</v>
      </c>
      <c r="I29" s="62">
        <f t="shared" si="0"/>
        <v>1.3627731940990957</v>
      </c>
      <c r="J29" s="62">
        <f t="shared" si="1"/>
        <v>4.0883195822972862</v>
      </c>
      <c r="K29" s="62">
        <f t="shared" si="2"/>
        <v>4.3094672275758761</v>
      </c>
      <c r="L29" s="1">
        <f t="shared" si="3"/>
        <v>0.33333333333333343</v>
      </c>
      <c r="M29" s="62">
        <f t="shared" si="4"/>
        <v>18.434948822922017</v>
      </c>
      <c r="N29" s="62"/>
      <c r="O29" s="87"/>
      <c r="P29" s="87"/>
      <c r="Q29" s="62"/>
      <c r="R29" s="62"/>
      <c r="S29" s="87"/>
      <c r="T29" s="62"/>
      <c r="U29" s="87"/>
    </row>
    <row r="30" spans="1:21">
      <c r="A30" s="6" t="s">
        <v>325</v>
      </c>
      <c r="B30" s="6" t="s">
        <v>264</v>
      </c>
      <c r="C30" s="1">
        <v>11</v>
      </c>
      <c r="D30" s="1">
        <v>2.4135552819284358</v>
      </c>
      <c r="E30" s="1">
        <v>6</v>
      </c>
      <c r="F30" s="1">
        <v>6</v>
      </c>
      <c r="G30" s="62">
        <v>2.8333333333333335</v>
      </c>
      <c r="H30" s="1">
        <v>6</v>
      </c>
      <c r="I30" s="62">
        <f t="shared" si="0"/>
        <v>10.672047145734073</v>
      </c>
      <c r="J30" s="62">
        <f t="shared" si="1"/>
        <v>22.5996292497898</v>
      </c>
      <c r="K30" s="62">
        <f t="shared" si="2"/>
        <v>24.992715588921612</v>
      </c>
      <c r="L30" s="1">
        <f t="shared" si="3"/>
        <v>0.47222222222222227</v>
      </c>
      <c r="M30" s="62">
        <f t="shared" si="4"/>
        <v>25.277722235552954</v>
      </c>
      <c r="N30" s="62">
        <f>AVERAGE(I30:I34)</f>
        <v>8.6298014940537744</v>
      </c>
      <c r="O30" s="87">
        <f>_xlfn.STDEV.S(I30:I34)</f>
        <v>4.3205161788436124</v>
      </c>
      <c r="P30" s="62">
        <f>AVERAGE(J30:J34)</f>
        <v>23.693475427595349</v>
      </c>
      <c r="Q30" s="87">
        <f>_xlfn.STDEV.S(J30:J34)</f>
        <v>12.536806235727338</v>
      </c>
      <c r="R30" s="62">
        <f>AVERAGE(K30:K34)</f>
        <v>25.248809684950466</v>
      </c>
      <c r="S30" s="87">
        <f>_xlfn.STDEV.S(K30:K34)</f>
        <v>13.182495859711366</v>
      </c>
      <c r="T30" s="62">
        <f t="shared" ref="T30" si="5">AVERAGE(M30:M34)</f>
        <v>20.415591078472112</v>
      </c>
      <c r="U30" s="87">
        <f>STDEV(M30:M34)</f>
        <v>3.4058544030723001</v>
      </c>
    </row>
    <row r="31" spans="1:21">
      <c r="A31" s="6" t="s">
        <v>325</v>
      </c>
      <c r="B31" s="6" t="s">
        <v>264</v>
      </c>
      <c r="C31" s="1">
        <v>12</v>
      </c>
      <c r="D31" s="1">
        <v>2.2765349561024801</v>
      </c>
      <c r="E31" s="1">
        <v>4</v>
      </c>
      <c r="F31" s="1">
        <v>5</v>
      </c>
      <c r="G31" s="62">
        <v>1.5</v>
      </c>
      <c r="H31" s="1">
        <v>4.75</v>
      </c>
      <c r="I31" s="62">
        <f t="shared" si="0"/>
        <v>5.4908008183632315</v>
      </c>
      <c r="J31" s="62">
        <f t="shared" si="1"/>
        <v>17.387535924816898</v>
      </c>
      <c r="K31" s="62">
        <f t="shared" si="2"/>
        <v>18.233905208806384</v>
      </c>
      <c r="L31" s="1">
        <f t="shared" si="3"/>
        <v>0.31578947368421056</v>
      </c>
      <c r="M31" s="62">
        <f t="shared" si="4"/>
        <v>17.525568373722873</v>
      </c>
      <c r="N31" s="62"/>
      <c r="O31" s="87"/>
      <c r="P31" s="87"/>
      <c r="Q31" s="62"/>
      <c r="R31" s="62"/>
      <c r="S31" s="87"/>
      <c r="T31" s="62"/>
      <c r="U31" s="87"/>
    </row>
    <row r="32" spans="1:21">
      <c r="A32" s="6" t="s">
        <v>325</v>
      </c>
      <c r="B32" s="6" t="s">
        <v>264</v>
      </c>
      <c r="C32" s="1">
        <v>11</v>
      </c>
      <c r="D32" s="1">
        <v>1.987280617995026</v>
      </c>
      <c r="E32" s="1">
        <v>2</v>
      </c>
      <c r="F32" s="1">
        <v>2</v>
      </c>
      <c r="G32" s="62">
        <v>0.83333333333333337</v>
      </c>
      <c r="H32" s="1">
        <v>2</v>
      </c>
      <c r="I32" s="62">
        <f t="shared" si="0"/>
        <v>3.8121227103803705</v>
      </c>
      <c r="J32" s="62">
        <f t="shared" si="1"/>
        <v>9.1490945049128882</v>
      </c>
      <c r="K32" s="62">
        <f t="shared" si="2"/>
        <v>9.9115190469889622</v>
      </c>
      <c r="L32" s="1">
        <f t="shared" si="3"/>
        <v>0.41666666666666674</v>
      </c>
      <c r="M32" s="62">
        <f t="shared" si="4"/>
        <v>22.619864948040433</v>
      </c>
      <c r="N32" s="62"/>
      <c r="O32" s="87"/>
      <c r="P32" s="87"/>
      <c r="Q32" s="62"/>
      <c r="R32" s="62"/>
      <c r="S32" s="87"/>
      <c r="T32" s="62"/>
      <c r="U32" s="87"/>
    </row>
    <row r="33" spans="1:21">
      <c r="A33" s="6" t="s">
        <v>325</v>
      </c>
      <c r="B33" s="6" t="s">
        <v>264</v>
      </c>
      <c r="C33" s="1">
        <v>11</v>
      </c>
      <c r="D33" s="1">
        <v>1.9772429231100976</v>
      </c>
      <c r="E33" s="1">
        <v>5</v>
      </c>
      <c r="F33" s="1">
        <v>6</v>
      </c>
      <c r="G33" s="62">
        <v>1.8333333333333335</v>
      </c>
      <c r="H33" s="1">
        <v>5.75</v>
      </c>
      <c r="I33" s="62">
        <f t="shared" si="0"/>
        <v>8.4292458310842715</v>
      </c>
      <c r="J33" s="62">
        <f t="shared" si="1"/>
        <v>26.437180106582485</v>
      </c>
      <c r="K33" s="62">
        <f t="shared" si="2"/>
        <v>27.748453601394296</v>
      </c>
      <c r="L33" s="1">
        <f t="shared" si="3"/>
        <v>0.31884057971014496</v>
      </c>
      <c r="M33" s="62">
        <f t="shared" si="4"/>
        <v>17.684392026557745</v>
      </c>
      <c r="N33" s="62"/>
      <c r="O33" s="87"/>
      <c r="P33" s="87"/>
      <c r="Q33" s="62"/>
      <c r="R33" s="62"/>
      <c r="S33" s="87"/>
      <c r="T33" s="62"/>
      <c r="U33" s="87"/>
    </row>
    <row r="34" spans="1:21">
      <c r="A34" s="6" t="s">
        <v>325</v>
      </c>
      <c r="B34" s="6" t="s">
        <v>264</v>
      </c>
      <c r="C34" s="1">
        <v>11</v>
      </c>
      <c r="D34" s="1">
        <v>1.1303426889238335</v>
      </c>
      <c r="E34" s="1">
        <v>5</v>
      </c>
      <c r="F34" s="1">
        <v>6</v>
      </c>
      <c r="G34" s="62">
        <v>1.8333333333333335</v>
      </c>
      <c r="H34" s="1">
        <v>5.333333333333333</v>
      </c>
      <c r="I34" s="62">
        <f t="shared" si="0"/>
        <v>14.744790964706922</v>
      </c>
      <c r="J34" s="62">
        <f t="shared" si="1"/>
        <v>42.893937351874676</v>
      </c>
      <c r="K34" s="62">
        <f t="shared" si="2"/>
        <v>45.35745497864108</v>
      </c>
      <c r="L34" s="1">
        <f t="shared" si="3"/>
        <v>0.34375000000000006</v>
      </c>
      <c r="M34" s="62">
        <f t="shared" si="4"/>
        <v>18.970407808486549</v>
      </c>
      <c r="N34" s="62"/>
      <c r="O34" s="87"/>
      <c r="P34" s="87"/>
      <c r="Q34" s="62"/>
      <c r="R34" s="62"/>
      <c r="S34" s="87"/>
      <c r="T34" s="62"/>
      <c r="U34" s="87"/>
    </row>
    <row r="35" spans="1:21">
      <c r="A35" s="6" t="s">
        <v>325</v>
      </c>
      <c r="B35" s="6" t="s">
        <v>265</v>
      </c>
      <c r="C35" s="1">
        <v>14</v>
      </c>
      <c r="D35" s="1">
        <v>2.8558072809993464</v>
      </c>
      <c r="E35" s="1">
        <v>4</v>
      </c>
      <c r="F35" s="1">
        <v>5</v>
      </c>
      <c r="G35" s="62">
        <v>2.166666666666667</v>
      </c>
      <c r="H35" s="1">
        <v>4.3333333333333339</v>
      </c>
      <c r="I35" s="62">
        <f t="shared" si="0"/>
        <v>5.4191998805937702</v>
      </c>
      <c r="J35" s="62">
        <f t="shared" si="1"/>
        <v>10.83839976118754</v>
      </c>
      <c r="K35" s="62">
        <f t="shared" si="2"/>
        <v>12.117699316666412</v>
      </c>
      <c r="L35" s="1">
        <f t="shared" si="3"/>
        <v>0.5</v>
      </c>
      <c r="M35" s="62">
        <f t="shared" si="4"/>
        <v>26.56505117707799</v>
      </c>
      <c r="N35" s="62">
        <f>AVERAGE(I35:I40)</f>
        <v>4.6673150812729496</v>
      </c>
      <c r="O35" s="87">
        <f>_xlfn.STDEV.S(I35:I40)</f>
        <v>1.313249364948359</v>
      </c>
      <c r="P35" s="62">
        <f>AVERAGE(J35:J40)</f>
        <v>14.878169687290841</v>
      </c>
      <c r="Q35" s="87">
        <f>_xlfn.STDEV.S(J35:J40)</f>
        <v>2.9285132603967989</v>
      </c>
      <c r="R35" s="62">
        <f>AVERAGE(K35:K40)</f>
        <v>15.6359920512259</v>
      </c>
      <c r="S35" s="87">
        <f>_xlfn.STDEV.S(K35:K40)</f>
        <v>2.9482592955327358</v>
      </c>
      <c r="T35" s="62">
        <f>AVERAGE(M35:M40)</f>
        <v>17.536742488412326</v>
      </c>
      <c r="U35" s="87">
        <f>STDEV(M35:M40)</f>
        <v>5.2225797708316266</v>
      </c>
    </row>
    <row r="36" spans="1:21">
      <c r="A36" s="6" t="s">
        <v>325</v>
      </c>
      <c r="B36" s="6" t="s">
        <v>265</v>
      </c>
      <c r="C36" s="1">
        <v>19</v>
      </c>
      <c r="D36" s="1">
        <v>2.6902856841376974</v>
      </c>
      <c r="E36" s="1">
        <v>3</v>
      </c>
      <c r="F36" s="1">
        <v>9</v>
      </c>
      <c r="G36" s="62">
        <v>1.1666666666666667</v>
      </c>
      <c r="H36" s="1">
        <v>6.416666666666667</v>
      </c>
      <c r="I36" s="62">
        <f t="shared" si="0"/>
        <v>2.2824159208805797</v>
      </c>
      <c r="J36" s="62">
        <f t="shared" si="1"/>
        <v>12.55328756484319</v>
      </c>
      <c r="K36" s="62">
        <f t="shared" si="2"/>
        <v>12.759092880041896</v>
      </c>
      <c r="L36" s="1">
        <f t="shared" si="3"/>
        <v>0.1818181818181818</v>
      </c>
      <c r="M36" s="62">
        <f t="shared" si="4"/>
        <v>10.304846468766032</v>
      </c>
      <c r="N36" s="62"/>
      <c r="O36" s="87"/>
      <c r="P36" s="87"/>
      <c r="Q36" s="62"/>
      <c r="R36" s="62"/>
      <c r="S36" s="87"/>
      <c r="T36" s="62"/>
      <c r="U36" s="87"/>
    </row>
    <row r="37" spans="1:21">
      <c r="A37" s="6" t="s">
        <v>325</v>
      </c>
      <c r="B37" s="6" t="s">
        <v>265</v>
      </c>
      <c r="C37" s="1">
        <v>10</v>
      </c>
      <c r="D37" s="1">
        <v>2.6103552512464172</v>
      </c>
      <c r="E37" s="1">
        <v>4</v>
      </c>
      <c r="F37" s="1">
        <v>5</v>
      </c>
      <c r="G37" s="62">
        <v>1.5</v>
      </c>
      <c r="H37" s="1">
        <v>4.75</v>
      </c>
      <c r="I37" s="62">
        <f t="shared" si="0"/>
        <v>5.7463442927309059</v>
      </c>
      <c r="J37" s="62">
        <f t="shared" si="1"/>
        <v>18.196756926981202</v>
      </c>
      <c r="K37" s="62">
        <f t="shared" si="2"/>
        <v>19.082516484736477</v>
      </c>
      <c r="L37" s="1">
        <f t="shared" si="3"/>
        <v>0.31578947368421051</v>
      </c>
      <c r="M37" s="62">
        <f t="shared" si="4"/>
        <v>17.525568373722869</v>
      </c>
      <c r="N37" s="62"/>
      <c r="O37" s="87"/>
      <c r="P37" s="87"/>
      <c r="Q37" s="62"/>
      <c r="R37" s="62"/>
      <c r="S37" s="87"/>
      <c r="T37" s="62"/>
      <c r="U37" s="87"/>
    </row>
    <row r="38" spans="1:21">
      <c r="A38" s="6" t="s">
        <v>325</v>
      </c>
      <c r="B38" s="6" t="s">
        <v>265</v>
      </c>
      <c r="C38" s="1">
        <v>10</v>
      </c>
      <c r="D38" s="1">
        <v>2.63268404807283</v>
      </c>
      <c r="E38" s="1">
        <v>4</v>
      </c>
      <c r="F38" s="1">
        <v>5</v>
      </c>
      <c r="G38" s="62">
        <v>1.5</v>
      </c>
      <c r="H38" s="1">
        <v>4.75</v>
      </c>
      <c r="I38" s="62">
        <f t="shared" si="0"/>
        <v>5.6976073566367589</v>
      </c>
      <c r="J38" s="62">
        <f t="shared" si="1"/>
        <v>18.042423296016405</v>
      </c>
      <c r="K38" s="62">
        <f t="shared" si="2"/>
        <v>18.920670389366144</v>
      </c>
      <c r="L38" s="1">
        <f t="shared" si="3"/>
        <v>0.31578947368421051</v>
      </c>
      <c r="M38" s="62">
        <f t="shared" si="4"/>
        <v>17.525568373722869</v>
      </c>
      <c r="N38" s="62"/>
      <c r="O38" s="87"/>
      <c r="P38" s="87"/>
      <c r="Q38" s="62"/>
      <c r="R38" s="62"/>
      <c r="S38" s="87"/>
      <c r="T38" s="62"/>
      <c r="U38" s="87"/>
    </row>
    <row r="39" spans="1:21">
      <c r="A39" s="6" t="s">
        <v>325</v>
      </c>
      <c r="B39" s="6" t="s">
        <v>265</v>
      </c>
      <c r="C39" s="1">
        <v>8</v>
      </c>
      <c r="D39" s="1">
        <v>2.2877347225481657</v>
      </c>
      <c r="E39" s="1">
        <v>2</v>
      </c>
      <c r="F39" s="1">
        <v>3</v>
      </c>
      <c r="G39" s="62">
        <v>0.83333333333333337</v>
      </c>
      <c r="H39" s="1">
        <v>2.666666666666667</v>
      </c>
      <c r="I39" s="62">
        <f t="shared" si="0"/>
        <v>4.5532668468939397</v>
      </c>
      <c r="J39" s="62">
        <f t="shared" si="1"/>
        <v>14.570453910060605</v>
      </c>
      <c r="K39" s="62">
        <f t="shared" si="2"/>
        <v>15.265332165538483</v>
      </c>
      <c r="L39" s="1">
        <f t="shared" si="3"/>
        <v>0.31250000000000006</v>
      </c>
      <c r="M39" s="62">
        <f t="shared" si="4"/>
        <v>17.354024636261325</v>
      </c>
      <c r="N39" s="62"/>
      <c r="O39" s="87"/>
      <c r="P39" s="87"/>
      <c r="Q39" s="62"/>
      <c r="R39" s="62"/>
      <c r="S39" s="87"/>
      <c r="T39" s="62"/>
      <c r="U39" s="87"/>
    </row>
    <row r="40" spans="1:21">
      <c r="A40" s="6" t="s">
        <v>325</v>
      </c>
      <c r="B40" s="6" t="s">
        <v>265</v>
      </c>
      <c r="C40" s="1">
        <v>11</v>
      </c>
      <c r="D40" s="1">
        <v>2.4636288443665304</v>
      </c>
      <c r="E40" s="1">
        <v>3</v>
      </c>
      <c r="F40" s="1">
        <v>5</v>
      </c>
      <c r="G40" s="62">
        <v>1.1666666666666667</v>
      </c>
      <c r="H40" s="1">
        <v>4.0833333333333339</v>
      </c>
      <c r="I40" s="62">
        <f t="shared" si="0"/>
        <v>4.3050561899017419</v>
      </c>
      <c r="J40" s="62">
        <f t="shared" si="1"/>
        <v>15.067696664656099</v>
      </c>
      <c r="K40" s="62">
        <f t="shared" si="2"/>
        <v>15.670641071005992</v>
      </c>
      <c r="L40" s="1">
        <f t="shared" si="3"/>
        <v>0.2857142857142857</v>
      </c>
      <c r="M40" s="62">
        <f t="shared" si="4"/>
        <v>15.945395900922854</v>
      </c>
      <c r="N40" s="62"/>
      <c r="O40" s="87"/>
      <c r="P40" s="87"/>
      <c r="Q40" s="62"/>
      <c r="R40" s="62"/>
      <c r="S40" s="87"/>
      <c r="T40" s="62"/>
      <c r="U40" s="87"/>
    </row>
    <row r="41" spans="1:21">
      <c r="A41" s="6" t="s">
        <v>20</v>
      </c>
      <c r="B41" s="6" t="s">
        <v>20</v>
      </c>
      <c r="C41" s="1">
        <v>9</v>
      </c>
      <c r="D41" s="1">
        <v>2.7360116384127622</v>
      </c>
      <c r="E41" s="1">
        <v>1</v>
      </c>
      <c r="F41" s="1">
        <v>3</v>
      </c>
      <c r="G41" s="62">
        <v>0.33333333333333337</v>
      </c>
      <c r="H41" s="1">
        <v>2.25</v>
      </c>
      <c r="I41" s="62">
        <f t="shared" si="0"/>
        <v>1.3536871158385595</v>
      </c>
      <c r="J41" s="62">
        <f t="shared" si="1"/>
        <v>9.1373880319102767</v>
      </c>
      <c r="K41" s="62">
        <f t="shared" si="2"/>
        <v>9.2371169123966634</v>
      </c>
      <c r="L41" s="1">
        <f t="shared" si="3"/>
        <v>0.14814814814814814</v>
      </c>
      <c r="M41" s="62">
        <f t="shared" si="4"/>
        <v>8.426969021480673</v>
      </c>
      <c r="N41" s="62">
        <f>AVERAGE(I41:I46)</f>
        <v>1.2893760767316882</v>
      </c>
      <c r="O41" s="87">
        <f>_xlfn.STDEV.S(I41:I46)</f>
        <v>0.6528605438313908</v>
      </c>
      <c r="P41" s="62">
        <f>AVERAGE(J41:J46)</f>
        <v>9.9839315650429743</v>
      </c>
      <c r="Q41" s="87">
        <f>_xlfn.STDEV.S(J41:J46)</f>
        <v>1.9274030586988498</v>
      </c>
      <c r="R41" s="62">
        <f>AVERAGE(K41:K46)</f>
        <v>10.084824001297443</v>
      </c>
      <c r="S41" s="87">
        <f>_xlfn.STDEV.S(K41:K46)</f>
        <v>1.9251897233911441</v>
      </c>
      <c r="T41" s="62">
        <f>AVERAGE(M41:M46)</f>
        <v>7.3583177532505744</v>
      </c>
      <c r="U41" s="87">
        <f>STDEV(M41:M46)</f>
        <v>4.1313783101519022</v>
      </c>
    </row>
    <row r="42" spans="1:21">
      <c r="A42" s="6" t="s">
        <v>20</v>
      </c>
      <c r="B42" s="6" t="s">
        <v>20</v>
      </c>
      <c r="C42" s="1">
        <v>9</v>
      </c>
      <c r="D42" s="1">
        <v>2.4292522809246111</v>
      </c>
      <c r="E42" s="1">
        <v>0</v>
      </c>
      <c r="F42" s="1">
        <v>3</v>
      </c>
      <c r="G42" s="62">
        <v>0</v>
      </c>
      <c r="H42" s="1">
        <v>1.8333333333333335</v>
      </c>
      <c r="I42" s="62">
        <f t="shared" si="0"/>
        <v>0</v>
      </c>
      <c r="J42" s="62">
        <f t="shared" si="1"/>
        <v>8.3854486956031966</v>
      </c>
      <c r="K42" s="62">
        <f t="shared" si="2"/>
        <v>8.3854486956031966</v>
      </c>
      <c r="L42" s="1">
        <f t="shared" si="3"/>
        <v>0</v>
      </c>
      <c r="M42" s="62">
        <f t="shared" si="4"/>
        <v>0</v>
      </c>
      <c r="N42" s="62"/>
      <c r="O42" s="87"/>
      <c r="P42" s="87"/>
      <c r="Q42" s="62"/>
      <c r="R42" s="62"/>
      <c r="S42" s="87"/>
      <c r="T42" s="62"/>
      <c r="U42" s="87"/>
    </row>
    <row r="43" spans="1:21">
      <c r="A43" s="6" t="s">
        <v>20</v>
      </c>
      <c r="B43" s="6" t="s">
        <v>20</v>
      </c>
      <c r="C43" s="1">
        <v>11</v>
      </c>
      <c r="D43" s="1">
        <v>2.2349814064700162</v>
      </c>
      <c r="E43" s="1">
        <v>1</v>
      </c>
      <c r="F43" s="1">
        <v>4</v>
      </c>
      <c r="G43" s="62">
        <v>0.33333333333333337</v>
      </c>
      <c r="H43" s="1">
        <v>3</v>
      </c>
      <c r="I43" s="62">
        <f t="shared" si="0"/>
        <v>1.3558515616866651</v>
      </c>
      <c r="J43" s="62">
        <f t="shared" si="1"/>
        <v>12.202664055179984</v>
      </c>
      <c r="K43" s="62">
        <f t="shared" si="2"/>
        <v>12.277758081217831</v>
      </c>
      <c r="L43" s="1">
        <f t="shared" si="3"/>
        <v>0.11111111111111113</v>
      </c>
      <c r="M43" s="62">
        <f t="shared" si="4"/>
        <v>6.3401917459099106</v>
      </c>
      <c r="N43" s="62"/>
      <c r="O43" s="87"/>
      <c r="P43" s="87"/>
      <c r="Q43" s="62"/>
      <c r="R43" s="62"/>
      <c r="S43" s="87"/>
      <c r="T43" s="62"/>
      <c r="U43" s="87"/>
    </row>
    <row r="44" spans="1:21">
      <c r="A44" s="6" t="s">
        <v>20</v>
      </c>
      <c r="B44" s="6" t="s">
        <v>20</v>
      </c>
      <c r="C44" s="1">
        <v>8</v>
      </c>
      <c r="D44" s="1">
        <v>2.498496620088646</v>
      </c>
      <c r="E44" s="1">
        <v>1</v>
      </c>
      <c r="F44" s="1">
        <v>2</v>
      </c>
      <c r="G44" s="62">
        <v>0.33333333333333337</v>
      </c>
      <c r="H44" s="1">
        <v>1.5</v>
      </c>
      <c r="I44" s="62">
        <f t="shared" si="0"/>
        <v>1.6676695230105354</v>
      </c>
      <c r="J44" s="62">
        <f t="shared" si="1"/>
        <v>7.5045128535474079</v>
      </c>
      <c r="K44" s="62">
        <f t="shared" si="2"/>
        <v>7.687576653734026</v>
      </c>
      <c r="L44" s="1">
        <f t="shared" si="3"/>
        <v>0.22222222222222227</v>
      </c>
      <c r="M44" s="62">
        <f t="shared" si="4"/>
        <v>12.528807709151513</v>
      </c>
      <c r="N44" s="62"/>
      <c r="O44" s="87"/>
      <c r="P44" s="87"/>
      <c r="Q44" s="62"/>
      <c r="R44" s="62"/>
      <c r="S44" s="87"/>
      <c r="T44" s="62"/>
      <c r="U44" s="87"/>
    </row>
    <row r="45" spans="1:21">
      <c r="A45" s="6" t="s">
        <v>20</v>
      </c>
      <c r="B45" s="6" t="s">
        <v>20</v>
      </c>
      <c r="C45" s="1">
        <v>8</v>
      </c>
      <c r="D45" s="1">
        <v>2.3691133671485498</v>
      </c>
      <c r="E45" s="1">
        <v>1</v>
      </c>
      <c r="F45" s="1">
        <v>3</v>
      </c>
      <c r="G45" s="62">
        <v>0.33333333333333337</v>
      </c>
      <c r="H45" s="1">
        <v>2.25</v>
      </c>
      <c r="I45" s="62">
        <f t="shared" si="0"/>
        <v>1.7587451594524752</v>
      </c>
      <c r="J45" s="62">
        <f t="shared" si="1"/>
        <v>11.871529826304208</v>
      </c>
      <c r="K45" s="62">
        <f t="shared" si="2"/>
        <v>12.001100155932702</v>
      </c>
      <c r="L45" s="1">
        <f t="shared" si="3"/>
        <v>0.14814814814814814</v>
      </c>
      <c r="M45" s="62">
        <f t="shared" si="4"/>
        <v>8.426969021480673</v>
      </c>
      <c r="N45" s="62"/>
      <c r="O45" s="87"/>
      <c r="P45" s="87"/>
      <c r="Q45" s="62"/>
      <c r="R45" s="62"/>
      <c r="S45" s="87"/>
      <c r="T45" s="62"/>
      <c r="U45" s="87"/>
    </row>
    <row r="46" spans="1:21">
      <c r="A46" s="6" t="s">
        <v>20</v>
      </c>
      <c r="B46" s="6" t="s">
        <v>20</v>
      </c>
      <c r="C46" s="1">
        <v>8</v>
      </c>
      <c r="D46" s="1">
        <v>2.6036734326267728</v>
      </c>
      <c r="E46" s="1">
        <v>1</v>
      </c>
      <c r="F46" s="1">
        <v>3</v>
      </c>
      <c r="G46" s="62">
        <v>0.33333333333333337</v>
      </c>
      <c r="H46" s="1">
        <v>2.25</v>
      </c>
      <c r="I46" s="62">
        <f t="shared" si="0"/>
        <v>1.6003031004018942</v>
      </c>
      <c r="J46" s="62">
        <f t="shared" si="1"/>
        <v>10.802045927712786</v>
      </c>
      <c r="K46" s="62">
        <f t="shared" si="2"/>
        <v>10.91994350890023</v>
      </c>
      <c r="L46" s="1">
        <f t="shared" si="3"/>
        <v>0.14814814814814814</v>
      </c>
      <c r="M46" s="62">
        <f t="shared" si="4"/>
        <v>8.426969021480673</v>
      </c>
      <c r="N46" s="62"/>
      <c r="O46" s="87"/>
      <c r="P46" s="87"/>
      <c r="Q46" s="62"/>
      <c r="R46" s="62"/>
      <c r="S46" s="87"/>
      <c r="T46" s="62"/>
      <c r="U46" s="87"/>
    </row>
    <row r="47" spans="1:21">
      <c r="A47" s="6" t="s">
        <v>326</v>
      </c>
      <c r="B47" s="6" t="s">
        <v>23</v>
      </c>
      <c r="C47" s="1">
        <v>12</v>
      </c>
      <c r="D47" s="1">
        <v>1.9598540395596129</v>
      </c>
      <c r="E47" s="1">
        <v>0</v>
      </c>
      <c r="F47" s="1">
        <v>2</v>
      </c>
      <c r="G47" s="62">
        <v>0</v>
      </c>
      <c r="H47" s="1">
        <v>1.25</v>
      </c>
      <c r="I47" s="62">
        <f t="shared" si="0"/>
        <v>0</v>
      </c>
      <c r="J47" s="62">
        <f t="shared" si="1"/>
        <v>5.3150216579431255</v>
      </c>
      <c r="K47" s="62">
        <f t="shared" si="2"/>
        <v>5.3150216579431255</v>
      </c>
      <c r="L47" s="1">
        <f t="shared" si="3"/>
        <v>0</v>
      </c>
      <c r="M47" s="62">
        <f t="shared" si="4"/>
        <v>0</v>
      </c>
      <c r="N47" s="62">
        <f>AVERAGE(I47:I51)</f>
        <v>0</v>
      </c>
      <c r="O47" s="87">
        <f>_xlfn.STDEV.S(I47:I51)</f>
        <v>0</v>
      </c>
      <c r="P47" s="62">
        <f>AVERAGE(J47:J51)</f>
        <v>4.6817098478034316</v>
      </c>
      <c r="Q47" s="87">
        <f>_xlfn.STDEV.S(J47:J51)</f>
        <v>2.316020891317967</v>
      </c>
      <c r="R47" s="62">
        <f>AVERAGE(K47:K51)</f>
        <v>4.6817098478034316</v>
      </c>
      <c r="S47" s="87">
        <f>_xlfn.STDEV.S(K47:K51)</f>
        <v>2.316020891317967</v>
      </c>
      <c r="T47" s="62">
        <f>AVERAGE(M47:M51)</f>
        <v>0</v>
      </c>
      <c r="U47" s="87">
        <f>STDEV(M47:M51)</f>
        <v>0</v>
      </c>
    </row>
    <row r="48" spans="1:21">
      <c r="A48" s="6" t="s">
        <v>326</v>
      </c>
      <c r="B48" s="6" t="s">
        <v>23</v>
      </c>
      <c r="C48" s="1">
        <v>9</v>
      </c>
      <c r="D48" s="1">
        <v>2.0532095380960094</v>
      </c>
      <c r="E48" s="1">
        <v>0</v>
      </c>
      <c r="F48" s="1">
        <v>1</v>
      </c>
      <c r="G48" s="62">
        <v>0</v>
      </c>
      <c r="H48" s="1">
        <v>0.5</v>
      </c>
      <c r="I48" s="62">
        <f t="shared" si="0"/>
        <v>0</v>
      </c>
      <c r="J48" s="62">
        <f t="shared" si="1"/>
        <v>2.7057908374550781</v>
      </c>
      <c r="K48" s="62">
        <f t="shared" si="2"/>
        <v>2.7057908374550781</v>
      </c>
      <c r="L48" s="1">
        <f t="shared" si="3"/>
        <v>0</v>
      </c>
      <c r="M48" s="62">
        <f t="shared" si="4"/>
        <v>0</v>
      </c>
      <c r="N48" s="62"/>
      <c r="O48" s="87"/>
      <c r="P48" s="87"/>
      <c r="Q48" s="62"/>
      <c r="R48" s="62"/>
      <c r="S48" s="87"/>
      <c r="T48" s="62"/>
      <c r="U48" s="87"/>
    </row>
    <row r="49" spans="1:21">
      <c r="A49" s="6" t="s">
        <v>326</v>
      </c>
      <c r="B49" s="6" t="s">
        <v>23</v>
      </c>
      <c r="C49" s="1">
        <v>12</v>
      </c>
      <c r="D49" s="1">
        <v>1.9885763022059271</v>
      </c>
      <c r="E49" s="1">
        <v>0</v>
      </c>
      <c r="F49" s="1">
        <v>3</v>
      </c>
      <c r="G49" s="62">
        <v>0</v>
      </c>
      <c r="H49" s="1">
        <v>2</v>
      </c>
      <c r="I49" s="62">
        <f t="shared" si="0"/>
        <v>0</v>
      </c>
      <c r="J49" s="62">
        <f t="shared" si="1"/>
        <v>8.3812055127974414</v>
      </c>
      <c r="K49" s="62">
        <f t="shared" si="2"/>
        <v>8.3812055127974414</v>
      </c>
      <c r="L49" s="1">
        <f t="shared" si="3"/>
        <v>0</v>
      </c>
      <c r="M49" s="62">
        <f t="shared" si="4"/>
        <v>0</v>
      </c>
      <c r="N49" s="62"/>
      <c r="O49" s="87"/>
      <c r="P49" s="87"/>
      <c r="Q49" s="62"/>
      <c r="R49" s="62"/>
      <c r="S49" s="87"/>
      <c r="T49" s="62"/>
      <c r="U49" s="87"/>
    </row>
    <row r="50" spans="1:21">
      <c r="A50" s="6" t="s">
        <v>326</v>
      </c>
      <c r="B50" s="6" t="s">
        <v>23</v>
      </c>
      <c r="C50" s="1">
        <v>6</v>
      </c>
      <c r="D50" s="1">
        <v>2.03786645904797</v>
      </c>
      <c r="E50" s="1">
        <v>0</v>
      </c>
      <c r="F50" s="1">
        <v>1</v>
      </c>
      <c r="G50" s="62">
        <v>0</v>
      </c>
      <c r="H50" s="1">
        <v>0.5</v>
      </c>
      <c r="I50" s="62">
        <f t="shared" si="0"/>
        <v>0</v>
      </c>
      <c r="J50" s="62">
        <f t="shared" si="1"/>
        <v>4.0892440701077231</v>
      </c>
      <c r="K50" s="62">
        <f t="shared" si="2"/>
        <v>4.0892440701077231</v>
      </c>
      <c r="L50" s="1">
        <f t="shared" si="3"/>
        <v>0</v>
      </c>
      <c r="M50" s="62">
        <f t="shared" si="4"/>
        <v>0</v>
      </c>
      <c r="N50" s="62"/>
      <c r="O50" s="87"/>
      <c r="P50" s="87"/>
      <c r="Q50" s="62"/>
      <c r="R50" s="62"/>
      <c r="S50" s="87"/>
      <c r="T50" s="62"/>
      <c r="U50" s="87"/>
    </row>
    <row r="51" spans="1:21">
      <c r="A51" s="6" t="s">
        <v>326</v>
      </c>
      <c r="B51" s="6" t="s">
        <v>23</v>
      </c>
      <c r="C51" s="1">
        <v>8</v>
      </c>
      <c r="D51" s="1">
        <v>2.1424013666418706</v>
      </c>
      <c r="E51" s="1">
        <v>0</v>
      </c>
      <c r="F51" s="1">
        <v>1</v>
      </c>
      <c r="G51" s="62">
        <v>0</v>
      </c>
      <c r="H51" s="1">
        <v>0.5</v>
      </c>
      <c r="I51" s="62">
        <f t="shared" si="0"/>
        <v>0</v>
      </c>
      <c r="J51" s="62">
        <f t="shared" si="1"/>
        <v>2.9172871607137871</v>
      </c>
      <c r="K51" s="62">
        <f t="shared" si="2"/>
        <v>2.9172871607137871</v>
      </c>
      <c r="L51" s="1">
        <f t="shared" si="3"/>
        <v>0</v>
      </c>
      <c r="M51" s="62">
        <f t="shared" si="4"/>
        <v>0</v>
      </c>
      <c r="N51" s="62"/>
      <c r="O51" s="87"/>
      <c r="P51" s="87"/>
      <c r="Q51" s="62"/>
      <c r="R51" s="62"/>
      <c r="S51" s="87"/>
      <c r="T51" s="62"/>
      <c r="U51" s="87"/>
    </row>
    <row r="52" spans="1:21">
      <c r="A52" s="6" t="s">
        <v>326</v>
      </c>
      <c r="B52" s="6" t="s">
        <v>86</v>
      </c>
      <c r="C52" s="1">
        <v>10</v>
      </c>
      <c r="D52" s="1">
        <v>2.1152683425778265</v>
      </c>
      <c r="E52" s="1">
        <v>0</v>
      </c>
      <c r="F52" s="1">
        <v>3</v>
      </c>
      <c r="G52" s="62">
        <v>0</v>
      </c>
      <c r="H52" s="1">
        <v>1.5833333333333335</v>
      </c>
      <c r="I52" s="62">
        <f t="shared" si="0"/>
        <v>0</v>
      </c>
      <c r="J52" s="62">
        <f t="shared" si="1"/>
        <v>7.4852599146062166</v>
      </c>
      <c r="K52" s="62">
        <f t="shared" si="2"/>
        <v>7.4852599146062166</v>
      </c>
      <c r="L52" s="1">
        <f t="shared" si="3"/>
        <v>0</v>
      </c>
      <c r="M52" s="62">
        <f t="shared" si="4"/>
        <v>0</v>
      </c>
      <c r="N52" s="62">
        <f>AVERAGE(I52:I57)</f>
        <v>0.63153377781276354</v>
      </c>
      <c r="O52" s="87">
        <f>_xlfn.STDEV.S(I52:I57)</f>
        <v>1.5469355109734748</v>
      </c>
      <c r="P52" s="62">
        <f>AVERAGE(J52:J57)</f>
        <v>7.5370944631112975</v>
      </c>
      <c r="Q52" s="87">
        <f>_xlfn.STDEV.S(J52:J57)</f>
        <v>2.022275054222495</v>
      </c>
      <c r="R52" s="62">
        <f>AVERAGE(K52:K57)</f>
        <v>7.7986843189780615</v>
      </c>
      <c r="S52" s="87">
        <f>_xlfn.STDEV.S(K52:K57)</f>
        <v>1.4653282129304395</v>
      </c>
      <c r="T52" s="62">
        <f>AVERAGE(M52:M57)</f>
        <v>7.5</v>
      </c>
      <c r="U52" s="87">
        <f>STDEV(M52:M57)</f>
        <v>18.371173070873837</v>
      </c>
    </row>
    <row r="53" spans="1:21">
      <c r="A53" s="6" t="s">
        <v>326</v>
      </c>
      <c r="B53" s="6" t="s">
        <v>86</v>
      </c>
      <c r="C53" s="1">
        <v>8</v>
      </c>
      <c r="D53" s="1">
        <v>2.035475437842694</v>
      </c>
      <c r="E53" s="1">
        <v>0</v>
      </c>
      <c r="F53" s="1">
        <v>2</v>
      </c>
      <c r="G53" s="62">
        <v>0</v>
      </c>
      <c r="H53" s="1">
        <v>1.25</v>
      </c>
      <c r="I53" s="62">
        <f t="shared" si="0"/>
        <v>0</v>
      </c>
      <c r="J53" s="62">
        <f t="shared" si="1"/>
        <v>7.6763392520030669</v>
      </c>
      <c r="K53" s="62">
        <f t="shared" si="2"/>
        <v>7.6763392520030669</v>
      </c>
      <c r="L53" s="1">
        <f t="shared" si="3"/>
        <v>0</v>
      </c>
      <c r="M53" s="62">
        <f t="shared" si="4"/>
        <v>0</v>
      </c>
      <c r="N53" s="62"/>
      <c r="O53" s="87"/>
      <c r="P53" s="87"/>
      <c r="Q53" s="62"/>
      <c r="R53" s="62"/>
      <c r="S53" s="87"/>
      <c r="T53" s="62"/>
      <c r="U53" s="87"/>
    </row>
    <row r="54" spans="1:21">
      <c r="A54" s="6" t="s">
        <v>326</v>
      </c>
      <c r="B54" s="6" t="s">
        <v>86</v>
      </c>
      <c r="C54" s="1">
        <v>10</v>
      </c>
      <c r="D54" s="1">
        <v>2.1092068669621256</v>
      </c>
      <c r="E54" s="1">
        <v>0</v>
      </c>
      <c r="F54" s="1">
        <v>3</v>
      </c>
      <c r="G54" s="62">
        <v>0</v>
      </c>
      <c r="H54" s="1">
        <v>2</v>
      </c>
      <c r="I54" s="62">
        <f t="shared" si="0"/>
        <v>0</v>
      </c>
      <c r="J54" s="62">
        <f t="shared" si="1"/>
        <v>9.4822372870451748</v>
      </c>
      <c r="K54" s="62">
        <f t="shared" si="2"/>
        <v>9.4822372870451748</v>
      </c>
      <c r="L54" s="1">
        <f t="shared" si="3"/>
        <v>0</v>
      </c>
      <c r="M54" s="62">
        <f t="shared" si="4"/>
        <v>0</v>
      </c>
      <c r="N54" s="62"/>
      <c r="O54" s="87"/>
      <c r="P54" s="87"/>
      <c r="Q54" s="62"/>
      <c r="R54" s="62"/>
      <c r="S54" s="87"/>
      <c r="T54" s="62"/>
      <c r="U54" s="87"/>
    </row>
    <row r="55" spans="1:21">
      <c r="A55" s="6" t="s">
        <v>326</v>
      </c>
      <c r="B55" s="6" t="s">
        <v>86</v>
      </c>
      <c r="C55" s="1">
        <v>11</v>
      </c>
      <c r="D55" s="1">
        <v>2.3991614833319743</v>
      </c>
      <c r="E55" s="1">
        <v>1</v>
      </c>
      <c r="F55" s="1">
        <v>1</v>
      </c>
      <c r="G55" s="62">
        <v>1</v>
      </c>
      <c r="H55" s="1">
        <v>1</v>
      </c>
      <c r="I55" s="62">
        <f t="shared" si="0"/>
        <v>3.789202666876581</v>
      </c>
      <c r="J55" s="62">
        <f t="shared" si="1"/>
        <v>3.789202666876581</v>
      </c>
      <c r="K55" s="62">
        <f t="shared" si="2"/>
        <v>5.3587418020771622</v>
      </c>
      <c r="L55" s="1">
        <f t="shared" si="3"/>
        <v>1</v>
      </c>
      <c r="M55" s="62">
        <f t="shared" si="4"/>
        <v>45</v>
      </c>
      <c r="N55" s="62"/>
      <c r="O55" s="87"/>
      <c r="P55" s="87"/>
      <c r="Q55" s="62"/>
      <c r="R55" s="62"/>
      <c r="S55" s="87"/>
      <c r="T55" s="62"/>
      <c r="U55" s="87"/>
    </row>
    <row r="56" spans="1:21">
      <c r="A56" s="6" t="s">
        <v>326</v>
      </c>
      <c r="B56" s="6" t="s">
        <v>86</v>
      </c>
      <c r="C56" s="1">
        <v>8</v>
      </c>
      <c r="D56" s="1">
        <v>2.0438326325452651</v>
      </c>
      <c r="E56" s="1">
        <v>0</v>
      </c>
      <c r="F56" s="1">
        <v>2</v>
      </c>
      <c r="G56" s="62">
        <v>0</v>
      </c>
      <c r="H56" s="1">
        <v>1.25</v>
      </c>
      <c r="I56" s="62">
        <f t="shared" si="0"/>
        <v>0</v>
      </c>
      <c r="J56" s="62">
        <f t="shared" si="1"/>
        <v>7.6449508395125161</v>
      </c>
      <c r="K56" s="62">
        <f t="shared" si="2"/>
        <v>7.6449508395125161</v>
      </c>
      <c r="L56" s="1">
        <f t="shared" si="3"/>
        <v>0</v>
      </c>
      <c r="M56" s="62">
        <f t="shared" si="4"/>
        <v>0</v>
      </c>
      <c r="N56" s="62"/>
      <c r="O56" s="87"/>
      <c r="P56" s="87"/>
      <c r="Q56" s="62"/>
      <c r="R56" s="62"/>
      <c r="S56" s="87"/>
      <c r="T56" s="62"/>
      <c r="U56" s="87"/>
    </row>
    <row r="57" spans="1:21">
      <c r="A57" s="6" t="s">
        <v>326</v>
      </c>
      <c r="B57" s="6" t="s">
        <v>86</v>
      </c>
      <c r="C57" s="1">
        <v>10</v>
      </c>
      <c r="D57" s="1">
        <v>2.1870886315118661</v>
      </c>
      <c r="E57" s="1">
        <v>0</v>
      </c>
      <c r="F57" s="1">
        <v>3</v>
      </c>
      <c r="G57" s="62">
        <v>0</v>
      </c>
      <c r="H57" s="1">
        <v>2</v>
      </c>
      <c r="I57" s="62">
        <f t="shared" si="0"/>
        <v>0</v>
      </c>
      <c r="J57" s="62">
        <f t="shared" si="1"/>
        <v>9.1445768186242304</v>
      </c>
      <c r="K57" s="62">
        <f t="shared" si="2"/>
        <v>9.1445768186242304</v>
      </c>
      <c r="L57" s="1">
        <f t="shared" si="3"/>
        <v>0</v>
      </c>
      <c r="M57" s="62">
        <f t="shared" si="4"/>
        <v>0</v>
      </c>
      <c r="N57" s="62"/>
      <c r="O57" s="87"/>
      <c r="P57" s="87"/>
      <c r="Q57" s="62"/>
      <c r="R57" s="62"/>
      <c r="S57" s="87"/>
      <c r="T57" s="62"/>
      <c r="U57" s="87"/>
    </row>
    <row r="58" spans="1:21">
      <c r="A58" s="6" t="s">
        <v>327</v>
      </c>
      <c r="B58" s="6" t="s">
        <v>87</v>
      </c>
      <c r="C58" s="1">
        <v>7</v>
      </c>
      <c r="D58" s="1">
        <v>1.8055399712631239</v>
      </c>
      <c r="E58" s="1">
        <v>1</v>
      </c>
      <c r="F58" s="1">
        <v>1</v>
      </c>
      <c r="G58" s="62">
        <v>1</v>
      </c>
      <c r="H58" s="1">
        <v>1</v>
      </c>
      <c r="I58" s="62">
        <f t="shared" si="0"/>
        <v>7.912156204285111</v>
      </c>
      <c r="J58" s="62">
        <f t="shared" si="1"/>
        <v>7.912156204285111</v>
      </c>
      <c r="K58" s="62">
        <f t="shared" si="2"/>
        <v>11.189478611714433</v>
      </c>
      <c r="L58" s="1">
        <f t="shared" si="3"/>
        <v>1</v>
      </c>
      <c r="M58" s="62">
        <f t="shared" si="4"/>
        <v>45</v>
      </c>
      <c r="N58" s="62">
        <f>AVERAGE(I58:I62)</f>
        <v>4.3871043603095021</v>
      </c>
      <c r="O58" s="87">
        <f>_xlfn.STDEV.S(I58:I62)</f>
        <v>2.8288843197179854</v>
      </c>
      <c r="P58" s="62">
        <f>AVERAGE(J58:J62)</f>
        <v>6.5401382254596161</v>
      </c>
      <c r="Q58" s="87">
        <f>_xlfn.STDEV.S(J58:J62)</f>
        <v>2.115459197664459</v>
      </c>
      <c r="R58" s="62">
        <f>AVERAGE(K58:K62)</f>
        <v>8.1888500204624588</v>
      </c>
      <c r="S58" s="87">
        <f>_xlfn.STDEV.S(K58:K62)</f>
        <v>2.4862198484346245</v>
      </c>
      <c r="T58" s="62">
        <f>AVERAGE(M58:M62)</f>
        <v>32.313010235415597</v>
      </c>
      <c r="U58" s="87">
        <f t="shared" ref="U58" si="6">STDEV(M58:M62)</f>
        <v>19.748726488500516</v>
      </c>
    </row>
    <row r="59" spans="1:21">
      <c r="A59" s="6" t="s">
        <v>327</v>
      </c>
      <c r="B59" s="6" t="s">
        <v>87</v>
      </c>
      <c r="C59" s="1">
        <v>12</v>
      </c>
      <c r="D59" s="1">
        <v>1.7622160034819043</v>
      </c>
      <c r="E59" s="1">
        <v>1</v>
      </c>
      <c r="F59" s="1">
        <v>3</v>
      </c>
      <c r="G59" s="62">
        <v>1</v>
      </c>
      <c r="H59" s="1">
        <v>2</v>
      </c>
      <c r="I59" s="62">
        <f t="shared" si="0"/>
        <v>4.7288943675847772</v>
      </c>
      <c r="J59" s="62">
        <f t="shared" si="1"/>
        <v>9.4577887351695544</v>
      </c>
      <c r="K59" s="62">
        <f t="shared" si="2"/>
        <v>10.57412926433544</v>
      </c>
      <c r="L59" s="1">
        <f t="shared" si="3"/>
        <v>0.5</v>
      </c>
      <c r="M59" s="62">
        <f t="shared" si="4"/>
        <v>26.56505117707799</v>
      </c>
      <c r="N59" s="62"/>
      <c r="O59" s="87"/>
      <c r="P59" s="87"/>
      <c r="Q59" s="62"/>
      <c r="R59" s="62"/>
      <c r="S59" s="87"/>
      <c r="T59" s="62"/>
      <c r="U59" s="87"/>
    </row>
    <row r="60" spans="1:21">
      <c r="A60" s="6" t="s">
        <v>327</v>
      </c>
      <c r="B60" s="6" t="s">
        <v>87</v>
      </c>
      <c r="C60" s="1">
        <v>10</v>
      </c>
      <c r="D60" s="1">
        <v>2.060151011212271</v>
      </c>
      <c r="E60" s="1">
        <v>1</v>
      </c>
      <c r="F60" s="1">
        <v>1</v>
      </c>
      <c r="G60" s="62">
        <v>1</v>
      </c>
      <c r="H60" s="1">
        <v>1</v>
      </c>
      <c r="I60" s="62">
        <f t="shared" si="0"/>
        <v>4.8540131017461778</v>
      </c>
      <c r="J60" s="62">
        <f t="shared" si="1"/>
        <v>4.8540131017461778</v>
      </c>
      <c r="K60" s="62">
        <f t="shared" si="2"/>
        <v>6.8646111604261391</v>
      </c>
      <c r="L60" s="1">
        <f t="shared" si="3"/>
        <v>1</v>
      </c>
      <c r="M60" s="62">
        <f t="shared" si="4"/>
        <v>45</v>
      </c>
      <c r="N60" s="62"/>
      <c r="O60" s="87"/>
      <c r="P60" s="87"/>
      <c r="Q60" s="62"/>
      <c r="R60" s="62"/>
      <c r="S60" s="87"/>
      <c r="T60" s="62"/>
      <c r="U60" s="87"/>
    </row>
    <row r="61" spans="1:21">
      <c r="A61" s="6" t="s">
        <v>327</v>
      </c>
      <c r="B61" s="6" t="s">
        <v>87</v>
      </c>
      <c r="C61" s="1">
        <v>10</v>
      </c>
      <c r="D61" s="1">
        <v>1.6566508433271654</v>
      </c>
      <c r="E61" s="1">
        <v>0</v>
      </c>
      <c r="F61" s="1">
        <v>2</v>
      </c>
      <c r="G61" s="62">
        <v>0</v>
      </c>
      <c r="H61" s="1">
        <v>1</v>
      </c>
      <c r="I61" s="62">
        <f t="shared" si="0"/>
        <v>0</v>
      </c>
      <c r="J61" s="62">
        <f t="shared" si="1"/>
        <v>6.0362749581657864</v>
      </c>
      <c r="K61" s="62">
        <f t="shared" si="2"/>
        <v>6.0362749581657864</v>
      </c>
      <c r="L61" s="1">
        <f t="shared" si="3"/>
        <v>0</v>
      </c>
      <c r="M61" s="62">
        <f t="shared" si="4"/>
        <v>0</v>
      </c>
      <c r="N61" s="62"/>
      <c r="O61" s="87"/>
      <c r="P61" s="87"/>
      <c r="Q61" s="62"/>
      <c r="R61" s="62"/>
      <c r="S61" s="87"/>
      <c r="T61" s="62"/>
      <c r="U61" s="87"/>
    </row>
    <row r="62" spans="1:21">
      <c r="A62" s="6" t="s">
        <v>327</v>
      </c>
      <c r="B62" s="6" t="s">
        <v>87</v>
      </c>
      <c r="C62" s="1">
        <v>11</v>
      </c>
      <c r="D62" s="1">
        <v>2.0472908040108071</v>
      </c>
      <c r="E62" s="1">
        <v>1</v>
      </c>
      <c r="F62" s="1">
        <v>1</v>
      </c>
      <c r="G62" s="62">
        <v>1</v>
      </c>
      <c r="H62" s="1">
        <v>1</v>
      </c>
      <c r="I62" s="62">
        <f t="shared" si="0"/>
        <v>4.4404581279314455</v>
      </c>
      <c r="J62" s="62">
        <f t="shared" si="1"/>
        <v>4.4404581279314455</v>
      </c>
      <c r="K62" s="62">
        <f t="shared" si="2"/>
        <v>6.2797561076704937</v>
      </c>
      <c r="L62" s="1">
        <f t="shared" si="3"/>
        <v>1</v>
      </c>
      <c r="M62" s="62">
        <f t="shared" si="4"/>
        <v>45</v>
      </c>
      <c r="N62" s="62"/>
      <c r="O62" s="87"/>
      <c r="P62" s="87"/>
      <c r="Q62" s="62"/>
      <c r="R62" s="62"/>
      <c r="S62" s="87"/>
      <c r="T62" s="62"/>
      <c r="U62" s="87"/>
    </row>
    <row r="63" spans="1:21">
      <c r="A63" s="6" t="s">
        <v>327</v>
      </c>
      <c r="B63" s="6" t="s">
        <v>88</v>
      </c>
      <c r="C63" s="1">
        <v>13</v>
      </c>
      <c r="D63" s="1">
        <v>2.185770921528611</v>
      </c>
      <c r="E63" s="1">
        <v>1</v>
      </c>
      <c r="F63" s="1">
        <v>2</v>
      </c>
      <c r="G63" s="62">
        <v>1</v>
      </c>
      <c r="H63" s="1">
        <v>1.5</v>
      </c>
      <c r="I63" s="62">
        <f t="shared" si="0"/>
        <v>3.5192652699982419</v>
      </c>
      <c r="J63" s="62">
        <f t="shared" si="1"/>
        <v>5.278897904997363</v>
      </c>
      <c r="K63" s="62">
        <f t="shared" si="2"/>
        <v>6.3444456914691409</v>
      </c>
      <c r="L63" s="1">
        <f t="shared" si="3"/>
        <v>0.66666666666666663</v>
      </c>
      <c r="M63" s="62">
        <f t="shared" si="4"/>
        <v>33.690067525979785</v>
      </c>
      <c r="N63" s="62">
        <f>AVERAGE(I63:I68)</f>
        <v>4.075994383994531</v>
      </c>
      <c r="O63" s="87">
        <f>_xlfn.STDEV.S(I63:I68)</f>
        <v>0.45169577174953718</v>
      </c>
      <c r="P63" s="62">
        <f>AVERAGE(J63:J68)</f>
        <v>5.4277180267880327</v>
      </c>
      <c r="Q63" s="87">
        <f>_xlfn.STDEV.S(J63:J68)</f>
        <v>1.1982397555197148</v>
      </c>
      <c r="R63" s="62">
        <f>AVERAGE(K63:K68)</f>
        <v>6.8147836259127059</v>
      </c>
      <c r="S63" s="87">
        <f>_xlfn.STDEV.S(K63:K68)</f>
        <v>1.0949430927333839</v>
      </c>
      <c r="T63" s="62">
        <f>AVERAGE(M63:M68)</f>
        <v>37.460045017319857</v>
      </c>
      <c r="U63" s="87">
        <f>STDEV(M63:M68)</f>
        <v>5.8404240158147296</v>
      </c>
    </row>
    <row r="64" spans="1:21">
      <c r="A64" s="6" t="s">
        <v>327</v>
      </c>
      <c r="B64" s="6" t="s">
        <v>88</v>
      </c>
      <c r="C64" s="1">
        <v>11</v>
      </c>
      <c r="D64" s="1">
        <v>1.9780121692128003</v>
      </c>
      <c r="E64" s="1">
        <v>1</v>
      </c>
      <c r="F64" s="1">
        <v>2</v>
      </c>
      <c r="G64" s="62">
        <v>1</v>
      </c>
      <c r="H64" s="1">
        <v>1.5</v>
      </c>
      <c r="I64" s="62">
        <f t="shared" si="0"/>
        <v>4.5959823869673393</v>
      </c>
      <c r="J64" s="62">
        <f t="shared" si="1"/>
        <v>6.8939735804510098</v>
      </c>
      <c r="K64" s="62">
        <f t="shared" si="2"/>
        <v>8.2855250786700605</v>
      </c>
      <c r="L64" s="1">
        <f t="shared" si="3"/>
        <v>0.66666666666666663</v>
      </c>
      <c r="M64" s="62">
        <f t="shared" si="4"/>
        <v>33.690067525979785</v>
      </c>
      <c r="N64" s="62"/>
      <c r="O64" s="87"/>
      <c r="P64" s="87"/>
      <c r="Q64" s="62"/>
      <c r="R64" s="62"/>
      <c r="S64" s="87"/>
      <c r="T64" s="62"/>
      <c r="U64" s="87"/>
    </row>
    <row r="65" spans="1:21">
      <c r="A65" s="6" t="s">
        <v>327</v>
      </c>
      <c r="B65" s="6" t="s">
        <v>88</v>
      </c>
      <c r="C65" s="1">
        <v>12</v>
      </c>
      <c r="D65" s="1">
        <v>2.1934869529693293</v>
      </c>
      <c r="E65" s="1">
        <v>1</v>
      </c>
      <c r="F65" s="1">
        <v>1</v>
      </c>
      <c r="G65" s="62">
        <v>1</v>
      </c>
      <c r="H65" s="1">
        <v>1</v>
      </c>
      <c r="I65" s="62">
        <f t="shared" si="0"/>
        <v>3.7991260089568697</v>
      </c>
      <c r="J65" s="62">
        <f t="shared" si="1"/>
        <v>3.7991260089568697</v>
      </c>
      <c r="K65" s="62">
        <f t="shared" si="2"/>
        <v>5.3727755270311741</v>
      </c>
      <c r="L65" s="1">
        <f t="shared" si="3"/>
        <v>1</v>
      </c>
      <c r="M65" s="62">
        <f t="shared" si="4"/>
        <v>45</v>
      </c>
      <c r="N65" s="62"/>
      <c r="O65" s="87"/>
      <c r="P65" s="87"/>
      <c r="Q65" s="62"/>
      <c r="R65" s="62"/>
      <c r="S65" s="87"/>
      <c r="T65" s="62"/>
      <c r="U65" s="87"/>
    </row>
    <row r="66" spans="1:21">
      <c r="A66" s="6" t="s">
        <v>327</v>
      </c>
      <c r="B66" s="6" t="s">
        <v>88</v>
      </c>
      <c r="C66" s="1">
        <v>12</v>
      </c>
      <c r="D66" s="1">
        <v>2.2450495708197442</v>
      </c>
      <c r="E66" s="1">
        <v>1</v>
      </c>
      <c r="F66" s="1">
        <v>2</v>
      </c>
      <c r="G66" s="62">
        <v>1</v>
      </c>
      <c r="H66" s="1">
        <v>1.5</v>
      </c>
      <c r="I66" s="62">
        <f t="shared" si="0"/>
        <v>3.7118705268902144</v>
      </c>
      <c r="J66" s="62">
        <f t="shared" si="1"/>
        <v>5.5678057903353215</v>
      </c>
      <c r="K66" s="62">
        <f t="shared" si="2"/>
        <v>6.6916697562931011</v>
      </c>
      <c r="L66" s="1">
        <f t="shared" si="3"/>
        <v>0.66666666666666663</v>
      </c>
      <c r="M66" s="62">
        <f t="shared" si="4"/>
        <v>33.690067525979785</v>
      </c>
      <c r="N66" s="62"/>
      <c r="O66" s="87"/>
      <c r="P66" s="87"/>
      <c r="Q66" s="62"/>
      <c r="R66" s="62"/>
      <c r="S66" s="87"/>
      <c r="T66" s="62"/>
      <c r="U66" s="87"/>
    </row>
    <row r="67" spans="1:21">
      <c r="A67" s="6" t="s">
        <v>327</v>
      </c>
      <c r="B67" s="6" t="s">
        <v>88</v>
      </c>
      <c r="C67" s="1">
        <v>11</v>
      </c>
      <c r="D67" s="1">
        <v>2.0691415729492331</v>
      </c>
      <c r="E67" s="1">
        <v>1</v>
      </c>
      <c r="F67" s="1">
        <v>2</v>
      </c>
      <c r="G67" s="62">
        <v>1</v>
      </c>
      <c r="H67" s="1">
        <v>1.5</v>
      </c>
      <c r="I67" s="62">
        <f t="shared" ref="I67:I68" si="7">100*G67/(C67*D67)</f>
        <v>4.393565529666219</v>
      </c>
      <c r="J67" s="62">
        <f t="shared" ref="J67:J68" si="8">100*H67/(C67*D67)</f>
        <v>6.5903482944993295</v>
      </c>
      <c r="K67" s="62">
        <f t="shared" ref="K67:K68" si="9">SQRT(I67^2+J67^2)</f>
        <v>7.9206128996613279</v>
      </c>
      <c r="L67" s="1">
        <f t="shared" ref="L67:L68" si="10">I67/J67</f>
        <v>0.66666666666666663</v>
      </c>
      <c r="M67" s="62">
        <f t="shared" ref="M67:M68" si="11">180/PI()*ATAN(L67)</f>
        <v>33.690067525979785</v>
      </c>
      <c r="N67" s="62"/>
      <c r="O67" s="87"/>
      <c r="P67" s="87"/>
      <c r="Q67" s="62"/>
      <c r="R67" s="62"/>
      <c r="S67" s="87"/>
      <c r="T67" s="62"/>
      <c r="U67" s="87"/>
    </row>
    <row r="68" spans="1:21">
      <c r="A68" s="6" t="s">
        <v>327</v>
      </c>
      <c r="B68" s="6" t="s">
        <v>88</v>
      </c>
      <c r="C68" s="1">
        <v>11</v>
      </c>
      <c r="D68" s="1">
        <v>2.0492759720981577</v>
      </c>
      <c r="E68" s="1">
        <v>1</v>
      </c>
      <c r="F68" s="1">
        <v>1</v>
      </c>
      <c r="G68" s="62">
        <v>1</v>
      </c>
      <c r="H68" s="1">
        <v>1</v>
      </c>
      <c r="I68" s="62">
        <f t="shared" si="7"/>
        <v>4.4361565814883068</v>
      </c>
      <c r="J68" s="62">
        <f t="shared" si="8"/>
        <v>4.4361565814883068</v>
      </c>
      <c r="K68" s="62">
        <f t="shared" si="9"/>
        <v>6.2736728023514301</v>
      </c>
      <c r="L68" s="1">
        <f t="shared" si="10"/>
        <v>1</v>
      </c>
      <c r="M68" s="62">
        <f t="shared" si="11"/>
        <v>45</v>
      </c>
      <c r="N68" s="62"/>
      <c r="O68" s="87"/>
      <c r="P68" s="87"/>
      <c r="Q68" s="62"/>
      <c r="R68" s="62"/>
      <c r="S68" s="87"/>
      <c r="T68" s="62"/>
      <c r="U68" s="87"/>
    </row>
    <row r="69" spans="1:21">
      <c r="N69" s="80"/>
      <c r="O69" s="80"/>
      <c r="P69" s="80"/>
      <c r="Q69" s="80"/>
      <c r="R69" s="80"/>
      <c r="S69" s="80"/>
      <c r="T69" s="80"/>
      <c r="U69" s="80"/>
    </row>
    <row r="70" spans="1:21">
      <c r="A70" s="6" t="s">
        <v>542</v>
      </c>
      <c r="B70" s="1"/>
      <c r="C70" s="1">
        <f>MAX(C2:C69)</f>
        <v>24</v>
      </c>
      <c r="D70" s="1">
        <f t="shared" ref="D70:M70" si="12">MAX(D2:D69)</f>
        <v>2.8558072809993464</v>
      </c>
      <c r="E70" s="1">
        <f t="shared" si="12"/>
        <v>6</v>
      </c>
      <c r="F70" s="1">
        <f t="shared" si="12"/>
        <v>11</v>
      </c>
      <c r="G70" s="62">
        <f t="shared" si="12"/>
        <v>3.666666666666667</v>
      </c>
      <c r="H70" s="62">
        <f t="shared" si="12"/>
        <v>8.3333333333333321</v>
      </c>
      <c r="I70" s="62">
        <f t="shared" si="12"/>
        <v>14.744790964706922</v>
      </c>
      <c r="J70" s="62">
        <f t="shared" si="12"/>
        <v>42.893937351874676</v>
      </c>
      <c r="K70" s="62">
        <f t="shared" si="12"/>
        <v>45.35745497864108</v>
      </c>
      <c r="L70" s="1" t="e">
        <f t="shared" si="12"/>
        <v>#DIV/0!</v>
      </c>
      <c r="M70" s="1">
        <f t="shared" si="12"/>
        <v>90</v>
      </c>
      <c r="N70" s="62">
        <f>MAX(N2:N69)</f>
        <v>8.7807252706599481</v>
      </c>
      <c r="O70" s="62"/>
      <c r="P70" s="62">
        <f t="shared" ref="P70" si="13">MAX(P2:P69)</f>
        <v>23.693475427595349</v>
      </c>
      <c r="Q70" s="62"/>
      <c r="R70" s="62">
        <f t="shared" ref="R70:T70" si="14">MAX(R2:R69)</f>
        <v>25.248809684950466</v>
      </c>
      <c r="S70" s="62"/>
      <c r="T70" s="62">
        <f t="shared" si="14"/>
        <v>37.460045017319857</v>
      </c>
      <c r="U70" s="62"/>
    </row>
    <row r="71" spans="1:21">
      <c r="A71" s="6" t="s">
        <v>543</v>
      </c>
      <c r="B71" s="1"/>
      <c r="C71" s="1">
        <f>MIN(C2:C68)</f>
        <v>5</v>
      </c>
      <c r="D71" s="1">
        <f t="shared" ref="D71:T71" si="15">MIN(D2:D68)</f>
        <v>1.1303426889238335</v>
      </c>
      <c r="E71" s="1">
        <f t="shared" si="15"/>
        <v>0</v>
      </c>
      <c r="F71" s="1">
        <f t="shared" si="15"/>
        <v>0</v>
      </c>
      <c r="G71" s="62">
        <f t="shared" si="15"/>
        <v>0</v>
      </c>
      <c r="H71" s="1">
        <f t="shared" si="15"/>
        <v>0</v>
      </c>
      <c r="I71" s="1">
        <f t="shared" si="15"/>
        <v>0</v>
      </c>
      <c r="J71" s="1">
        <f t="shared" si="15"/>
        <v>0</v>
      </c>
      <c r="K71" s="1">
        <f t="shared" si="15"/>
        <v>0</v>
      </c>
      <c r="L71" s="1" t="e">
        <f t="shared" si="15"/>
        <v>#DIV/0!</v>
      </c>
      <c r="M71" s="1">
        <f t="shared" si="15"/>
        <v>0</v>
      </c>
      <c r="N71" s="62">
        <f t="shared" si="15"/>
        <v>0</v>
      </c>
      <c r="O71" s="62"/>
      <c r="P71" s="62">
        <f t="shared" si="15"/>
        <v>3.5980566797303482</v>
      </c>
      <c r="Q71" s="62"/>
      <c r="R71" s="62">
        <f t="shared" si="15"/>
        <v>3.7926847527769647</v>
      </c>
      <c r="S71" s="62"/>
      <c r="T71" s="62">
        <f t="shared" si="15"/>
        <v>0</v>
      </c>
      <c r="U71" s="62"/>
    </row>
    <row r="73" spans="1:21">
      <c r="C73" s="81"/>
      <c r="D73" s="80"/>
      <c r="E73" s="80"/>
      <c r="F73" s="80"/>
      <c r="G73" s="80"/>
      <c r="H73" s="8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458B-E020-447C-8D9D-78E80EB82E6A}">
  <dimension ref="A1:EN59"/>
  <sheetViews>
    <sheetView zoomScale="55" zoomScaleNormal="55" workbookViewId="0">
      <pane xSplit="1" topLeftCell="BG1" activePane="topRight" state="frozen"/>
      <selection activeCell="CC3" sqref="CC3"/>
      <selection pane="topRight" activeCell="BZ3" sqref="BZ3"/>
    </sheetView>
  </sheetViews>
  <sheetFormatPr defaultColWidth="9.1328125" defaultRowHeight="13.9"/>
  <cols>
    <col min="1" max="1" width="7.73046875" bestFit="1" customWidth="1"/>
    <col min="2" max="2" width="19.265625" bestFit="1" customWidth="1"/>
    <col min="3" max="3" width="19.265625" customWidth="1"/>
    <col min="4" max="4" width="23.265625" style="31" bestFit="1" customWidth="1"/>
    <col min="5" max="5" width="31.1328125" bestFit="1" customWidth="1"/>
    <col min="6" max="6" width="7.265625" customWidth="1"/>
    <col min="10" max="10" width="10.3984375" bestFit="1" customWidth="1"/>
    <col min="11" max="11" width="6.1328125" bestFit="1" customWidth="1"/>
    <col min="12" max="14" width="8.1328125" bestFit="1" customWidth="1"/>
    <col min="16" max="16" width="8.1328125" bestFit="1" customWidth="1"/>
    <col min="17" max="18" width="6.1328125" bestFit="1" customWidth="1"/>
    <col min="19" max="19" width="7.1328125" bestFit="1" customWidth="1"/>
    <col min="21" max="22" width="6.1328125" bestFit="1" customWidth="1"/>
    <col min="23" max="24" width="7.1328125" bestFit="1" customWidth="1"/>
    <col min="25" max="25" width="6.1328125" bestFit="1" customWidth="1"/>
    <col min="26" max="26" width="7.1328125" bestFit="1" customWidth="1"/>
    <col min="28" max="28" width="8.1328125" bestFit="1" customWidth="1"/>
    <col min="29" max="29" width="8.1328125" customWidth="1"/>
    <col min="30" max="41" width="8.1328125" bestFit="1" customWidth="1"/>
    <col min="42" max="42" width="9.1328125" bestFit="1" customWidth="1"/>
    <col min="43" max="45" width="8.1328125" bestFit="1" customWidth="1"/>
    <col min="60" max="60" width="9.1328125" bestFit="1" customWidth="1"/>
    <col min="61" max="61" width="9.1328125" customWidth="1"/>
    <col min="62" max="70" width="8.1328125" bestFit="1" customWidth="1"/>
    <col min="71" max="74" width="9.1328125" bestFit="1" customWidth="1"/>
    <col min="75" max="75" width="8.1328125" bestFit="1" customWidth="1"/>
    <col min="76" max="76" width="9.1328125" customWidth="1"/>
  </cols>
  <sheetData>
    <row r="1" spans="1:144">
      <c r="A1" s="120" t="s">
        <v>252</v>
      </c>
      <c r="B1" s="120" t="s">
        <v>253</v>
      </c>
      <c r="C1" s="120" t="s">
        <v>491</v>
      </c>
      <c r="D1" s="119" t="s">
        <v>257</v>
      </c>
      <c r="E1" s="120" t="s">
        <v>258</v>
      </c>
      <c r="F1" s="121" t="s">
        <v>473</v>
      </c>
      <c r="G1" s="121" t="s">
        <v>260</v>
      </c>
      <c r="H1" s="121" t="s">
        <v>261</v>
      </c>
      <c r="J1" t="s">
        <v>262</v>
      </c>
      <c r="BZ1" t="s">
        <v>321</v>
      </c>
    </row>
    <row r="2" spans="1:144">
      <c r="A2" s="120"/>
      <c r="B2" s="120"/>
      <c r="C2" s="120"/>
      <c r="D2" s="119"/>
      <c r="E2" s="120"/>
      <c r="F2" s="121"/>
      <c r="G2" s="121"/>
      <c r="H2" s="121"/>
      <c r="J2" s="103" t="s">
        <v>78</v>
      </c>
      <c r="K2" s="104"/>
      <c r="L2" s="104"/>
      <c r="M2" s="104"/>
      <c r="N2" s="104"/>
      <c r="O2" s="100" t="s">
        <v>79</v>
      </c>
      <c r="P2" s="100"/>
      <c r="Q2" s="100"/>
      <c r="R2" s="100"/>
      <c r="S2" s="100"/>
      <c r="T2" s="100"/>
      <c r="U2" s="105" t="s">
        <v>80</v>
      </c>
      <c r="V2" s="105"/>
      <c r="W2" s="105"/>
      <c r="X2" s="105"/>
      <c r="Y2" s="105"/>
      <c r="Z2" s="105"/>
      <c r="AA2" s="106" t="s">
        <v>81</v>
      </c>
      <c r="AB2" s="106"/>
      <c r="AC2" s="106"/>
      <c r="AD2" s="106"/>
      <c r="AE2" s="106"/>
      <c r="AF2" s="106"/>
      <c r="AG2" s="107" t="s">
        <v>82</v>
      </c>
      <c r="AH2" s="107"/>
      <c r="AI2" s="107"/>
      <c r="AJ2" s="107"/>
      <c r="AK2" s="107"/>
      <c r="AL2" s="108" t="s">
        <v>264</v>
      </c>
      <c r="AM2" s="108"/>
      <c r="AN2" s="108"/>
      <c r="AO2" s="108"/>
      <c r="AP2" s="108"/>
      <c r="AQ2" s="109" t="s">
        <v>265</v>
      </c>
      <c r="AR2" s="109"/>
      <c r="AS2" s="109"/>
      <c r="AT2" s="109"/>
      <c r="AU2" s="109"/>
      <c r="AV2" s="109"/>
      <c r="AW2" s="110" t="s">
        <v>20</v>
      </c>
      <c r="AX2" s="110"/>
      <c r="AY2" s="110"/>
      <c r="AZ2" s="110"/>
      <c r="BA2" s="110"/>
      <c r="BB2" s="110"/>
      <c r="BC2" s="111" t="s">
        <v>23</v>
      </c>
      <c r="BD2" s="111"/>
      <c r="BE2" s="111"/>
      <c r="BF2" s="111"/>
      <c r="BG2" s="111"/>
      <c r="BH2" s="112" t="s">
        <v>86</v>
      </c>
      <c r="BI2" s="112"/>
      <c r="BJ2" s="112"/>
      <c r="BK2" s="112"/>
      <c r="BL2" s="112"/>
      <c r="BM2" s="112"/>
      <c r="BN2" s="113" t="s">
        <v>87</v>
      </c>
      <c r="BO2" s="113"/>
      <c r="BP2" s="113"/>
      <c r="BQ2" s="113"/>
      <c r="BR2" s="113"/>
      <c r="BS2" s="114" t="s">
        <v>88</v>
      </c>
      <c r="BT2" s="114"/>
      <c r="BU2" s="114"/>
      <c r="BV2" s="114"/>
      <c r="BW2" s="114"/>
      <c r="BX2" s="114"/>
      <c r="BZ2" s="103" t="s">
        <v>78</v>
      </c>
      <c r="CA2" s="104"/>
      <c r="CB2" s="104"/>
      <c r="CC2" s="104"/>
      <c r="CD2" s="104"/>
      <c r="CE2" s="100" t="s">
        <v>79</v>
      </c>
      <c r="CF2" s="100"/>
      <c r="CG2" s="100"/>
      <c r="CH2" s="100"/>
      <c r="CI2" s="100"/>
      <c r="CJ2" s="100"/>
      <c r="CK2" s="105" t="s">
        <v>80</v>
      </c>
      <c r="CL2" s="105"/>
      <c r="CM2" s="105"/>
      <c r="CN2" s="105"/>
      <c r="CO2" s="105"/>
      <c r="CP2" s="105"/>
      <c r="CQ2" s="106" t="s">
        <v>81</v>
      </c>
      <c r="CR2" s="106"/>
      <c r="CS2" s="106"/>
      <c r="CT2" s="106"/>
      <c r="CU2" s="106"/>
      <c r="CV2" s="106"/>
      <c r="CW2" s="107" t="s">
        <v>82</v>
      </c>
      <c r="CX2" s="107"/>
      <c r="CY2" s="107"/>
      <c r="CZ2" s="107"/>
      <c r="DA2" s="107"/>
      <c r="DB2" s="108" t="s">
        <v>264</v>
      </c>
      <c r="DC2" s="108"/>
      <c r="DD2" s="108"/>
      <c r="DE2" s="108"/>
      <c r="DF2" s="108"/>
      <c r="DG2" s="109" t="s">
        <v>265</v>
      </c>
      <c r="DH2" s="109"/>
      <c r="DI2" s="109"/>
      <c r="DJ2" s="109"/>
      <c r="DK2" s="109"/>
      <c r="DL2" s="109"/>
      <c r="DM2" s="110" t="s">
        <v>20</v>
      </c>
      <c r="DN2" s="110"/>
      <c r="DO2" s="110"/>
      <c r="DP2" s="110"/>
      <c r="DQ2" s="110"/>
      <c r="DR2" s="110"/>
      <c r="DS2" s="111" t="s">
        <v>23</v>
      </c>
      <c r="DT2" s="111"/>
      <c r="DU2" s="111"/>
      <c r="DV2" s="111"/>
      <c r="DW2" s="111"/>
      <c r="DX2" s="112" t="s">
        <v>86</v>
      </c>
      <c r="DY2" s="112"/>
      <c r="DZ2" s="112"/>
      <c r="EA2" s="112"/>
      <c r="EB2" s="112"/>
      <c r="EC2" s="112"/>
      <c r="ED2" s="113" t="s">
        <v>87</v>
      </c>
      <c r="EE2" s="113"/>
      <c r="EF2" s="113"/>
      <c r="EG2" s="113"/>
      <c r="EH2" s="113"/>
      <c r="EI2" s="114" t="s">
        <v>88</v>
      </c>
      <c r="EJ2" s="114"/>
      <c r="EK2" s="114"/>
      <c r="EL2" s="114"/>
      <c r="EM2" s="114"/>
      <c r="EN2" s="114"/>
    </row>
    <row r="3" spans="1:144">
      <c r="A3" s="29" t="s">
        <v>92</v>
      </c>
      <c r="B3">
        <v>1.4E-3</v>
      </c>
      <c r="C3">
        <v>0.2</v>
      </c>
      <c r="D3" s="30" t="s">
        <v>279</v>
      </c>
      <c r="E3" t="s">
        <v>533</v>
      </c>
      <c r="F3">
        <v>3</v>
      </c>
      <c r="G3">
        <v>3</v>
      </c>
      <c r="H3">
        <v>2</v>
      </c>
      <c r="J3">
        <v>0.45</v>
      </c>
      <c r="N3">
        <v>5.38</v>
      </c>
      <c r="O3">
        <v>0.01</v>
      </c>
      <c r="S3">
        <v>4.0000000000000001E-3</v>
      </c>
      <c r="T3">
        <v>0.01</v>
      </c>
      <c r="AA3">
        <v>0.05</v>
      </c>
      <c r="AB3">
        <v>0.76</v>
      </c>
      <c r="AC3">
        <v>0.17</v>
      </c>
      <c r="AE3">
        <v>2.74</v>
      </c>
      <c r="AF3" s="31">
        <v>0.41</v>
      </c>
      <c r="AG3" s="31"/>
      <c r="AL3">
        <v>1.78</v>
      </c>
      <c r="AM3">
        <v>1.49</v>
      </c>
      <c r="AO3">
        <v>0.41</v>
      </c>
      <c r="AQ3">
        <v>0.92</v>
      </c>
      <c r="AS3">
        <v>0.69</v>
      </c>
      <c r="AT3">
        <v>3.5</v>
      </c>
      <c r="AU3">
        <v>0.03</v>
      </c>
      <c r="AV3">
        <v>0.34</v>
      </c>
      <c r="BZ3">
        <f>IF((J3-$C3)&gt;=0,1,0)</f>
        <v>1</v>
      </c>
      <c r="CA3">
        <f t="shared" ref="CA3:EL6" si="0">IF((K3-$C3)&gt;=0,1,0)</f>
        <v>0</v>
      </c>
      <c r="CB3">
        <f t="shared" si="0"/>
        <v>0</v>
      </c>
      <c r="CC3">
        <f t="shared" si="0"/>
        <v>0</v>
      </c>
      <c r="CD3">
        <f t="shared" si="0"/>
        <v>1</v>
      </c>
      <c r="CE3">
        <f t="shared" si="0"/>
        <v>0</v>
      </c>
      <c r="CF3">
        <f t="shared" si="0"/>
        <v>0</v>
      </c>
      <c r="CG3">
        <f t="shared" si="0"/>
        <v>0</v>
      </c>
      <c r="CH3">
        <f t="shared" si="0"/>
        <v>0</v>
      </c>
      <c r="CI3">
        <f t="shared" si="0"/>
        <v>0</v>
      </c>
      <c r="CJ3">
        <f t="shared" si="0"/>
        <v>0</v>
      </c>
      <c r="CK3">
        <f t="shared" si="0"/>
        <v>0</v>
      </c>
      <c r="CL3">
        <f t="shared" si="0"/>
        <v>0</v>
      </c>
      <c r="CM3">
        <f t="shared" si="0"/>
        <v>0</v>
      </c>
      <c r="CN3">
        <f t="shared" si="0"/>
        <v>0</v>
      </c>
      <c r="CO3">
        <f t="shared" si="0"/>
        <v>0</v>
      </c>
      <c r="CP3">
        <f t="shared" si="0"/>
        <v>0</v>
      </c>
      <c r="CQ3">
        <f t="shared" si="0"/>
        <v>0</v>
      </c>
      <c r="CR3">
        <f t="shared" si="0"/>
        <v>1</v>
      </c>
      <c r="CS3">
        <f t="shared" si="0"/>
        <v>0</v>
      </c>
      <c r="CT3">
        <f t="shared" si="0"/>
        <v>0</v>
      </c>
      <c r="CU3">
        <f t="shared" si="0"/>
        <v>1</v>
      </c>
      <c r="CV3">
        <f t="shared" si="0"/>
        <v>1</v>
      </c>
      <c r="CW3">
        <f t="shared" si="0"/>
        <v>0</v>
      </c>
      <c r="CX3">
        <f t="shared" si="0"/>
        <v>0</v>
      </c>
      <c r="CY3">
        <f t="shared" si="0"/>
        <v>0</v>
      </c>
      <c r="CZ3">
        <f t="shared" si="0"/>
        <v>0</v>
      </c>
      <c r="DA3">
        <f t="shared" si="0"/>
        <v>0</v>
      </c>
      <c r="DB3">
        <f t="shared" si="0"/>
        <v>1</v>
      </c>
      <c r="DC3">
        <f t="shared" si="0"/>
        <v>1</v>
      </c>
      <c r="DD3">
        <f t="shared" si="0"/>
        <v>0</v>
      </c>
      <c r="DE3">
        <f t="shared" si="0"/>
        <v>1</v>
      </c>
      <c r="DF3">
        <f t="shared" si="0"/>
        <v>0</v>
      </c>
      <c r="DG3">
        <f t="shared" si="0"/>
        <v>1</v>
      </c>
      <c r="DH3">
        <f t="shared" si="0"/>
        <v>0</v>
      </c>
      <c r="DI3">
        <f t="shared" si="0"/>
        <v>1</v>
      </c>
      <c r="DJ3">
        <f t="shared" si="0"/>
        <v>1</v>
      </c>
      <c r="DK3">
        <f t="shared" si="0"/>
        <v>0</v>
      </c>
      <c r="DL3">
        <f t="shared" si="0"/>
        <v>1</v>
      </c>
      <c r="DM3">
        <f t="shared" si="0"/>
        <v>0</v>
      </c>
      <c r="DN3">
        <f t="shared" si="0"/>
        <v>0</v>
      </c>
      <c r="DO3">
        <f t="shared" si="0"/>
        <v>0</v>
      </c>
      <c r="DP3">
        <f t="shared" si="0"/>
        <v>0</v>
      </c>
      <c r="DQ3">
        <f t="shared" si="0"/>
        <v>0</v>
      </c>
      <c r="DR3">
        <f t="shared" si="0"/>
        <v>0</v>
      </c>
      <c r="DS3">
        <f t="shared" si="0"/>
        <v>0</v>
      </c>
      <c r="DT3">
        <f t="shared" si="0"/>
        <v>0</v>
      </c>
      <c r="DU3">
        <f t="shared" si="0"/>
        <v>0</v>
      </c>
      <c r="DV3">
        <f t="shared" si="0"/>
        <v>0</v>
      </c>
      <c r="DW3">
        <f t="shared" si="0"/>
        <v>0</v>
      </c>
      <c r="DX3">
        <f t="shared" si="0"/>
        <v>0</v>
      </c>
      <c r="DY3">
        <f t="shared" si="0"/>
        <v>0</v>
      </c>
      <c r="DZ3">
        <f t="shared" si="0"/>
        <v>0</v>
      </c>
      <c r="EA3">
        <f t="shared" si="0"/>
        <v>0</v>
      </c>
      <c r="EB3">
        <f t="shared" si="0"/>
        <v>0</v>
      </c>
      <c r="EC3">
        <f t="shared" si="0"/>
        <v>0</v>
      </c>
      <c r="ED3">
        <f t="shared" si="0"/>
        <v>0</v>
      </c>
      <c r="EE3">
        <f t="shared" si="0"/>
        <v>0</v>
      </c>
      <c r="EF3">
        <f t="shared" si="0"/>
        <v>0</v>
      </c>
      <c r="EG3">
        <f t="shared" si="0"/>
        <v>0</v>
      </c>
      <c r="EH3">
        <f t="shared" si="0"/>
        <v>0</v>
      </c>
      <c r="EI3">
        <f t="shared" si="0"/>
        <v>0</v>
      </c>
      <c r="EJ3">
        <f t="shared" si="0"/>
        <v>0</v>
      </c>
      <c r="EK3">
        <f t="shared" si="0"/>
        <v>0</v>
      </c>
      <c r="EL3">
        <f t="shared" si="0"/>
        <v>0</v>
      </c>
      <c r="EM3">
        <f t="shared" ref="EM3:EN18" si="1">IF((BW3-$C3)&gt;=0,1,0)</f>
        <v>0</v>
      </c>
      <c r="EN3">
        <f t="shared" si="1"/>
        <v>0</v>
      </c>
    </row>
    <row r="4" spans="1:144">
      <c r="A4" s="29" t="s">
        <v>231</v>
      </c>
      <c r="B4">
        <v>8.4999999999999999E-6</v>
      </c>
      <c r="C4">
        <v>5.0000000000000001E-3</v>
      </c>
      <c r="D4" s="31" t="s">
        <v>275</v>
      </c>
      <c r="E4" s="31" t="s">
        <v>275</v>
      </c>
      <c r="F4">
        <v>3</v>
      </c>
      <c r="G4">
        <v>3</v>
      </c>
      <c r="H4">
        <v>3</v>
      </c>
      <c r="AF4" s="31"/>
      <c r="AG4" s="31"/>
      <c r="BZ4">
        <f t="shared" ref="BZ4:CO22" si="2">IF((J4-$C4)&gt;=0,1,0)</f>
        <v>0</v>
      </c>
      <c r="CA4">
        <f t="shared" si="0"/>
        <v>0</v>
      </c>
      <c r="CB4">
        <f t="shared" si="0"/>
        <v>0</v>
      </c>
      <c r="CC4">
        <f t="shared" si="0"/>
        <v>0</v>
      </c>
      <c r="CD4">
        <f t="shared" si="0"/>
        <v>0</v>
      </c>
      <c r="CE4">
        <f t="shared" si="0"/>
        <v>0</v>
      </c>
      <c r="CF4">
        <f t="shared" si="0"/>
        <v>0</v>
      </c>
      <c r="CG4">
        <f t="shared" si="0"/>
        <v>0</v>
      </c>
      <c r="CH4">
        <f t="shared" si="0"/>
        <v>0</v>
      </c>
      <c r="CI4">
        <f t="shared" si="0"/>
        <v>0</v>
      </c>
      <c r="CJ4">
        <f t="shared" si="0"/>
        <v>0</v>
      </c>
      <c r="CK4">
        <f t="shared" si="0"/>
        <v>0</v>
      </c>
      <c r="CL4">
        <f t="shared" si="0"/>
        <v>0</v>
      </c>
      <c r="CM4">
        <f t="shared" si="0"/>
        <v>0</v>
      </c>
      <c r="CN4">
        <f t="shared" si="0"/>
        <v>0</v>
      </c>
      <c r="CO4">
        <f t="shared" si="0"/>
        <v>0</v>
      </c>
      <c r="CP4">
        <f t="shared" si="0"/>
        <v>0</v>
      </c>
      <c r="CQ4">
        <f t="shared" si="0"/>
        <v>0</v>
      </c>
      <c r="CR4">
        <f t="shared" si="0"/>
        <v>0</v>
      </c>
      <c r="CS4">
        <f t="shared" si="0"/>
        <v>0</v>
      </c>
      <c r="CT4">
        <f t="shared" si="0"/>
        <v>0</v>
      </c>
      <c r="CU4">
        <f t="shared" si="0"/>
        <v>0</v>
      </c>
      <c r="CV4">
        <f t="shared" si="0"/>
        <v>0</v>
      </c>
      <c r="CW4">
        <f t="shared" si="0"/>
        <v>0</v>
      </c>
      <c r="CX4">
        <f t="shared" si="0"/>
        <v>0</v>
      </c>
      <c r="CY4">
        <f t="shared" si="0"/>
        <v>0</v>
      </c>
      <c r="CZ4">
        <f t="shared" si="0"/>
        <v>0</v>
      </c>
      <c r="DA4">
        <f t="shared" si="0"/>
        <v>0</v>
      </c>
      <c r="DB4">
        <f t="shared" si="0"/>
        <v>0</v>
      </c>
      <c r="DC4">
        <f t="shared" si="0"/>
        <v>0</v>
      </c>
      <c r="DD4">
        <f t="shared" si="0"/>
        <v>0</v>
      </c>
      <c r="DE4">
        <f t="shared" si="0"/>
        <v>0</v>
      </c>
      <c r="DF4">
        <f t="shared" si="0"/>
        <v>0</v>
      </c>
      <c r="DG4">
        <f t="shared" si="0"/>
        <v>0</v>
      </c>
      <c r="DH4">
        <f t="shared" si="0"/>
        <v>0</v>
      </c>
      <c r="DI4">
        <f t="shared" si="0"/>
        <v>0</v>
      </c>
      <c r="DJ4">
        <f t="shared" si="0"/>
        <v>0</v>
      </c>
      <c r="DK4">
        <f t="shared" si="0"/>
        <v>0</v>
      </c>
      <c r="DL4">
        <f t="shared" si="0"/>
        <v>0</v>
      </c>
      <c r="DM4">
        <f t="shared" si="0"/>
        <v>0</v>
      </c>
      <c r="DN4">
        <f t="shared" si="0"/>
        <v>0</v>
      </c>
      <c r="DO4">
        <f t="shared" si="0"/>
        <v>0</v>
      </c>
      <c r="DP4">
        <f t="shared" si="0"/>
        <v>0</v>
      </c>
      <c r="DQ4">
        <f t="shared" si="0"/>
        <v>0</v>
      </c>
      <c r="DR4">
        <f t="shared" si="0"/>
        <v>0</v>
      </c>
      <c r="DS4">
        <f t="shared" si="0"/>
        <v>0</v>
      </c>
      <c r="DT4">
        <f t="shared" si="0"/>
        <v>0</v>
      </c>
      <c r="DU4">
        <f t="shared" si="0"/>
        <v>0</v>
      </c>
      <c r="DV4">
        <f t="shared" si="0"/>
        <v>0</v>
      </c>
      <c r="DW4">
        <f t="shared" si="0"/>
        <v>0</v>
      </c>
      <c r="DX4">
        <f t="shared" si="0"/>
        <v>0</v>
      </c>
      <c r="DY4">
        <f t="shared" si="0"/>
        <v>0</v>
      </c>
      <c r="DZ4">
        <f t="shared" si="0"/>
        <v>0</v>
      </c>
      <c r="EA4">
        <f t="shared" si="0"/>
        <v>0</v>
      </c>
      <c r="EB4">
        <f t="shared" si="0"/>
        <v>0</v>
      </c>
      <c r="EC4">
        <f t="shared" si="0"/>
        <v>0</v>
      </c>
      <c r="ED4">
        <f t="shared" si="0"/>
        <v>0</v>
      </c>
      <c r="EE4">
        <f t="shared" si="0"/>
        <v>0</v>
      </c>
      <c r="EF4">
        <f t="shared" si="0"/>
        <v>0</v>
      </c>
      <c r="EG4">
        <f t="shared" si="0"/>
        <v>0</v>
      </c>
      <c r="EH4">
        <f t="shared" si="0"/>
        <v>0</v>
      </c>
      <c r="EI4">
        <f t="shared" si="0"/>
        <v>0</v>
      </c>
      <c r="EJ4">
        <f t="shared" si="0"/>
        <v>0</v>
      </c>
      <c r="EK4">
        <f t="shared" si="0"/>
        <v>0</v>
      </c>
      <c r="EL4">
        <f t="shared" si="0"/>
        <v>0</v>
      </c>
      <c r="EM4">
        <f t="shared" si="1"/>
        <v>0</v>
      </c>
      <c r="EN4">
        <f t="shared" si="1"/>
        <v>0</v>
      </c>
    </row>
    <row r="5" spans="1:144">
      <c r="A5" s="29" t="s">
        <v>105</v>
      </c>
      <c r="B5">
        <v>1.4999999999999999E-5</v>
      </c>
      <c r="C5">
        <v>1E-3</v>
      </c>
      <c r="D5" s="31" t="s">
        <v>275</v>
      </c>
      <c r="E5" s="31" t="s">
        <v>275</v>
      </c>
      <c r="F5">
        <v>3</v>
      </c>
      <c r="G5">
        <v>3</v>
      </c>
      <c r="H5">
        <v>3</v>
      </c>
      <c r="O5">
        <v>2.0000000000000001E-4</v>
      </c>
      <c r="AA5">
        <v>2.9999999999999997E-4</v>
      </c>
      <c r="AF5" s="31"/>
      <c r="AG5" s="31"/>
      <c r="AP5">
        <v>0.01</v>
      </c>
      <c r="BZ5">
        <f t="shared" si="2"/>
        <v>0</v>
      </c>
      <c r="CA5">
        <f t="shared" si="0"/>
        <v>0</v>
      </c>
      <c r="CB5">
        <f t="shared" si="0"/>
        <v>0</v>
      </c>
      <c r="CC5">
        <f t="shared" si="0"/>
        <v>0</v>
      </c>
      <c r="CD5">
        <f t="shared" si="0"/>
        <v>0</v>
      </c>
      <c r="CE5">
        <f t="shared" si="0"/>
        <v>0</v>
      </c>
      <c r="CF5">
        <f t="shared" si="0"/>
        <v>0</v>
      </c>
      <c r="CG5">
        <f t="shared" si="0"/>
        <v>0</v>
      </c>
      <c r="CH5">
        <f t="shared" si="0"/>
        <v>0</v>
      </c>
      <c r="CI5">
        <f t="shared" si="0"/>
        <v>0</v>
      </c>
      <c r="CJ5">
        <f t="shared" si="0"/>
        <v>0</v>
      </c>
      <c r="CK5">
        <f t="shared" si="0"/>
        <v>0</v>
      </c>
      <c r="CL5">
        <f t="shared" si="0"/>
        <v>0</v>
      </c>
      <c r="CM5">
        <f t="shared" si="0"/>
        <v>0</v>
      </c>
      <c r="CN5">
        <f t="shared" si="0"/>
        <v>0</v>
      </c>
      <c r="CO5">
        <f t="shared" si="0"/>
        <v>0</v>
      </c>
      <c r="CP5">
        <f t="shared" si="0"/>
        <v>0</v>
      </c>
      <c r="CQ5">
        <f t="shared" si="0"/>
        <v>0</v>
      </c>
      <c r="CR5">
        <f t="shared" si="0"/>
        <v>0</v>
      </c>
      <c r="CS5">
        <f t="shared" si="0"/>
        <v>0</v>
      </c>
      <c r="CT5">
        <f t="shared" si="0"/>
        <v>0</v>
      </c>
      <c r="CU5">
        <f t="shared" si="0"/>
        <v>0</v>
      </c>
      <c r="CV5">
        <f t="shared" si="0"/>
        <v>0</v>
      </c>
      <c r="CW5">
        <f t="shared" si="0"/>
        <v>0</v>
      </c>
      <c r="CX5">
        <f t="shared" si="0"/>
        <v>0</v>
      </c>
      <c r="CY5">
        <f t="shared" si="0"/>
        <v>0</v>
      </c>
      <c r="CZ5">
        <f t="shared" si="0"/>
        <v>0</v>
      </c>
      <c r="DA5">
        <f t="shared" si="0"/>
        <v>0</v>
      </c>
      <c r="DB5">
        <f t="shared" si="0"/>
        <v>0</v>
      </c>
      <c r="DC5">
        <f t="shared" si="0"/>
        <v>0</v>
      </c>
      <c r="DD5">
        <f t="shared" si="0"/>
        <v>0</v>
      </c>
      <c r="DE5">
        <f t="shared" si="0"/>
        <v>0</v>
      </c>
      <c r="DF5">
        <f t="shared" si="0"/>
        <v>1</v>
      </c>
      <c r="DG5">
        <f t="shared" si="0"/>
        <v>0</v>
      </c>
      <c r="DH5">
        <f t="shared" si="0"/>
        <v>0</v>
      </c>
      <c r="DI5">
        <f t="shared" si="0"/>
        <v>0</v>
      </c>
      <c r="DJ5">
        <f t="shared" si="0"/>
        <v>0</v>
      </c>
      <c r="DK5">
        <f t="shared" si="0"/>
        <v>0</v>
      </c>
      <c r="DL5">
        <f t="shared" si="0"/>
        <v>0</v>
      </c>
      <c r="DM5">
        <f t="shared" si="0"/>
        <v>0</v>
      </c>
      <c r="DN5">
        <f t="shared" si="0"/>
        <v>0</v>
      </c>
      <c r="DO5">
        <f t="shared" si="0"/>
        <v>0</v>
      </c>
      <c r="DP5">
        <f t="shared" si="0"/>
        <v>0</v>
      </c>
      <c r="DQ5">
        <f t="shared" si="0"/>
        <v>0</v>
      </c>
      <c r="DR5">
        <f t="shared" si="0"/>
        <v>0</v>
      </c>
      <c r="DS5">
        <f t="shared" si="0"/>
        <v>0</v>
      </c>
      <c r="DT5">
        <f t="shared" si="0"/>
        <v>0</v>
      </c>
      <c r="DU5">
        <f t="shared" si="0"/>
        <v>0</v>
      </c>
      <c r="DV5">
        <f t="shared" si="0"/>
        <v>0</v>
      </c>
      <c r="DW5">
        <f t="shared" si="0"/>
        <v>0</v>
      </c>
      <c r="DX5">
        <f t="shared" si="0"/>
        <v>0</v>
      </c>
      <c r="DY5">
        <f t="shared" si="0"/>
        <v>0</v>
      </c>
      <c r="DZ5">
        <f t="shared" si="0"/>
        <v>0</v>
      </c>
      <c r="EA5">
        <f t="shared" si="0"/>
        <v>0</v>
      </c>
      <c r="EB5">
        <f t="shared" si="0"/>
        <v>0</v>
      </c>
      <c r="EC5">
        <f t="shared" si="0"/>
        <v>0</v>
      </c>
      <c r="ED5">
        <f t="shared" si="0"/>
        <v>0</v>
      </c>
      <c r="EE5">
        <f t="shared" si="0"/>
        <v>0</v>
      </c>
      <c r="EF5">
        <f t="shared" si="0"/>
        <v>0</v>
      </c>
      <c r="EG5">
        <f t="shared" si="0"/>
        <v>0</v>
      </c>
      <c r="EH5">
        <f t="shared" si="0"/>
        <v>0</v>
      </c>
      <c r="EI5">
        <f t="shared" si="0"/>
        <v>0</v>
      </c>
      <c r="EJ5">
        <f t="shared" si="0"/>
        <v>0</v>
      </c>
      <c r="EK5">
        <f t="shared" si="0"/>
        <v>0</v>
      </c>
      <c r="EL5">
        <f t="shared" si="0"/>
        <v>0</v>
      </c>
      <c r="EM5">
        <f t="shared" si="1"/>
        <v>0</v>
      </c>
      <c r="EN5">
        <f t="shared" si="1"/>
        <v>0</v>
      </c>
    </row>
    <row r="6" spans="1:144">
      <c r="A6" s="29" t="s">
        <v>106</v>
      </c>
      <c r="B6">
        <v>1.0200000000000001E-2</v>
      </c>
      <c r="C6">
        <v>5</v>
      </c>
      <c r="D6" s="31" t="s">
        <v>534</v>
      </c>
      <c r="E6" t="s">
        <v>535</v>
      </c>
      <c r="F6">
        <v>3</v>
      </c>
      <c r="G6">
        <v>3</v>
      </c>
      <c r="H6">
        <v>2</v>
      </c>
      <c r="O6">
        <v>2E-3</v>
      </c>
      <c r="T6">
        <v>0.01</v>
      </c>
      <c r="X6">
        <v>0.02</v>
      </c>
      <c r="AA6">
        <v>0.01</v>
      </c>
      <c r="AF6" s="31"/>
      <c r="AG6" s="31"/>
      <c r="AP6">
        <v>0.01</v>
      </c>
      <c r="AR6">
        <v>0.08</v>
      </c>
      <c r="BZ6">
        <f t="shared" si="2"/>
        <v>0</v>
      </c>
      <c r="CA6">
        <f t="shared" si="0"/>
        <v>0</v>
      </c>
      <c r="CB6">
        <f t="shared" si="0"/>
        <v>0</v>
      </c>
      <c r="CC6">
        <f t="shared" si="0"/>
        <v>0</v>
      </c>
      <c r="CD6">
        <f t="shared" si="0"/>
        <v>0</v>
      </c>
      <c r="CE6">
        <f t="shared" si="0"/>
        <v>0</v>
      </c>
      <c r="CF6">
        <f t="shared" si="0"/>
        <v>0</v>
      </c>
      <c r="CG6">
        <f t="shared" si="0"/>
        <v>0</v>
      </c>
      <c r="CH6">
        <f t="shared" si="0"/>
        <v>0</v>
      </c>
      <c r="CI6">
        <f t="shared" si="0"/>
        <v>0</v>
      </c>
      <c r="CJ6">
        <f t="shared" si="0"/>
        <v>0</v>
      </c>
      <c r="CK6">
        <f t="shared" si="0"/>
        <v>0</v>
      </c>
      <c r="CL6">
        <f t="shared" si="0"/>
        <v>0</v>
      </c>
      <c r="CM6">
        <f t="shared" si="0"/>
        <v>0</v>
      </c>
      <c r="CN6">
        <f t="shared" si="0"/>
        <v>0</v>
      </c>
      <c r="CO6">
        <f t="shared" si="0"/>
        <v>0</v>
      </c>
      <c r="CP6">
        <f t="shared" si="0"/>
        <v>0</v>
      </c>
      <c r="CQ6">
        <f t="shared" si="0"/>
        <v>0</v>
      </c>
      <c r="CR6">
        <f t="shared" si="0"/>
        <v>0</v>
      </c>
      <c r="CS6">
        <f t="shared" si="0"/>
        <v>0</v>
      </c>
      <c r="CT6">
        <f t="shared" si="0"/>
        <v>0</v>
      </c>
      <c r="CU6">
        <f t="shared" si="0"/>
        <v>0</v>
      </c>
      <c r="CV6">
        <f t="shared" si="0"/>
        <v>0</v>
      </c>
      <c r="CW6">
        <f t="shared" si="0"/>
        <v>0</v>
      </c>
      <c r="CX6">
        <f t="shared" si="0"/>
        <v>0</v>
      </c>
      <c r="CY6">
        <f t="shared" si="0"/>
        <v>0</v>
      </c>
      <c r="CZ6">
        <f t="shared" si="0"/>
        <v>0</v>
      </c>
      <c r="DA6">
        <f t="shared" si="0"/>
        <v>0</v>
      </c>
      <c r="DB6">
        <f t="shared" si="0"/>
        <v>0</v>
      </c>
      <c r="DC6">
        <f t="shared" si="0"/>
        <v>0</v>
      </c>
      <c r="DD6">
        <f t="shared" si="0"/>
        <v>0</v>
      </c>
      <c r="DE6">
        <f t="shared" si="0"/>
        <v>0</v>
      </c>
      <c r="DF6">
        <f t="shared" si="0"/>
        <v>0</v>
      </c>
      <c r="DG6">
        <f t="shared" si="0"/>
        <v>0</v>
      </c>
      <c r="DH6">
        <f t="shared" si="0"/>
        <v>0</v>
      </c>
      <c r="DI6">
        <f t="shared" si="0"/>
        <v>0</v>
      </c>
      <c r="DJ6">
        <f t="shared" si="0"/>
        <v>0</v>
      </c>
      <c r="DK6">
        <f t="shared" si="0"/>
        <v>0</v>
      </c>
      <c r="DL6">
        <f t="shared" si="0"/>
        <v>0</v>
      </c>
      <c r="DM6">
        <f t="shared" si="0"/>
        <v>0</v>
      </c>
      <c r="DN6">
        <f t="shared" si="0"/>
        <v>0</v>
      </c>
      <c r="DO6">
        <f t="shared" si="0"/>
        <v>0</v>
      </c>
      <c r="DP6">
        <f t="shared" si="0"/>
        <v>0</v>
      </c>
      <c r="DQ6">
        <f t="shared" si="0"/>
        <v>0</v>
      </c>
      <c r="DR6">
        <f t="shared" si="0"/>
        <v>0</v>
      </c>
      <c r="DS6">
        <f t="shared" si="0"/>
        <v>0</v>
      </c>
      <c r="DT6">
        <f t="shared" si="0"/>
        <v>0</v>
      </c>
      <c r="DU6">
        <f t="shared" si="0"/>
        <v>0</v>
      </c>
      <c r="DV6">
        <f t="shared" si="0"/>
        <v>0</v>
      </c>
      <c r="DW6">
        <f t="shared" si="0"/>
        <v>0</v>
      </c>
      <c r="DX6">
        <f t="shared" si="0"/>
        <v>0</v>
      </c>
      <c r="DY6">
        <f t="shared" si="0"/>
        <v>0</v>
      </c>
      <c r="DZ6">
        <f t="shared" si="0"/>
        <v>0</v>
      </c>
      <c r="EA6">
        <f t="shared" si="0"/>
        <v>0</v>
      </c>
      <c r="EB6">
        <f t="shared" si="0"/>
        <v>0</v>
      </c>
      <c r="EC6">
        <f t="shared" si="0"/>
        <v>0</v>
      </c>
      <c r="ED6">
        <f t="shared" si="0"/>
        <v>0</v>
      </c>
      <c r="EE6">
        <f t="shared" si="0"/>
        <v>0</v>
      </c>
      <c r="EF6">
        <f t="shared" si="0"/>
        <v>0</v>
      </c>
      <c r="EG6">
        <f t="shared" si="0"/>
        <v>0</v>
      </c>
      <c r="EH6">
        <f t="shared" si="0"/>
        <v>0</v>
      </c>
      <c r="EI6">
        <f t="shared" si="0"/>
        <v>0</v>
      </c>
      <c r="EJ6">
        <f t="shared" si="0"/>
        <v>0</v>
      </c>
      <c r="EK6">
        <f t="shared" si="0"/>
        <v>0</v>
      </c>
      <c r="EL6">
        <f t="shared" ref="EL6:EN53" si="3">IF((BV6-$C6)&gt;=0,1,0)</f>
        <v>0</v>
      </c>
      <c r="EM6">
        <f t="shared" si="1"/>
        <v>0</v>
      </c>
      <c r="EN6">
        <f t="shared" si="1"/>
        <v>0</v>
      </c>
    </row>
    <row r="7" spans="1:144">
      <c r="A7" s="29" t="s">
        <v>93</v>
      </c>
      <c r="B7">
        <v>1.8000000000000001E-4</v>
      </c>
      <c r="C7">
        <v>0.02</v>
      </c>
      <c r="D7" s="31" t="s">
        <v>283</v>
      </c>
      <c r="E7" t="s">
        <v>536</v>
      </c>
      <c r="F7">
        <v>3</v>
      </c>
      <c r="G7">
        <v>3</v>
      </c>
      <c r="H7">
        <v>2</v>
      </c>
      <c r="L7">
        <v>1.4</v>
      </c>
      <c r="O7">
        <v>0.01</v>
      </c>
      <c r="R7">
        <v>6.0000000000000001E-3</v>
      </c>
      <c r="S7">
        <v>0.01</v>
      </c>
      <c r="AF7" s="31"/>
      <c r="AG7" s="31"/>
      <c r="AO7">
        <v>0.26</v>
      </c>
      <c r="AP7">
        <v>0.04</v>
      </c>
      <c r="AS7">
        <v>0.15</v>
      </c>
      <c r="AT7">
        <v>0.1</v>
      </c>
      <c r="BZ7">
        <f t="shared" si="2"/>
        <v>0</v>
      </c>
      <c r="CA7">
        <f t="shared" si="2"/>
        <v>0</v>
      </c>
      <c r="CB7">
        <f t="shared" si="2"/>
        <v>1</v>
      </c>
      <c r="CC7">
        <f t="shared" si="2"/>
        <v>0</v>
      </c>
      <c r="CD7">
        <f t="shared" si="2"/>
        <v>0</v>
      </c>
      <c r="CE7">
        <f t="shared" si="2"/>
        <v>0</v>
      </c>
      <c r="CF7">
        <f t="shared" si="2"/>
        <v>0</v>
      </c>
      <c r="CG7">
        <f t="shared" si="2"/>
        <v>0</v>
      </c>
      <c r="CH7">
        <f t="shared" si="2"/>
        <v>0</v>
      </c>
      <c r="CI7">
        <f t="shared" si="2"/>
        <v>0</v>
      </c>
      <c r="CJ7">
        <f t="shared" si="2"/>
        <v>0</v>
      </c>
      <c r="CK7">
        <f t="shared" si="2"/>
        <v>0</v>
      </c>
      <c r="CL7">
        <f t="shared" si="2"/>
        <v>0</v>
      </c>
      <c r="CM7">
        <f t="shared" si="2"/>
        <v>0</v>
      </c>
      <c r="CN7">
        <f t="shared" si="2"/>
        <v>0</v>
      </c>
      <c r="CO7">
        <f t="shared" si="2"/>
        <v>0</v>
      </c>
      <c r="CP7">
        <f t="shared" ref="CP7:DE22" si="4">IF((Z7-$C7)&gt;=0,1,0)</f>
        <v>0</v>
      </c>
      <c r="CQ7">
        <f t="shared" si="4"/>
        <v>0</v>
      </c>
      <c r="CR7">
        <f t="shared" si="4"/>
        <v>0</v>
      </c>
      <c r="CS7">
        <f t="shared" si="4"/>
        <v>0</v>
      </c>
      <c r="CT7">
        <f t="shared" si="4"/>
        <v>0</v>
      </c>
      <c r="CU7">
        <f t="shared" si="4"/>
        <v>0</v>
      </c>
      <c r="CV7">
        <f t="shared" si="4"/>
        <v>0</v>
      </c>
      <c r="CW7">
        <f t="shared" si="4"/>
        <v>0</v>
      </c>
      <c r="CX7">
        <f t="shared" si="4"/>
        <v>0</v>
      </c>
      <c r="CY7">
        <f t="shared" si="4"/>
        <v>0</v>
      </c>
      <c r="CZ7">
        <f t="shared" si="4"/>
        <v>0</v>
      </c>
      <c r="DA7">
        <f t="shared" si="4"/>
        <v>0</v>
      </c>
      <c r="DB7">
        <f t="shared" si="4"/>
        <v>0</v>
      </c>
      <c r="DC7">
        <f t="shared" si="4"/>
        <v>0</v>
      </c>
      <c r="DD7">
        <f t="shared" si="4"/>
        <v>0</v>
      </c>
      <c r="DE7">
        <f t="shared" si="4"/>
        <v>1</v>
      </c>
      <c r="DF7">
        <f t="shared" ref="DF7:DU22" si="5">IF((AP7-$C7)&gt;=0,1,0)</f>
        <v>1</v>
      </c>
      <c r="DG7">
        <f t="shared" si="5"/>
        <v>0</v>
      </c>
      <c r="DH7">
        <f t="shared" si="5"/>
        <v>0</v>
      </c>
      <c r="DI7">
        <f t="shared" si="5"/>
        <v>1</v>
      </c>
      <c r="DJ7">
        <f t="shared" si="5"/>
        <v>1</v>
      </c>
      <c r="DK7">
        <f t="shared" si="5"/>
        <v>0</v>
      </c>
      <c r="DL7">
        <f t="shared" si="5"/>
        <v>0</v>
      </c>
      <c r="DM7">
        <f t="shared" si="5"/>
        <v>0</v>
      </c>
      <c r="DN7">
        <f t="shared" si="5"/>
        <v>0</v>
      </c>
      <c r="DO7">
        <f t="shared" si="5"/>
        <v>0</v>
      </c>
      <c r="DP7">
        <f t="shared" si="5"/>
        <v>0</v>
      </c>
      <c r="DQ7">
        <f t="shared" si="5"/>
        <v>0</v>
      </c>
      <c r="DR7">
        <f t="shared" si="5"/>
        <v>0</v>
      </c>
      <c r="DS7">
        <f t="shared" si="5"/>
        <v>0</v>
      </c>
      <c r="DT7">
        <f t="shared" si="5"/>
        <v>0</v>
      </c>
      <c r="DU7">
        <f t="shared" si="5"/>
        <v>0</v>
      </c>
      <c r="DV7">
        <f t="shared" ref="DV7:EK22" si="6">IF((BF7-$C7)&gt;=0,1,0)</f>
        <v>0</v>
      </c>
      <c r="DW7">
        <f t="shared" si="6"/>
        <v>0</v>
      </c>
      <c r="DX7">
        <f t="shared" si="6"/>
        <v>0</v>
      </c>
      <c r="DY7">
        <f t="shared" si="6"/>
        <v>0</v>
      </c>
      <c r="DZ7">
        <f t="shared" si="6"/>
        <v>0</v>
      </c>
      <c r="EA7">
        <f t="shared" si="6"/>
        <v>0</v>
      </c>
      <c r="EB7">
        <f t="shared" si="6"/>
        <v>0</v>
      </c>
      <c r="EC7">
        <f t="shared" si="6"/>
        <v>0</v>
      </c>
      <c r="ED7">
        <f t="shared" si="6"/>
        <v>0</v>
      </c>
      <c r="EE7">
        <f t="shared" si="6"/>
        <v>0</v>
      </c>
      <c r="EF7">
        <f t="shared" si="6"/>
        <v>0</v>
      </c>
      <c r="EG7">
        <f t="shared" si="6"/>
        <v>0</v>
      </c>
      <c r="EH7">
        <f t="shared" si="6"/>
        <v>0</v>
      </c>
      <c r="EI7">
        <f t="shared" si="6"/>
        <v>0</v>
      </c>
      <c r="EJ7">
        <f t="shared" si="6"/>
        <v>0</v>
      </c>
      <c r="EK7">
        <f t="shared" si="6"/>
        <v>0</v>
      </c>
      <c r="EL7">
        <f t="shared" si="3"/>
        <v>0</v>
      </c>
      <c r="EM7">
        <f t="shared" si="1"/>
        <v>0</v>
      </c>
      <c r="EN7">
        <f t="shared" si="1"/>
        <v>0</v>
      </c>
    </row>
    <row r="8" spans="1:144">
      <c r="A8" s="29" t="s">
        <v>94</v>
      </c>
      <c r="B8">
        <v>8.3999999999999995E-3</v>
      </c>
      <c r="C8">
        <v>0.1</v>
      </c>
      <c r="D8" s="31" t="s">
        <v>280</v>
      </c>
      <c r="E8" t="s">
        <v>537</v>
      </c>
      <c r="F8">
        <v>3</v>
      </c>
      <c r="G8">
        <v>3</v>
      </c>
      <c r="H8">
        <v>2</v>
      </c>
      <c r="N8">
        <v>0.01</v>
      </c>
      <c r="O8">
        <v>4.0000000000000001E-3</v>
      </c>
      <c r="V8">
        <v>8.0000000000000002E-3</v>
      </c>
      <c r="AA8">
        <v>0.02</v>
      </c>
      <c r="AF8" s="31"/>
      <c r="AG8" s="31"/>
      <c r="AL8">
        <v>0.25</v>
      </c>
      <c r="AP8">
        <v>4.0000000000000001E-3</v>
      </c>
      <c r="AR8">
        <v>0.02</v>
      </c>
      <c r="BZ8">
        <f t="shared" si="2"/>
        <v>0</v>
      </c>
      <c r="CA8">
        <f t="shared" si="2"/>
        <v>0</v>
      </c>
      <c r="CB8">
        <f t="shared" si="2"/>
        <v>0</v>
      </c>
      <c r="CC8">
        <f t="shared" si="2"/>
        <v>0</v>
      </c>
      <c r="CD8">
        <f t="shared" si="2"/>
        <v>0</v>
      </c>
      <c r="CE8">
        <f t="shared" si="2"/>
        <v>0</v>
      </c>
      <c r="CF8">
        <f t="shared" si="2"/>
        <v>0</v>
      </c>
      <c r="CG8">
        <f t="shared" si="2"/>
        <v>0</v>
      </c>
      <c r="CH8">
        <f t="shared" si="2"/>
        <v>0</v>
      </c>
      <c r="CI8">
        <f t="shared" si="2"/>
        <v>0</v>
      </c>
      <c r="CJ8">
        <f t="shared" si="2"/>
        <v>0</v>
      </c>
      <c r="CK8">
        <f t="shared" si="2"/>
        <v>0</v>
      </c>
      <c r="CL8">
        <f t="shared" si="2"/>
        <v>0</v>
      </c>
      <c r="CM8">
        <f t="shared" si="2"/>
        <v>0</v>
      </c>
      <c r="CN8">
        <f t="shared" si="2"/>
        <v>0</v>
      </c>
      <c r="CO8">
        <f t="shared" si="2"/>
        <v>0</v>
      </c>
      <c r="CP8">
        <f t="shared" si="4"/>
        <v>0</v>
      </c>
      <c r="CQ8">
        <f t="shared" si="4"/>
        <v>0</v>
      </c>
      <c r="CR8">
        <f t="shared" si="4"/>
        <v>0</v>
      </c>
      <c r="CS8">
        <f t="shared" si="4"/>
        <v>0</v>
      </c>
      <c r="CT8">
        <f t="shared" si="4"/>
        <v>0</v>
      </c>
      <c r="CU8">
        <f t="shared" si="4"/>
        <v>0</v>
      </c>
      <c r="CV8">
        <f t="shared" si="4"/>
        <v>0</v>
      </c>
      <c r="CW8">
        <f t="shared" si="4"/>
        <v>0</v>
      </c>
      <c r="CX8">
        <f t="shared" si="4"/>
        <v>0</v>
      </c>
      <c r="CY8">
        <f t="shared" si="4"/>
        <v>0</v>
      </c>
      <c r="CZ8">
        <f t="shared" si="4"/>
        <v>0</v>
      </c>
      <c r="DA8">
        <f t="shared" si="4"/>
        <v>0</v>
      </c>
      <c r="DB8">
        <f t="shared" si="4"/>
        <v>1</v>
      </c>
      <c r="DC8">
        <f t="shared" si="4"/>
        <v>0</v>
      </c>
      <c r="DD8">
        <f t="shared" si="4"/>
        <v>0</v>
      </c>
      <c r="DE8">
        <f t="shared" si="4"/>
        <v>0</v>
      </c>
      <c r="DF8">
        <f t="shared" si="5"/>
        <v>0</v>
      </c>
      <c r="DG8">
        <f t="shared" si="5"/>
        <v>0</v>
      </c>
      <c r="DH8">
        <f t="shared" si="5"/>
        <v>0</v>
      </c>
      <c r="DI8">
        <f t="shared" si="5"/>
        <v>0</v>
      </c>
      <c r="DJ8">
        <f t="shared" si="5"/>
        <v>0</v>
      </c>
      <c r="DK8">
        <f t="shared" si="5"/>
        <v>0</v>
      </c>
      <c r="DL8">
        <f t="shared" si="5"/>
        <v>0</v>
      </c>
      <c r="DM8">
        <f t="shared" si="5"/>
        <v>0</v>
      </c>
      <c r="DN8">
        <f t="shared" si="5"/>
        <v>0</v>
      </c>
      <c r="DO8">
        <f t="shared" si="5"/>
        <v>0</v>
      </c>
      <c r="DP8">
        <f t="shared" si="5"/>
        <v>0</v>
      </c>
      <c r="DQ8">
        <f t="shared" si="5"/>
        <v>0</v>
      </c>
      <c r="DR8">
        <f t="shared" si="5"/>
        <v>0</v>
      </c>
      <c r="DS8">
        <f t="shared" si="5"/>
        <v>0</v>
      </c>
      <c r="DT8">
        <f t="shared" si="5"/>
        <v>0</v>
      </c>
      <c r="DU8">
        <f t="shared" si="5"/>
        <v>0</v>
      </c>
      <c r="DV8">
        <f t="shared" si="6"/>
        <v>0</v>
      </c>
      <c r="DW8">
        <f t="shared" si="6"/>
        <v>0</v>
      </c>
      <c r="DX8">
        <f t="shared" si="6"/>
        <v>0</v>
      </c>
      <c r="DY8">
        <f t="shared" si="6"/>
        <v>0</v>
      </c>
      <c r="DZ8">
        <f t="shared" si="6"/>
        <v>0</v>
      </c>
      <c r="EA8">
        <f t="shared" si="6"/>
        <v>0</v>
      </c>
      <c r="EB8">
        <f t="shared" si="6"/>
        <v>0</v>
      </c>
      <c r="EC8">
        <f t="shared" si="6"/>
        <v>0</v>
      </c>
      <c r="ED8">
        <f t="shared" si="6"/>
        <v>0</v>
      </c>
      <c r="EE8">
        <f t="shared" si="6"/>
        <v>0</v>
      </c>
      <c r="EF8">
        <f t="shared" si="6"/>
        <v>0</v>
      </c>
      <c r="EG8">
        <f t="shared" si="6"/>
        <v>0</v>
      </c>
      <c r="EH8">
        <f t="shared" si="6"/>
        <v>0</v>
      </c>
      <c r="EI8">
        <f t="shared" si="6"/>
        <v>0</v>
      </c>
      <c r="EJ8">
        <f t="shared" si="6"/>
        <v>0</v>
      </c>
      <c r="EK8">
        <f t="shared" si="6"/>
        <v>0</v>
      </c>
      <c r="EL8">
        <f t="shared" si="3"/>
        <v>0</v>
      </c>
      <c r="EM8">
        <f t="shared" si="1"/>
        <v>0</v>
      </c>
      <c r="EN8">
        <f t="shared" si="1"/>
        <v>0</v>
      </c>
    </row>
    <row r="9" spans="1:144">
      <c r="A9" s="29" t="s">
        <v>95</v>
      </c>
      <c r="B9">
        <v>6.0000000000000001E-3</v>
      </c>
      <c r="C9">
        <v>0.05</v>
      </c>
      <c r="D9" t="s">
        <v>275</v>
      </c>
      <c r="E9" t="s">
        <v>275</v>
      </c>
      <c r="F9">
        <v>3</v>
      </c>
      <c r="G9">
        <v>3</v>
      </c>
      <c r="H9">
        <v>3</v>
      </c>
      <c r="J9">
        <v>0.14000000000000001</v>
      </c>
      <c r="L9">
        <v>0.32</v>
      </c>
      <c r="N9">
        <v>0.16</v>
      </c>
      <c r="O9">
        <v>0.28999999999999998</v>
      </c>
      <c r="P9">
        <v>0.16</v>
      </c>
      <c r="R9">
        <v>0.47</v>
      </c>
      <c r="S9">
        <v>0.57999999999999996</v>
      </c>
      <c r="T9">
        <v>0.38</v>
      </c>
      <c r="X9">
        <v>0.01</v>
      </c>
      <c r="AA9">
        <v>5.0000000000000001E-3</v>
      </c>
      <c r="AD9">
        <v>0.01</v>
      </c>
      <c r="AF9" s="31"/>
      <c r="AG9" s="31"/>
      <c r="AL9">
        <v>10.6</v>
      </c>
      <c r="AM9">
        <v>5.74</v>
      </c>
      <c r="AO9">
        <v>0.71</v>
      </c>
      <c r="AP9">
        <v>0.11</v>
      </c>
      <c r="AR9">
        <v>0.42</v>
      </c>
      <c r="AV9">
        <v>0.02</v>
      </c>
      <c r="BZ9">
        <f t="shared" si="2"/>
        <v>1</v>
      </c>
      <c r="CA9">
        <f t="shared" si="2"/>
        <v>0</v>
      </c>
      <c r="CB9">
        <f t="shared" si="2"/>
        <v>1</v>
      </c>
      <c r="CC9">
        <f t="shared" si="2"/>
        <v>0</v>
      </c>
      <c r="CD9">
        <f t="shared" si="2"/>
        <v>1</v>
      </c>
      <c r="CE9">
        <f t="shared" si="2"/>
        <v>1</v>
      </c>
      <c r="CF9">
        <f t="shared" si="2"/>
        <v>1</v>
      </c>
      <c r="CG9">
        <f t="shared" si="2"/>
        <v>0</v>
      </c>
      <c r="CH9">
        <f t="shared" si="2"/>
        <v>1</v>
      </c>
      <c r="CI9">
        <f t="shared" si="2"/>
        <v>1</v>
      </c>
      <c r="CJ9">
        <f t="shared" si="2"/>
        <v>1</v>
      </c>
      <c r="CK9">
        <f t="shared" si="2"/>
        <v>0</v>
      </c>
      <c r="CL9">
        <f t="shared" si="2"/>
        <v>0</v>
      </c>
      <c r="CM9">
        <f t="shared" si="2"/>
        <v>0</v>
      </c>
      <c r="CN9">
        <f t="shared" si="2"/>
        <v>0</v>
      </c>
      <c r="CO9">
        <f t="shared" si="2"/>
        <v>0</v>
      </c>
      <c r="CP9">
        <f t="shared" si="4"/>
        <v>0</v>
      </c>
      <c r="CQ9">
        <f t="shared" si="4"/>
        <v>0</v>
      </c>
      <c r="CR9">
        <f t="shared" si="4"/>
        <v>0</v>
      </c>
      <c r="CS9">
        <f t="shared" si="4"/>
        <v>0</v>
      </c>
      <c r="CT9">
        <f t="shared" si="4"/>
        <v>0</v>
      </c>
      <c r="CU9">
        <f t="shared" si="4"/>
        <v>0</v>
      </c>
      <c r="CV9">
        <f t="shared" si="4"/>
        <v>0</v>
      </c>
      <c r="CW9">
        <f t="shared" si="4"/>
        <v>0</v>
      </c>
      <c r="CX9">
        <f t="shared" si="4"/>
        <v>0</v>
      </c>
      <c r="CY9">
        <f t="shared" si="4"/>
        <v>0</v>
      </c>
      <c r="CZ9">
        <f t="shared" si="4"/>
        <v>0</v>
      </c>
      <c r="DA9">
        <f t="shared" si="4"/>
        <v>0</v>
      </c>
      <c r="DB9">
        <f t="shared" si="4"/>
        <v>1</v>
      </c>
      <c r="DC9">
        <f t="shared" si="4"/>
        <v>1</v>
      </c>
      <c r="DD9">
        <f t="shared" si="4"/>
        <v>0</v>
      </c>
      <c r="DE9">
        <f t="shared" si="4"/>
        <v>1</v>
      </c>
      <c r="DF9">
        <f t="shared" si="5"/>
        <v>1</v>
      </c>
      <c r="DG9">
        <f t="shared" si="5"/>
        <v>0</v>
      </c>
      <c r="DH9">
        <f t="shared" si="5"/>
        <v>1</v>
      </c>
      <c r="DI9">
        <f t="shared" si="5"/>
        <v>0</v>
      </c>
      <c r="DJ9">
        <f t="shared" si="5"/>
        <v>0</v>
      </c>
      <c r="DK9">
        <f t="shared" si="5"/>
        <v>0</v>
      </c>
      <c r="DL9">
        <f t="shared" si="5"/>
        <v>0</v>
      </c>
      <c r="DM9">
        <f t="shared" si="5"/>
        <v>0</v>
      </c>
      <c r="DN9">
        <f t="shared" si="5"/>
        <v>0</v>
      </c>
      <c r="DO9">
        <f t="shared" si="5"/>
        <v>0</v>
      </c>
      <c r="DP9">
        <f t="shared" si="5"/>
        <v>0</v>
      </c>
      <c r="DQ9">
        <f t="shared" si="5"/>
        <v>0</v>
      </c>
      <c r="DR9">
        <f t="shared" si="5"/>
        <v>0</v>
      </c>
      <c r="DS9">
        <f t="shared" si="5"/>
        <v>0</v>
      </c>
      <c r="DT9">
        <f t="shared" si="5"/>
        <v>0</v>
      </c>
      <c r="DU9">
        <f t="shared" si="5"/>
        <v>0</v>
      </c>
      <c r="DV9">
        <f t="shared" si="6"/>
        <v>0</v>
      </c>
      <c r="DW9">
        <f t="shared" si="6"/>
        <v>0</v>
      </c>
      <c r="DX9">
        <f t="shared" si="6"/>
        <v>0</v>
      </c>
      <c r="DY9">
        <f t="shared" si="6"/>
        <v>0</v>
      </c>
      <c r="DZ9">
        <f t="shared" si="6"/>
        <v>0</v>
      </c>
      <c r="EA9">
        <f t="shared" si="6"/>
        <v>0</v>
      </c>
      <c r="EB9">
        <f t="shared" si="6"/>
        <v>0</v>
      </c>
      <c r="EC9">
        <f t="shared" si="6"/>
        <v>0</v>
      </c>
      <c r="ED9">
        <f t="shared" si="6"/>
        <v>0</v>
      </c>
      <c r="EE9">
        <f t="shared" si="6"/>
        <v>0</v>
      </c>
      <c r="EF9">
        <f t="shared" si="6"/>
        <v>0</v>
      </c>
      <c r="EG9">
        <f t="shared" si="6"/>
        <v>0</v>
      </c>
      <c r="EH9">
        <f t="shared" si="6"/>
        <v>0</v>
      </c>
      <c r="EI9">
        <f t="shared" si="6"/>
        <v>0</v>
      </c>
      <c r="EJ9">
        <f t="shared" si="6"/>
        <v>0</v>
      </c>
      <c r="EK9">
        <f t="shared" si="6"/>
        <v>0</v>
      </c>
      <c r="EL9">
        <f t="shared" si="3"/>
        <v>0</v>
      </c>
      <c r="EM9">
        <f t="shared" si="1"/>
        <v>0</v>
      </c>
      <c r="EN9">
        <f t="shared" si="1"/>
        <v>0</v>
      </c>
    </row>
    <row r="10" spans="1:144">
      <c r="A10" s="29" t="s">
        <v>96</v>
      </c>
      <c r="B10">
        <v>7.0000000000000001E-3</v>
      </c>
      <c r="C10">
        <v>0.4</v>
      </c>
      <c r="D10" t="s">
        <v>276</v>
      </c>
      <c r="E10" t="s">
        <v>276</v>
      </c>
      <c r="F10">
        <v>2</v>
      </c>
      <c r="G10">
        <v>2</v>
      </c>
      <c r="H10">
        <v>2</v>
      </c>
      <c r="J10">
        <v>0.15</v>
      </c>
      <c r="L10">
        <v>0.56000000000000005</v>
      </c>
      <c r="N10">
        <v>2.21</v>
      </c>
      <c r="O10">
        <v>0.05</v>
      </c>
      <c r="R10">
        <v>1.2E-2</v>
      </c>
      <c r="S10">
        <v>0.02</v>
      </c>
      <c r="T10">
        <v>0.03</v>
      </c>
      <c r="X10">
        <v>4.0000000000000001E-3</v>
      </c>
      <c r="AA10">
        <v>0.02</v>
      </c>
      <c r="AB10">
        <v>1.1399999999999999</v>
      </c>
      <c r="AC10">
        <v>0.12</v>
      </c>
      <c r="AD10">
        <v>0.82</v>
      </c>
      <c r="AE10">
        <v>2.41</v>
      </c>
      <c r="AF10" s="31">
        <v>0.56999999999999995</v>
      </c>
      <c r="AG10" s="31"/>
      <c r="AL10">
        <v>0.47</v>
      </c>
      <c r="AM10">
        <v>1.92</v>
      </c>
      <c r="AN10">
        <v>1.85</v>
      </c>
      <c r="AO10">
        <v>2.65</v>
      </c>
      <c r="AP10">
        <v>0.55000000000000004</v>
      </c>
      <c r="AQ10">
        <v>3.2</v>
      </c>
      <c r="AR10">
        <v>5.14</v>
      </c>
      <c r="AS10">
        <v>6.92</v>
      </c>
      <c r="AT10">
        <v>11.2</v>
      </c>
      <c r="AU10">
        <v>1.04</v>
      </c>
      <c r="AV10">
        <v>7.15</v>
      </c>
      <c r="BZ10">
        <f t="shared" si="2"/>
        <v>0</v>
      </c>
      <c r="CA10">
        <f t="shared" si="2"/>
        <v>0</v>
      </c>
      <c r="CB10">
        <f t="shared" si="2"/>
        <v>1</v>
      </c>
      <c r="CC10">
        <f t="shared" si="2"/>
        <v>0</v>
      </c>
      <c r="CD10">
        <f t="shared" si="2"/>
        <v>1</v>
      </c>
      <c r="CE10">
        <f t="shared" si="2"/>
        <v>0</v>
      </c>
      <c r="CF10">
        <f t="shared" si="2"/>
        <v>0</v>
      </c>
      <c r="CG10">
        <f t="shared" si="2"/>
        <v>0</v>
      </c>
      <c r="CH10">
        <f t="shared" si="2"/>
        <v>0</v>
      </c>
      <c r="CI10">
        <f t="shared" si="2"/>
        <v>0</v>
      </c>
      <c r="CJ10">
        <f t="shared" si="2"/>
        <v>0</v>
      </c>
      <c r="CK10">
        <f t="shared" si="2"/>
        <v>0</v>
      </c>
      <c r="CL10">
        <f t="shared" si="2"/>
        <v>0</v>
      </c>
      <c r="CM10">
        <f t="shared" si="2"/>
        <v>0</v>
      </c>
      <c r="CN10">
        <f t="shared" si="2"/>
        <v>0</v>
      </c>
      <c r="CO10">
        <f t="shared" si="2"/>
        <v>0</v>
      </c>
      <c r="CP10">
        <f t="shared" si="4"/>
        <v>0</v>
      </c>
      <c r="CQ10">
        <f t="shared" si="4"/>
        <v>0</v>
      </c>
      <c r="CR10">
        <f t="shared" si="4"/>
        <v>1</v>
      </c>
      <c r="CS10">
        <f t="shared" si="4"/>
        <v>0</v>
      </c>
      <c r="CT10">
        <f t="shared" si="4"/>
        <v>1</v>
      </c>
      <c r="CU10">
        <f t="shared" si="4"/>
        <v>1</v>
      </c>
      <c r="CV10">
        <f t="shared" si="4"/>
        <v>1</v>
      </c>
      <c r="CW10">
        <f t="shared" si="4"/>
        <v>0</v>
      </c>
      <c r="CX10">
        <f t="shared" si="4"/>
        <v>0</v>
      </c>
      <c r="CY10">
        <f t="shared" si="4"/>
        <v>0</v>
      </c>
      <c r="CZ10">
        <f t="shared" si="4"/>
        <v>0</v>
      </c>
      <c r="DA10">
        <f t="shared" si="4"/>
        <v>0</v>
      </c>
      <c r="DB10">
        <f t="shared" si="4"/>
        <v>1</v>
      </c>
      <c r="DC10">
        <f t="shared" si="4"/>
        <v>1</v>
      </c>
      <c r="DD10">
        <f t="shared" si="4"/>
        <v>1</v>
      </c>
      <c r="DE10">
        <f t="shared" si="4"/>
        <v>1</v>
      </c>
      <c r="DF10">
        <f t="shared" si="5"/>
        <v>1</v>
      </c>
      <c r="DG10">
        <f t="shared" si="5"/>
        <v>1</v>
      </c>
      <c r="DH10">
        <f t="shared" si="5"/>
        <v>1</v>
      </c>
      <c r="DI10">
        <f t="shared" si="5"/>
        <v>1</v>
      </c>
      <c r="DJ10">
        <f t="shared" si="5"/>
        <v>1</v>
      </c>
      <c r="DK10">
        <f t="shared" si="5"/>
        <v>1</v>
      </c>
      <c r="DL10">
        <f t="shared" si="5"/>
        <v>1</v>
      </c>
      <c r="DM10">
        <f t="shared" si="5"/>
        <v>0</v>
      </c>
      <c r="DN10">
        <f t="shared" si="5"/>
        <v>0</v>
      </c>
      <c r="DO10">
        <f t="shared" si="5"/>
        <v>0</v>
      </c>
      <c r="DP10">
        <f t="shared" si="5"/>
        <v>0</v>
      </c>
      <c r="DQ10">
        <f t="shared" si="5"/>
        <v>0</v>
      </c>
      <c r="DR10">
        <f t="shared" si="5"/>
        <v>0</v>
      </c>
      <c r="DS10">
        <f t="shared" si="5"/>
        <v>0</v>
      </c>
      <c r="DT10">
        <f t="shared" si="5"/>
        <v>0</v>
      </c>
      <c r="DU10">
        <f t="shared" si="5"/>
        <v>0</v>
      </c>
      <c r="DV10">
        <f t="shared" si="6"/>
        <v>0</v>
      </c>
      <c r="DW10">
        <f t="shared" si="6"/>
        <v>0</v>
      </c>
      <c r="DX10">
        <f t="shared" si="6"/>
        <v>0</v>
      </c>
      <c r="DY10">
        <f t="shared" si="6"/>
        <v>0</v>
      </c>
      <c r="DZ10">
        <f t="shared" si="6"/>
        <v>0</v>
      </c>
      <c r="EA10">
        <f t="shared" si="6"/>
        <v>0</v>
      </c>
      <c r="EB10">
        <f t="shared" si="6"/>
        <v>0</v>
      </c>
      <c r="EC10">
        <f t="shared" si="6"/>
        <v>0</v>
      </c>
      <c r="ED10">
        <f t="shared" si="6"/>
        <v>0</v>
      </c>
      <c r="EE10">
        <f t="shared" si="6"/>
        <v>0</v>
      </c>
      <c r="EF10">
        <f t="shared" si="6"/>
        <v>0</v>
      </c>
      <c r="EG10">
        <f t="shared" si="6"/>
        <v>0</v>
      </c>
      <c r="EH10">
        <f t="shared" si="6"/>
        <v>0</v>
      </c>
      <c r="EI10">
        <f t="shared" si="6"/>
        <v>0</v>
      </c>
      <c r="EJ10">
        <f t="shared" si="6"/>
        <v>0</v>
      </c>
      <c r="EK10">
        <f t="shared" si="6"/>
        <v>0</v>
      </c>
      <c r="EL10">
        <f t="shared" si="3"/>
        <v>0</v>
      </c>
      <c r="EM10">
        <f t="shared" si="1"/>
        <v>0</v>
      </c>
      <c r="EN10">
        <f t="shared" si="1"/>
        <v>0</v>
      </c>
    </row>
    <row r="11" spans="1:144">
      <c r="A11" s="29" t="s">
        <v>97</v>
      </c>
      <c r="B11">
        <v>7.4999999999999993E-6</v>
      </c>
      <c r="C11">
        <v>1E-4</v>
      </c>
      <c r="D11" s="30" t="s">
        <v>284</v>
      </c>
      <c r="E11" s="30" t="s">
        <v>284</v>
      </c>
      <c r="F11" s="30">
        <v>2</v>
      </c>
      <c r="G11">
        <v>2</v>
      </c>
      <c r="H11">
        <v>2</v>
      </c>
      <c r="J11">
        <v>1E-3</v>
      </c>
      <c r="L11">
        <v>3.0000000000000001E-3</v>
      </c>
      <c r="N11">
        <v>0.02</v>
      </c>
      <c r="AF11" s="31"/>
      <c r="AG11" s="31"/>
      <c r="BZ11">
        <f t="shared" si="2"/>
        <v>1</v>
      </c>
      <c r="CA11">
        <f t="shared" si="2"/>
        <v>0</v>
      </c>
      <c r="CB11">
        <f t="shared" si="2"/>
        <v>1</v>
      </c>
      <c r="CC11">
        <f t="shared" si="2"/>
        <v>0</v>
      </c>
      <c r="CD11">
        <f t="shared" si="2"/>
        <v>1</v>
      </c>
      <c r="CE11">
        <f t="shared" si="2"/>
        <v>0</v>
      </c>
      <c r="CF11">
        <f t="shared" si="2"/>
        <v>0</v>
      </c>
      <c r="CG11">
        <f t="shared" si="2"/>
        <v>0</v>
      </c>
      <c r="CH11">
        <f t="shared" si="2"/>
        <v>0</v>
      </c>
      <c r="CI11">
        <f t="shared" si="2"/>
        <v>0</v>
      </c>
      <c r="CJ11">
        <f t="shared" si="2"/>
        <v>0</v>
      </c>
      <c r="CK11">
        <f t="shared" si="2"/>
        <v>0</v>
      </c>
      <c r="CL11">
        <f t="shared" si="2"/>
        <v>0</v>
      </c>
      <c r="CM11">
        <f t="shared" si="2"/>
        <v>0</v>
      </c>
      <c r="CN11">
        <f t="shared" si="2"/>
        <v>0</v>
      </c>
      <c r="CO11">
        <f t="shared" si="2"/>
        <v>0</v>
      </c>
      <c r="CP11">
        <f t="shared" si="4"/>
        <v>0</v>
      </c>
      <c r="CQ11">
        <f t="shared" si="4"/>
        <v>0</v>
      </c>
      <c r="CR11">
        <f t="shared" si="4"/>
        <v>0</v>
      </c>
      <c r="CS11">
        <f t="shared" si="4"/>
        <v>0</v>
      </c>
      <c r="CT11">
        <f t="shared" si="4"/>
        <v>0</v>
      </c>
      <c r="CU11">
        <f t="shared" si="4"/>
        <v>0</v>
      </c>
      <c r="CV11">
        <f t="shared" si="4"/>
        <v>0</v>
      </c>
      <c r="CW11">
        <f t="shared" si="4"/>
        <v>0</v>
      </c>
      <c r="CX11">
        <f t="shared" si="4"/>
        <v>0</v>
      </c>
      <c r="CY11">
        <f t="shared" si="4"/>
        <v>0</v>
      </c>
      <c r="CZ11">
        <f t="shared" si="4"/>
        <v>0</v>
      </c>
      <c r="DA11">
        <f t="shared" si="4"/>
        <v>0</v>
      </c>
      <c r="DB11">
        <f t="shared" si="4"/>
        <v>0</v>
      </c>
      <c r="DC11">
        <f t="shared" si="4"/>
        <v>0</v>
      </c>
      <c r="DD11">
        <f t="shared" si="4"/>
        <v>0</v>
      </c>
      <c r="DE11">
        <f t="shared" si="4"/>
        <v>0</v>
      </c>
      <c r="DF11">
        <f t="shared" si="5"/>
        <v>0</v>
      </c>
      <c r="DG11">
        <f t="shared" si="5"/>
        <v>0</v>
      </c>
      <c r="DH11">
        <f t="shared" si="5"/>
        <v>0</v>
      </c>
      <c r="DI11">
        <f t="shared" si="5"/>
        <v>0</v>
      </c>
      <c r="DJ11">
        <f t="shared" si="5"/>
        <v>0</v>
      </c>
      <c r="DK11">
        <f t="shared" si="5"/>
        <v>0</v>
      </c>
      <c r="DL11">
        <f t="shared" si="5"/>
        <v>0</v>
      </c>
      <c r="DM11">
        <f t="shared" si="5"/>
        <v>0</v>
      </c>
      <c r="DN11">
        <f t="shared" si="5"/>
        <v>0</v>
      </c>
      <c r="DO11">
        <f t="shared" si="5"/>
        <v>0</v>
      </c>
      <c r="DP11">
        <f t="shared" si="5"/>
        <v>0</v>
      </c>
      <c r="DQ11">
        <f t="shared" si="5"/>
        <v>0</v>
      </c>
      <c r="DR11">
        <f t="shared" si="5"/>
        <v>0</v>
      </c>
      <c r="DS11">
        <f t="shared" si="5"/>
        <v>0</v>
      </c>
      <c r="DT11">
        <f t="shared" si="5"/>
        <v>0</v>
      </c>
      <c r="DU11">
        <f t="shared" si="5"/>
        <v>0</v>
      </c>
      <c r="DV11">
        <f t="shared" si="6"/>
        <v>0</v>
      </c>
      <c r="DW11">
        <f t="shared" si="6"/>
        <v>0</v>
      </c>
      <c r="DX11">
        <f t="shared" si="6"/>
        <v>0</v>
      </c>
      <c r="DY11">
        <f t="shared" si="6"/>
        <v>0</v>
      </c>
      <c r="DZ11">
        <f t="shared" si="6"/>
        <v>0</v>
      </c>
      <c r="EA11">
        <f t="shared" si="6"/>
        <v>0</v>
      </c>
      <c r="EB11">
        <f t="shared" si="6"/>
        <v>0</v>
      </c>
      <c r="EC11">
        <f t="shared" si="6"/>
        <v>0</v>
      </c>
      <c r="ED11">
        <f t="shared" si="6"/>
        <v>0</v>
      </c>
      <c r="EE11">
        <f t="shared" si="6"/>
        <v>0</v>
      </c>
      <c r="EF11">
        <f t="shared" si="6"/>
        <v>0</v>
      </c>
      <c r="EG11">
        <f t="shared" si="6"/>
        <v>0</v>
      </c>
      <c r="EH11">
        <f t="shared" si="6"/>
        <v>0</v>
      </c>
      <c r="EI11">
        <f t="shared" si="6"/>
        <v>0</v>
      </c>
      <c r="EJ11">
        <f t="shared" si="6"/>
        <v>0</v>
      </c>
      <c r="EK11">
        <f t="shared" si="6"/>
        <v>0</v>
      </c>
      <c r="EL11">
        <f t="shared" si="3"/>
        <v>0</v>
      </c>
      <c r="EM11">
        <f t="shared" si="1"/>
        <v>0</v>
      </c>
      <c r="EN11">
        <f t="shared" si="1"/>
        <v>0</v>
      </c>
    </row>
    <row r="12" spans="1:144">
      <c r="A12" s="29" t="s">
        <v>107</v>
      </c>
      <c r="B12">
        <v>1.2E-2</v>
      </c>
      <c r="C12">
        <v>0.15</v>
      </c>
      <c r="D12" t="s">
        <v>278</v>
      </c>
      <c r="E12" t="s">
        <v>278</v>
      </c>
      <c r="F12">
        <v>5</v>
      </c>
      <c r="G12">
        <v>5</v>
      </c>
      <c r="H12">
        <v>5</v>
      </c>
      <c r="O12">
        <v>6.0000000000000001E-3</v>
      </c>
      <c r="T12">
        <v>4.0000000000000001E-3</v>
      </c>
      <c r="AF12" s="31"/>
      <c r="AG12" s="31"/>
      <c r="BZ12">
        <f t="shared" si="2"/>
        <v>0</v>
      </c>
      <c r="CA12">
        <f t="shared" si="2"/>
        <v>0</v>
      </c>
      <c r="CB12">
        <f t="shared" si="2"/>
        <v>0</v>
      </c>
      <c r="CC12">
        <f t="shared" si="2"/>
        <v>0</v>
      </c>
      <c r="CD12">
        <f t="shared" si="2"/>
        <v>0</v>
      </c>
      <c r="CE12">
        <f t="shared" si="2"/>
        <v>0</v>
      </c>
      <c r="CF12">
        <f t="shared" si="2"/>
        <v>0</v>
      </c>
      <c r="CG12">
        <f t="shared" si="2"/>
        <v>0</v>
      </c>
      <c r="CH12">
        <f t="shared" si="2"/>
        <v>0</v>
      </c>
      <c r="CI12">
        <f t="shared" si="2"/>
        <v>0</v>
      </c>
      <c r="CJ12">
        <f t="shared" si="2"/>
        <v>0</v>
      </c>
      <c r="CK12">
        <f t="shared" si="2"/>
        <v>0</v>
      </c>
      <c r="CL12">
        <f t="shared" si="2"/>
        <v>0</v>
      </c>
      <c r="CM12">
        <f t="shared" si="2"/>
        <v>0</v>
      </c>
      <c r="CN12">
        <f t="shared" si="2"/>
        <v>0</v>
      </c>
      <c r="CO12">
        <f t="shared" si="2"/>
        <v>0</v>
      </c>
      <c r="CP12">
        <f t="shared" si="4"/>
        <v>0</v>
      </c>
      <c r="CQ12">
        <f t="shared" si="4"/>
        <v>0</v>
      </c>
      <c r="CR12">
        <f t="shared" si="4"/>
        <v>0</v>
      </c>
      <c r="CS12">
        <f t="shared" si="4"/>
        <v>0</v>
      </c>
      <c r="CT12">
        <f t="shared" si="4"/>
        <v>0</v>
      </c>
      <c r="CU12">
        <f t="shared" si="4"/>
        <v>0</v>
      </c>
      <c r="CV12">
        <f t="shared" si="4"/>
        <v>0</v>
      </c>
      <c r="CW12">
        <f t="shared" si="4"/>
        <v>0</v>
      </c>
      <c r="CX12">
        <f t="shared" si="4"/>
        <v>0</v>
      </c>
      <c r="CY12">
        <f t="shared" si="4"/>
        <v>0</v>
      </c>
      <c r="CZ12">
        <f t="shared" si="4"/>
        <v>0</v>
      </c>
      <c r="DA12">
        <f t="shared" si="4"/>
        <v>0</v>
      </c>
      <c r="DB12">
        <f t="shared" si="4"/>
        <v>0</v>
      </c>
      <c r="DC12">
        <f t="shared" si="4"/>
        <v>0</v>
      </c>
      <c r="DD12">
        <f t="shared" si="4"/>
        <v>0</v>
      </c>
      <c r="DE12">
        <f t="shared" si="4"/>
        <v>0</v>
      </c>
      <c r="DF12">
        <f t="shared" si="5"/>
        <v>0</v>
      </c>
      <c r="DG12">
        <f t="shared" si="5"/>
        <v>0</v>
      </c>
      <c r="DH12">
        <f t="shared" si="5"/>
        <v>0</v>
      </c>
      <c r="DI12">
        <f t="shared" si="5"/>
        <v>0</v>
      </c>
      <c r="DJ12">
        <f t="shared" si="5"/>
        <v>0</v>
      </c>
      <c r="DK12">
        <f t="shared" si="5"/>
        <v>0</v>
      </c>
      <c r="DL12">
        <f t="shared" si="5"/>
        <v>0</v>
      </c>
      <c r="DM12">
        <f t="shared" si="5"/>
        <v>0</v>
      </c>
      <c r="DN12">
        <f t="shared" si="5"/>
        <v>0</v>
      </c>
      <c r="DO12">
        <f t="shared" si="5"/>
        <v>0</v>
      </c>
      <c r="DP12">
        <f t="shared" si="5"/>
        <v>0</v>
      </c>
      <c r="DQ12">
        <f t="shared" si="5"/>
        <v>0</v>
      </c>
      <c r="DR12">
        <f t="shared" si="5"/>
        <v>0</v>
      </c>
      <c r="DS12">
        <f t="shared" si="5"/>
        <v>0</v>
      </c>
      <c r="DT12">
        <f t="shared" si="5"/>
        <v>0</v>
      </c>
      <c r="DU12">
        <f t="shared" si="5"/>
        <v>0</v>
      </c>
      <c r="DV12">
        <f t="shared" si="6"/>
        <v>0</v>
      </c>
      <c r="DW12">
        <f t="shared" si="6"/>
        <v>0</v>
      </c>
      <c r="DX12">
        <f t="shared" si="6"/>
        <v>0</v>
      </c>
      <c r="DY12">
        <f t="shared" si="6"/>
        <v>0</v>
      </c>
      <c r="DZ12">
        <f t="shared" si="6"/>
        <v>0</v>
      </c>
      <c r="EA12">
        <f t="shared" si="6"/>
        <v>0</v>
      </c>
      <c r="EB12">
        <f t="shared" si="6"/>
        <v>0</v>
      </c>
      <c r="EC12">
        <f t="shared" si="6"/>
        <v>0</v>
      </c>
      <c r="ED12">
        <f t="shared" si="6"/>
        <v>0</v>
      </c>
      <c r="EE12">
        <f t="shared" si="6"/>
        <v>0</v>
      </c>
      <c r="EF12">
        <f t="shared" si="6"/>
        <v>0</v>
      </c>
      <c r="EG12">
        <f t="shared" si="6"/>
        <v>0</v>
      </c>
      <c r="EH12">
        <f t="shared" si="6"/>
        <v>0</v>
      </c>
      <c r="EI12">
        <f t="shared" si="6"/>
        <v>0</v>
      </c>
      <c r="EJ12">
        <f t="shared" si="6"/>
        <v>0</v>
      </c>
      <c r="EK12">
        <f t="shared" si="6"/>
        <v>0</v>
      </c>
      <c r="EL12">
        <f t="shared" si="3"/>
        <v>0</v>
      </c>
      <c r="EM12">
        <f t="shared" si="1"/>
        <v>0</v>
      </c>
      <c r="EN12">
        <f t="shared" si="1"/>
        <v>0</v>
      </c>
    </row>
    <row r="13" spans="1:144">
      <c r="A13" s="29" t="s">
        <v>98</v>
      </c>
      <c r="B13">
        <v>9.5000000000000001E-2</v>
      </c>
      <c r="C13">
        <v>4</v>
      </c>
      <c r="D13" t="s">
        <v>279</v>
      </c>
      <c r="E13" t="s">
        <v>279</v>
      </c>
      <c r="F13">
        <v>3</v>
      </c>
      <c r="G13">
        <v>3</v>
      </c>
      <c r="H13">
        <v>3</v>
      </c>
      <c r="N13">
        <v>0.28000000000000003</v>
      </c>
      <c r="O13">
        <v>0.15</v>
      </c>
      <c r="P13">
        <v>0.6</v>
      </c>
      <c r="T13">
        <v>0.05</v>
      </c>
      <c r="V13">
        <v>0.08</v>
      </c>
      <c r="X13">
        <v>0.06</v>
      </c>
      <c r="Y13">
        <v>0.12</v>
      </c>
      <c r="Z13">
        <v>0.12</v>
      </c>
      <c r="AA13">
        <v>0.11</v>
      </c>
      <c r="AC13">
        <v>0.4</v>
      </c>
      <c r="AD13">
        <v>1.99</v>
      </c>
      <c r="AF13" s="31"/>
      <c r="AG13" s="31"/>
      <c r="AQ13">
        <v>1.39</v>
      </c>
      <c r="AR13">
        <v>2.29</v>
      </c>
      <c r="BC13">
        <v>0.01</v>
      </c>
      <c r="BS13">
        <v>2E-3</v>
      </c>
      <c r="BZ13">
        <f t="shared" si="2"/>
        <v>0</v>
      </c>
      <c r="CA13">
        <f t="shared" si="2"/>
        <v>0</v>
      </c>
      <c r="CB13">
        <f t="shared" si="2"/>
        <v>0</v>
      </c>
      <c r="CC13">
        <f t="shared" si="2"/>
        <v>0</v>
      </c>
      <c r="CD13">
        <f t="shared" si="2"/>
        <v>0</v>
      </c>
      <c r="CE13">
        <f t="shared" si="2"/>
        <v>0</v>
      </c>
      <c r="CF13">
        <f t="shared" si="2"/>
        <v>0</v>
      </c>
      <c r="CG13">
        <f t="shared" si="2"/>
        <v>0</v>
      </c>
      <c r="CH13">
        <f t="shared" si="2"/>
        <v>0</v>
      </c>
      <c r="CI13">
        <f t="shared" si="2"/>
        <v>0</v>
      </c>
      <c r="CJ13">
        <f t="shared" si="2"/>
        <v>0</v>
      </c>
      <c r="CK13">
        <f t="shared" si="2"/>
        <v>0</v>
      </c>
      <c r="CL13">
        <f t="shared" si="2"/>
        <v>0</v>
      </c>
      <c r="CM13">
        <f t="shared" si="2"/>
        <v>0</v>
      </c>
      <c r="CN13">
        <f t="shared" si="2"/>
        <v>0</v>
      </c>
      <c r="CO13">
        <f t="shared" si="2"/>
        <v>0</v>
      </c>
      <c r="CP13">
        <f t="shared" si="4"/>
        <v>0</v>
      </c>
      <c r="CQ13">
        <f t="shared" si="4"/>
        <v>0</v>
      </c>
      <c r="CR13">
        <f t="shared" si="4"/>
        <v>0</v>
      </c>
      <c r="CS13">
        <f t="shared" si="4"/>
        <v>0</v>
      </c>
      <c r="CT13">
        <f t="shared" si="4"/>
        <v>0</v>
      </c>
      <c r="CU13">
        <f t="shared" si="4"/>
        <v>0</v>
      </c>
      <c r="CV13">
        <f t="shared" si="4"/>
        <v>0</v>
      </c>
      <c r="CW13">
        <f t="shared" si="4"/>
        <v>0</v>
      </c>
      <c r="CX13">
        <f t="shared" si="4"/>
        <v>0</v>
      </c>
      <c r="CY13">
        <f t="shared" si="4"/>
        <v>0</v>
      </c>
      <c r="CZ13">
        <f t="shared" si="4"/>
        <v>0</v>
      </c>
      <c r="DA13">
        <f t="shared" si="4"/>
        <v>0</v>
      </c>
      <c r="DB13">
        <f t="shared" si="4"/>
        <v>0</v>
      </c>
      <c r="DC13">
        <f t="shared" si="4"/>
        <v>0</v>
      </c>
      <c r="DD13">
        <f t="shared" si="4"/>
        <v>0</v>
      </c>
      <c r="DE13">
        <f t="shared" si="4"/>
        <v>0</v>
      </c>
      <c r="DF13">
        <f t="shared" si="5"/>
        <v>0</v>
      </c>
      <c r="DG13">
        <f t="shared" si="5"/>
        <v>0</v>
      </c>
      <c r="DH13">
        <f t="shared" si="5"/>
        <v>0</v>
      </c>
      <c r="DI13">
        <f t="shared" si="5"/>
        <v>0</v>
      </c>
      <c r="DJ13">
        <f t="shared" si="5"/>
        <v>0</v>
      </c>
      <c r="DK13">
        <f t="shared" si="5"/>
        <v>0</v>
      </c>
      <c r="DL13">
        <f t="shared" si="5"/>
        <v>0</v>
      </c>
      <c r="DM13">
        <f t="shared" si="5"/>
        <v>0</v>
      </c>
      <c r="DN13">
        <f t="shared" si="5"/>
        <v>0</v>
      </c>
      <c r="DO13">
        <f t="shared" si="5"/>
        <v>0</v>
      </c>
      <c r="DP13">
        <f t="shared" si="5"/>
        <v>0</v>
      </c>
      <c r="DQ13">
        <f t="shared" si="5"/>
        <v>0</v>
      </c>
      <c r="DR13">
        <f t="shared" si="5"/>
        <v>0</v>
      </c>
      <c r="DS13">
        <f t="shared" si="5"/>
        <v>0</v>
      </c>
      <c r="DT13">
        <f t="shared" si="5"/>
        <v>0</v>
      </c>
      <c r="DU13">
        <f t="shared" si="5"/>
        <v>0</v>
      </c>
      <c r="DV13">
        <f t="shared" si="6"/>
        <v>0</v>
      </c>
      <c r="DW13">
        <f t="shared" si="6"/>
        <v>0</v>
      </c>
      <c r="DX13">
        <f t="shared" si="6"/>
        <v>0</v>
      </c>
      <c r="DY13">
        <f t="shared" si="6"/>
        <v>0</v>
      </c>
      <c r="DZ13">
        <f t="shared" si="6"/>
        <v>0</v>
      </c>
      <c r="EA13">
        <f t="shared" si="6"/>
        <v>0</v>
      </c>
      <c r="EB13">
        <f t="shared" si="6"/>
        <v>0</v>
      </c>
      <c r="EC13">
        <f t="shared" si="6"/>
        <v>0</v>
      </c>
      <c r="ED13">
        <f t="shared" si="6"/>
        <v>0</v>
      </c>
      <c r="EE13">
        <f t="shared" si="6"/>
        <v>0</v>
      </c>
      <c r="EF13">
        <f t="shared" si="6"/>
        <v>0</v>
      </c>
      <c r="EG13">
        <f t="shared" si="6"/>
        <v>0</v>
      </c>
      <c r="EH13">
        <f t="shared" si="6"/>
        <v>0</v>
      </c>
      <c r="EI13">
        <f t="shared" si="6"/>
        <v>0</v>
      </c>
      <c r="EJ13">
        <f t="shared" si="6"/>
        <v>0</v>
      </c>
      <c r="EK13">
        <f t="shared" si="6"/>
        <v>0</v>
      </c>
      <c r="EL13">
        <f t="shared" si="3"/>
        <v>0</v>
      </c>
      <c r="EM13">
        <f t="shared" si="1"/>
        <v>0</v>
      </c>
      <c r="EN13">
        <f t="shared" si="1"/>
        <v>0</v>
      </c>
    </row>
    <row r="14" spans="1:144">
      <c r="A14" s="29" t="s">
        <v>99</v>
      </c>
      <c r="B14">
        <v>2.5000000000000001E-3</v>
      </c>
      <c r="C14">
        <v>0.01</v>
      </c>
      <c r="D14" t="s">
        <v>280</v>
      </c>
      <c r="E14" t="s">
        <v>537</v>
      </c>
      <c r="F14">
        <v>3</v>
      </c>
      <c r="G14">
        <v>3</v>
      </c>
      <c r="H14">
        <v>2</v>
      </c>
      <c r="N14">
        <v>4.0000000000000001E-3</v>
      </c>
      <c r="O14">
        <v>6.0000000000000001E-3</v>
      </c>
      <c r="R14">
        <v>1.2E-2</v>
      </c>
      <c r="S14">
        <v>0.01</v>
      </c>
      <c r="AF14" s="31"/>
      <c r="AG14" s="31"/>
      <c r="AP14">
        <v>0.01</v>
      </c>
      <c r="BZ14">
        <f t="shared" si="2"/>
        <v>0</v>
      </c>
      <c r="CA14">
        <f t="shared" si="2"/>
        <v>0</v>
      </c>
      <c r="CB14">
        <f t="shared" si="2"/>
        <v>0</v>
      </c>
      <c r="CC14">
        <f t="shared" si="2"/>
        <v>0</v>
      </c>
      <c r="CD14">
        <f t="shared" si="2"/>
        <v>0</v>
      </c>
      <c r="CE14">
        <f t="shared" si="2"/>
        <v>0</v>
      </c>
      <c r="CF14">
        <f t="shared" si="2"/>
        <v>0</v>
      </c>
      <c r="CG14">
        <f t="shared" si="2"/>
        <v>0</v>
      </c>
      <c r="CH14">
        <f t="shared" si="2"/>
        <v>1</v>
      </c>
      <c r="CI14">
        <f t="shared" si="2"/>
        <v>1</v>
      </c>
      <c r="CJ14">
        <f t="shared" si="2"/>
        <v>0</v>
      </c>
      <c r="CK14">
        <f t="shared" si="2"/>
        <v>0</v>
      </c>
      <c r="CL14">
        <f t="shared" si="2"/>
        <v>0</v>
      </c>
      <c r="CM14">
        <f t="shared" si="2"/>
        <v>0</v>
      </c>
      <c r="CN14">
        <f t="shared" si="2"/>
        <v>0</v>
      </c>
      <c r="CO14">
        <f t="shared" si="2"/>
        <v>0</v>
      </c>
      <c r="CP14">
        <f t="shared" si="4"/>
        <v>0</v>
      </c>
      <c r="CQ14">
        <f t="shared" si="4"/>
        <v>0</v>
      </c>
      <c r="CR14">
        <f t="shared" si="4"/>
        <v>0</v>
      </c>
      <c r="CS14">
        <f t="shared" si="4"/>
        <v>0</v>
      </c>
      <c r="CT14">
        <f t="shared" si="4"/>
        <v>0</v>
      </c>
      <c r="CU14">
        <f t="shared" si="4"/>
        <v>0</v>
      </c>
      <c r="CV14">
        <f t="shared" si="4"/>
        <v>0</v>
      </c>
      <c r="CW14">
        <f t="shared" si="4"/>
        <v>0</v>
      </c>
      <c r="CX14">
        <f t="shared" si="4"/>
        <v>0</v>
      </c>
      <c r="CY14">
        <f t="shared" si="4"/>
        <v>0</v>
      </c>
      <c r="CZ14">
        <f t="shared" si="4"/>
        <v>0</v>
      </c>
      <c r="DA14">
        <f t="shared" si="4"/>
        <v>0</v>
      </c>
      <c r="DB14">
        <f t="shared" si="4"/>
        <v>0</v>
      </c>
      <c r="DC14">
        <f t="shared" si="4"/>
        <v>0</v>
      </c>
      <c r="DD14">
        <f t="shared" si="4"/>
        <v>0</v>
      </c>
      <c r="DE14">
        <f t="shared" si="4"/>
        <v>0</v>
      </c>
      <c r="DF14">
        <f t="shared" si="5"/>
        <v>1</v>
      </c>
      <c r="DG14">
        <f t="shared" si="5"/>
        <v>0</v>
      </c>
      <c r="DH14">
        <f t="shared" si="5"/>
        <v>0</v>
      </c>
      <c r="DI14">
        <f t="shared" si="5"/>
        <v>0</v>
      </c>
      <c r="DJ14">
        <f t="shared" si="5"/>
        <v>0</v>
      </c>
      <c r="DK14">
        <f t="shared" si="5"/>
        <v>0</v>
      </c>
      <c r="DL14">
        <f t="shared" si="5"/>
        <v>0</v>
      </c>
      <c r="DM14">
        <f t="shared" si="5"/>
        <v>0</v>
      </c>
      <c r="DN14">
        <f t="shared" si="5"/>
        <v>0</v>
      </c>
      <c r="DO14">
        <f t="shared" si="5"/>
        <v>0</v>
      </c>
      <c r="DP14">
        <f t="shared" si="5"/>
        <v>0</v>
      </c>
      <c r="DQ14">
        <f t="shared" si="5"/>
        <v>0</v>
      </c>
      <c r="DR14">
        <f t="shared" si="5"/>
        <v>0</v>
      </c>
      <c r="DS14">
        <f t="shared" si="5"/>
        <v>0</v>
      </c>
      <c r="DT14">
        <f t="shared" si="5"/>
        <v>0</v>
      </c>
      <c r="DU14">
        <f t="shared" si="5"/>
        <v>0</v>
      </c>
      <c r="DV14">
        <f t="shared" si="6"/>
        <v>0</v>
      </c>
      <c r="DW14">
        <f t="shared" si="6"/>
        <v>0</v>
      </c>
      <c r="DX14">
        <f t="shared" si="6"/>
        <v>0</v>
      </c>
      <c r="DY14">
        <f t="shared" si="6"/>
        <v>0</v>
      </c>
      <c r="DZ14">
        <f t="shared" si="6"/>
        <v>0</v>
      </c>
      <c r="EA14">
        <f t="shared" si="6"/>
        <v>0</v>
      </c>
      <c r="EB14">
        <f t="shared" si="6"/>
        <v>0</v>
      </c>
      <c r="EC14">
        <f t="shared" si="6"/>
        <v>0</v>
      </c>
      <c r="ED14">
        <f t="shared" si="6"/>
        <v>0</v>
      </c>
      <c r="EE14">
        <f t="shared" si="6"/>
        <v>0</v>
      </c>
      <c r="EF14">
        <f t="shared" si="6"/>
        <v>0</v>
      </c>
      <c r="EG14">
        <f t="shared" si="6"/>
        <v>0</v>
      </c>
      <c r="EH14">
        <f t="shared" si="6"/>
        <v>0</v>
      </c>
      <c r="EI14">
        <f t="shared" si="6"/>
        <v>0</v>
      </c>
      <c r="EJ14">
        <f t="shared" si="6"/>
        <v>0</v>
      </c>
      <c r="EK14">
        <f t="shared" si="6"/>
        <v>0</v>
      </c>
      <c r="EL14">
        <f t="shared" si="3"/>
        <v>0</v>
      </c>
      <c r="EM14">
        <f t="shared" si="1"/>
        <v>0</v>
      </c>
      <c r="EN14">
        <f t="shared" si="1"/>
        <v>0</v>
      </c>
    </row>
    <row r="15" spans="1:144">
      <c r="A15" s="29" t="s">
        <v>232</v>
      </c>
      <c r="B15">
        <v>8.4999999999999993E-5</v>
      </c>
      <c r="C15">
        <v>1E-3</v>
      </c>
      <c r="D15" s="31" t="s">
        <v>295</v>
      </c>
      <c r="E15" t="s">
        <v>538</v>
      </c>
      <c r="F15">
        <v>3</v>
      </c>
      <c r="G15">
        <v>3</v>
      </c>
      <c r="H15">
        <v>2</v>
      </c>
      <c r="AF15" s="31"/>
      <c r="AG15" s="31"/>
      <c r="BZ15">
        <f t="shared" si="2"/>
        <v>0</v>
      </c>
      <c r="CA15">
        <f t="shared" si="2"/>
        <v>0</v>
      </c>
      <c r="CB15">
        <f t="shared" si="2"/>
        <v>0</v>
      </c>
      <c r="CC15">
        <f t="shared" si="2"/>
        <v>0</v>
      </c>
      <c r="CD15">
        <f t="shared" si="2"/>
        <v>0</v>
      </c>
      <c r="CE15">
        <f t="shared" si="2"/>
        <v>0</v>
      </c>
      <c r="CF15">
        <f t="shared" si="2"/>
        <v>0</v>
      </c>
      <c r="CG15">
        <f t="shared" si="2"/>
        <v>0</v>
      </c>
      <c r="CH15">
        <f t="shared" si="2"/>
        <v>0</v>
      </c>
      <c r="CI15">
        <f t="shared" si="2"/>
        <v>0</v>
      </c>
      <c r="CJ15">
        <f t="shared" si="2"/>
        <v>0</v>
      </c>
      <c r="CK15">
        <f t="shared" si="2"/>
        <v>0</v>
      </c>
      <c r="CL15">
        <f t="shared" si="2"/>
        <v>0</v>
      </c>
      <c r="CM15">
        <f t="shared" si="2"/>
        <v>0</v>
      </c>
      <c r="CN15">
        <f t="shared" si="2"/>
        <v>0</v>
      </c>
      <c r="CO15">
        <f t="shared" si="2"/>
        <v>0</v>
      </c>
      <c r="CP15">
        <f t="shared" si="4"/>
        <v>0</v>
      </c>
      <c r="CQ15">
        <f t="shared" si="4"/>
        <v>0</v>
      </c>
      <c r="CR15">
        <f t="shared" si="4"/>
        <v>0</v>
      </c>
      <c r="CS15">
        <f t="shared" si="4"/>
        <v>0</v>
      </c>
      <c r="CT15">
        <f t="shared" si="4"/>
        <v>0</v>
      </c>
      <c r="CU15">
        <f t="shared" si="4"/>
        <v>0</v>
      </c>
      <c r="CV15">
        <f t="shared" si="4"/>
        <v>0</v>
      </c>
      <c r="CW15">
        <f t="shared" si="4"/>
        <v>0</v>
      </c>
      <c r="CX15">
        <f t="shared" si="4"/>
        <v>0</v>
      </c>
      <c r="CY15">
        <f t="shared" si="4"/>
        <v>0</v>
      </c>
      <c r="CZ15">
        <f t="shared" si="4"/>
        <v>0</v>
      </c>
      <c r="DA15">
        <f t="shared" si="4"/>
        <v>0</v>
      </c>
      <c r="DB15">
        <f t="shared" si="4"/>
        <v>0</v>
      </c>
      <c r="DC15">
        <f t="shared" si="4"/>
        <v>0</v>
      </c>
      <c r="DD15">
        <f t="shared" si="4"/>
        <v>0</v>
      </c>
      <c r="DE15">
        <f t="shared" si="4"/>
        <v>0</v>
      </c>
      <c r="DF15">
        <f t="shared" si="5"/>
        <v>0</v>
      </c>
      <c r="DG15">
        <f t="shared" si="5"/>
        <v>0</v>
      </c>
      <c r="DH15">
        <f t="shared" si="5"/>
        <v>0</v>
      </c>
      <c r="DI15">
        <f t="shared" si="5"/>
        <v>0</v>
      </c>
      <c r="DJ15">
        <f t="shared" si="5"/>
        <v>0</v>
      </c>
      <c r="DK15">
        <f t="shared" si="5"/>
        <v>0</v>
      </c>
      <c r="DL15">
        <f t="shared" si="5"/>
        <v>0</v>
      </c>
      <c r="DM15">
        <f t="shared" si="5"/>
        <v>0</v>
      </c>
      <c r="DN15">
        <f t="shared" si="5"/>
        <v>0</v>
      </c>
      <c r="DO15">
        <f t="shared" si="5"/>
        <v>0</v>
      </c>
      <c r="DP15">
        <f t="shared" si="5"/>
        <v>0</v>
      </c>
      <c r="DQ15">
        <f t="shared" si="5"/>
        <v>0</v>
      </c>
      <c r="DR15">
        <f t="shared" si="5"/>
        <v>0</v>
      </c>
      <c r="DS15">
        <f t="shared" si="5"/>
        <v>0</v>
      </c>
      <c r="DT15">
        <f t="shared" si="5"/>
        <v>0</v>
      </c>
      <c r="DU15">
        <f t="shared" si="5"/>
        <v>0</v>
      </c>
      <c r="DV15">
        <f t="shared" si="6"/>
        <v>0</v>
      </c>
      <c r="DW15">
        <f t="shared" si="6"/>
        <v>0</v>
      </c>
      <c r="DX15">
        <f t="shared" si="6"/>
        <v>0</v>
      </c>
      <c r="DY15">
        <f t="shared" si="6"/>
        <v>0</v>
      </c>
      <c r="DZ15">
        <f t="shared" si="6"/>
        <v>0</v>
      </c>
      <c r="EA15">
        <f t="shared" si="6"/>
        <v>0</v>
      </c>
      <c r="EB15">
        <f t="shared" si="6"/>
        <v>0</v>
      </c>
      <c r="EC15">
        <f t="shared" si="6"/>
        <v>0</v>
      </c>
      <c r="ED15">
        <f t="shared" si="6"/>
        <v>0</v>
      </c>
      <c r="EE15">
        <f t="shared" si="6"/>
        <v>0</v>
      </c>
      <c r="EF15">
        <f t="shared" si="6"/>
        <v>0</v>
      </c>
      <c r="EG15">
        <f t="shared" si="6"/>
        <v>0</v>
      </c>
      <c r="EH15">
        <f t="shared" si="6"/>
        <v>0</v>
      </c>
      <c r="EI15">
        <f t="shared" si="6"/>
        <v>0</v>
      </c>
      <c r="EJ15">
        <f t="shared" si="6"/>
        <v>0</v>
      </c>
      <c r="EK15">
        <f t="shared" si="6"/>
        <v>0</v>
      </c>
      <c r="EL15">
        <f t="shared" si="3"/>
        <v>0</v>
      </c>
      <c r="EM15">
        <f t="shared" si="1"/>
        <v>0</v>
      </c>
      <c r="EN15">
        <f t="shared" si="1"/>
        <v>0</v>
      </c>
    </row>
    <row r="16" spans="1:144">
      <c r="A16" s="29" t="s">
        <v>100</v>
      </c>
      <c r="B16">
        <v>2.0000000000000002E-5</v>
      </c>
      <c r="C16">
        <v>0.4</v>
      </c>
      <c r="D16" t="s">
        <v>283</v>
      </c>
      <c r="E16" t="s">
        <v>283</v>
      </c>
      <c r="F16">
        <v>3</v>
      </c>
      <c r="G16">
        <v>3</v>
      </c>
      <c r="H16">
        <v>3</v>
      </c>
      <c r="N16">
        <v>0.01</v>
      </c>
      <c r="AF16" s="31"/>
      <c r="AG16" s="31"/>
      <c r="BZ16">
        <f t="shared" si="2"/>
        <v>0</v>
      </c>
      <c r="CA16">
        <f t="shared" si="2"/>
        <v>0</v>
      </c>
      <c r="CB16">
        <f t="shared" si="2"/>
        <v>0</v>
      </c>
      <c r="CC16">
        <f t="shared" si="2"/>
        <v>0</v>
      </c>
      <c r="CD16">
        <f t="shared" si="2"/>
        <v>0</v>
      </c>
      <c r="CE16">
        <f t="shared" si="2"/>
        <v>0</v>
      </c>
      <c r="CF16">
        <f t="shared" si="2"/>
        <v>0</v>
      </c>
      <c r="CG16">
        <f t="shared" si="2"/>
        <v>0</v>
      </c>
      <c r="CH16">
        <f t="shared" si="2"/>
        <v>0</v>
      </c>
      <c r="CI16">
        <f t="shared" si="2"/>
        <v>0</v>
      </c>
      <c r="CJ16">
        <f t="shared" si="2"/>
        <v>0</v>
      </c>
      <c r="CK16">
        <f t="shared" si="2"/>
        <v>0</v>
      </c>
      <c r="CL16">
        <f t="shared" si="2"/>
        <v>0</v>
      </c>
      <c r="CM16">
        <f t="shared" si="2"/>
        <v>0</v>
      </c>
      <c r="CN16">
        <f t="shared" si="2"/>
        <v>0</v>
      </c>
      <c r="CO16">
        <f t="shared" si="2"/>
        <v>0</v>
      </c>
      <c r="CP16">
        <f t="shared" si="4"/>
        <v>0</v>
      </c>
      <c r="CQ16">
        <f t="shared" si="4"/>
        <v>0</v>
      </c>
      <c r="CR16">
        <f t="shared" si="4"/>
        <v>0</v>
      </c>
      <c r="CS16">
        <f t="shared" si="4"/>
        <v>0</v>
      </c>
      <c r="CT16">
        <f t="shared" si="4"/>
        <v>0</v>
      </c>
      <c r="CU16">
        <f t="shared" si="4"/>
        <v>0</v>
      </c>
      <c r="CV16">
        <f t="shared" si="4"/>
        <v>0</v>
      </c>
      <c r="CW16">
        <f t="shared" si="4"/>
        <v>0</v>
      </c>
      <c r="CX16">
        <f t="shared" si="4"/>
        <v>0</v>
      </c>
      <c r="CY16">
        <f t="shared" si="4"/>
        <v>0</v>
      </c>
      <c r="CZ16">
        <f t="shared" si="4"/>
        <v>0</v>
      </c>
      <c r="DA16">
        <f t="shared" si="4"/>
        <v>0</v>
      </c>
      <c r="DB16">
        <f t="shared" si="4"/>
        <v>0</v>
      </c>
      <c r="DC16">
        <f t="shared" si="4"/>
        <v>0</v>
      </c>
      <c r="DD16">
        <f t="shared" si="4"/>
        <v>0</v>
      </c>
      <c r="DE16">
        <f t="shared" si="4"/>
        <v>0</v>
      </c>
      <c r="DF16">
        <f t="shared" si="5"/>
        <v>0</v>
      </c>
      <c r="DG16">
        <f t="shared" si="5"/>
        <v>0</v>
      </c>
      <c r="DH16">
        <f t="shared" si="5"/>
        <v>0</v>
      </c>
      <c r="DI16">
        <f t="shared" si="5"/>
        <v>0</v>
      </c>
      <c r="DJ16">
        <f t="shared" si="5"/>
        <v>0</v>
      </c>
      <c r="DK16">
        <f t="shared" si="5"/>
        <v>0</v>
      </c>
      <c r="DL16">
        <f t="shared" si="5"/>
        <v>0</v>
      </c>
      <c r="DM16">
        <f t="shared" si="5"/>
        <v>0</v>
      </c>
      <c r="DN16">
        <f t="shared" si="5"/>
        <v>0</v>
      </c>
      <c r="DO16">
        <f t="shared" si="5"/>
        <v>0</v>
      </c>
      <c r="DP16">
        <f t="shared" si="5"/>
        <v>0</v>
      </c>
      <c r="DQ16">
        <f t="shared" si="5"/>
        <v>0</v>
      </c>
      <c r="DR16">
        <f t="shared" si="5"/>
        <v>0</v>
      </c>
      <c r="DS16">
        <f t="shared" si="5"/>
        <v>0</v>
      </c>
      <c r="DT16">
        <f t="shared" si="5"/>
        <v>0</v>
      </c>
      <c r="DU16">
        <f t="shared" si="5"/>
        <v>0</v>
      </c>
      <c r="DV16">
        <f t="shared" si="6"/>
        <v>0</v>
      </c>
      <c r="DW16">
        <f t="shared" si="6"/>
        <v>0</v>
      </c>
      <c r="DX16">
        <f t="shared" si="6"/>
        <v>0</v>
      </c>
      <c r="DY16">
        <f t="shared" si="6"/>
        <v>0</v>
      </c>
      <c r="DZ16">
        <f t="shared" si="6"/>
        <v>0</v>
      </c>
      <c r="EA16">
        <f t="shared" si="6"/>
        <v>0</v>
      </c>
      <c r="EB16">
        <f t="shared" si="6"/>
        <v>0</v>
      </c>
      <c r="EC16">
        <f t="shared" si="6"/>
        <v>0</v>
      </c>
      <c r="ED16">
        <f t="shared" si="6"/>
        <v>0</v>
      </c>
      <c r="EE16">
        <f t="shared" si="6"/>
        <v>0</v>
      </c>
      <c r="EF16">
        <f t="shared" si="6"/>
        <v>0</v>
      </c>
      <c r="EG16">
        <f t="shared" si="6"/>
        <v>0</v>
      </c>
      <c r="EH16">
        <f t="shared" si="6"/>
        <v>0</v>
      </c>
      <c r="EI16">
        <f t="shared" si="6"/>
        <v>0</v>
      </c>
      <c r="EJ16">
        <f t="shared" si="6"/>
        <v>0</v>
      </c>
      <c r="EK16">
        <f t="shared" si="6"/>
        <v>0</v>
      </c>
      <c r="EL16">
        <f t="shared" si="3"/>
        <v>0</v>
      </c>
      <c r="EM16">
        <f t="shared" si="1"/>
        <v>0</v>
      </c>
      <c r="EN16">
        <f t="shared" si="1"/>
        <v>0</v>
      </c>
    </row>
    <row r="17" spans="1:144">
      <c r="A17" s="32" t="s">
        <v>233</v>
      </c>
      <c r="B17">
        <v>2E-3</v>
      </c>
      <c r="C17">
        <v>0.02</v>
      </c>
      <c r="D17" t="s">
        <v>284</v>
      </c>
      <c r="E17" t="s">
        <v>284</v>
      </c>
      <c r="F17">
        <v>2</v>
      </c>
      <c r="G17">
        <v>2</v>
      </c>
      <c r="H17">
        <v>2</v>
      </c>
      <c r="AF17" s="31"/>
      <c r="AG17" s="31"/>
      <c r="BZ17">
        <f t="shared" si="2"/>
        <v>0</v>
      </c>
      <c r="CA17">
        <f t="shared" si="2"/>
        <v>0</v>
      </c>
      <c r="CB17">
        <f t="shared" si="2"/>
        <v>0</v>
      </c>
      <c r="CC17">
        <f t="shared" si="2"/>
        <v>0</v>
      </c>
      <c r="CD17">
        <f t="shared" si="2"/>
        <v>0</v>
      </c>
      <c r="CE17">
        <f t="shared" si="2"/>
        <v>0</v>
      </c>
      <c r="CF17">
        <f t="shared" si="2"/>
        <v>0</v>
      </c>
      <c r="CG17">
        <f t="shared" si="2"/>
        <v>0</v>
      </c>
      <c r="CH17">
        <f t="shared" si="2"/>
        <v>0</v>
      </c>
      <c r="CI17">
        <f t="shared" si="2"/>
        <v>0</v>
      </c>
      <c r="CJ17">
        <f t="shared" si="2"/>
        <v>0</v>
      </c>
      <c r="CK17">
        <f t="shared" si="2"/>
        <v>0</v>
      </c>
      <c r="CL17">
        <f t="shared" si="2"/>
        <v>0</v>
      </c>
      <c r="CM17">
        <f t="shared" si="2"/>
        <v>0</v>
      </c>
      <c r="CN17">
        <f t="shared" si="2"/>
        <v>0</v>
      </c>
      <c r="CO17">
        <f t="shared" si="2"/>
        <v>0</v>
      </c>
      <c r="CP17">
        <f t="shared" si="4"/>
        <v>0</v>
      </c>
      <c r="CQ17">
        <f t="shared" si="4"/>
        <v>0</v>
      </c>
      <c r="CR17">
        <f t="shared" si="4"/>
        <v>0</v>
      </c>
      <c r="CS17">
        <f t="shared" si="4"/>
        <v>0</v>
      </c>
      <c r="CT17">
        <f t="shared" si="4"/>
        <v>0</v>
      </c>
      <c r="CU17">
        <f t="shared" si="4"/>
        <v>0</v>
      </c>
      <c r="CV17">
        <f t="shared" si="4"/>
        <v>0</v>
      </c>
      <c r="CW17">
        <f t="shared" si="4"/>
        <v>0</v>
      </c>
      <c r="CX17">
        <f t="shared" si="4"/>
        <v>0</v>
      </c>
      <c r="CY17">
        <f t="shared" si="4"/>
        <v>0</v>
      </c>
      <c r="CZ17">
        <f t="shared" si="4"/>
        <v>0</v>
      </c>
      <c r="DA17">
        <f t="shared" si="4"/>
        <v>0</v>
      </c>
      <c r="DB17">
        <f t="shared" si="4"/>
        <v>0</v>
      </c>
      <c r="DC17">
        <f t="shared" si="4"/>
        <v>0</v>
      </c>
      <c r="DD17">
        <f t="shared" si="4"/>
        <v>0</v>
      </c>
      <c r="DE17">
        <f t="shared" si="4"/>
        <v>0</v>
      </c>
      <c r="DF17">
        <f t="shared" si="5"/>
        <v>0</v>
      </c>
      <c r="DG17">
        <f t="shared" si="5"/>
        <v>0</v>
      </c>
      <c r="DH17">
        <f t="shared" si="5"/>
        <v>0</v>
      </c>
      <c r="DI17">
        <f t="shared" si="5"/>
        <v>0</v>
      </c>
      <c r="DJ17">
        <f t="shared" si="5"/>
        <v>0</v>
      </c>
      <c r="DK17">
        <f t="shared" si="5"/>
        <v>0</v>
      </c>
      <c r="DL17">
        <f t="shared" si="5"/>
        <v>0</v>
      </c>
      <c r="DM17">
        <f t="shared" si="5"/>
        <v>0</v>
      </c>
      <c r="DN17">
        <f t="shared" si="5"/>
        <v>0</v>
      </c>
      <c r="DO17">
        <f t="shared" si="5"/>
        <v>0</v>
      </c>
      <c r="DP17">
        <f t="shared" si="5"/>
        <v>0</v>
      </c>
      <c r="DQ17">
        <f t="shared" si="5"/>
        <v>0</v>
      </c>
      <c r="DR17">
        <f t="shared" si="5"/>
        <v>0</v>
      </c>
      <c r="DS17">
        <f t="shared" si="5"/>
        <v>0</v>
      </c>
      <c r="DT17">
        <f t="shared" si="5"/>
        <v>0</v>
      </c>
      <c r="DU17">
        <f t="shared" si="5"/>
        <v>0</v>
      </c>
      <c r="DV17">
        <f t="shared" si="6"/>
        <v>0</v>
      </c>
      <c r="DW17">
        <f t="shared" si="6"/>
        <v>0</v>
      </c>
      <c r="DX17">
        <f t="shared" si="6"/>
        <v>0</v>
      </c>
      <c r="DY17">
        <f t="shared" si="6"/>
        <v>0</v>
      </c>
      <c r="DZ17">
        <f t="shared" si="6"/>
        <v>0</v>
      </c>
      <c r="EA17">
        <f t="shared" si="6"/>
        <v>0</v>
      </c>
      <c r="EB17">
        <f t="shared" si="6"/>
        <v>0</v>
      </c>
      <c r="EC17">
        <f t="shared" si="6"/>
        <v>0</v>
      </c>
      <c r="ED17">
        <f t="shared" si="6"/>
        <v>0</v>
      </c>
      <c r="EE17">
        <f t="shared" si="6"/>
        <v>0</v>
      </c>
      <c r="EF17">
        <f t="shared" si="6"/>
        <v>0</v>
      </c>
      <c r="EG17">
        <f t="shared" si="6"/>
        <v>0</v>
      </c>
      <c r="EH17">
        <f t="shared" si="6"/>
        <v>0</v>
      </c>
      <c r="EI17">
        <f t="shared" si="6"/>
        <v>0</v>
      </c>
      <c r="EJ17">
        <f t="shared" si="6"/>
        <v>0</v>
      </c>
      <c r="EK17">
        <f t="shared" si="6"/>
        <v>0</v>
      </c>
      <c r="EL17">
        <f t="shared" si="3"/>
        <v>0</v>
      </c>
      <c r="EM17">
        <f t="shared" si="1"/>
        <v>0</v>
      </c>
      <c r="EN17">
        <f t="shared" si="1"/>
        <v>0</v>
      </c>
    </row>
    <row r="18" spans="1:144">
      <c r="A18" s="32" t="s">
        <v>234</v>
      </c>
      <c r="B18">
        <v>2.7999999999999998E-4</v>
      </c>
      <c r="C18">
        <v>0.03</v>
      </c>
      <c r="D18" s="31" t="s">
        <v>276</v>
      </c>
      <c r="E18" t="s">
        <v>276</v>
      </c>
      <c r="F18">
        <v>2</v>
      </c>
      <c r="G18">
        <v>2</v>
      </c>
      <c r="H18">
        <v>2</v>
      </c>
      <c r="AF18" s="31"/>
      <c r="AG18" s="31"/>
      <c r="BZ18">
        <f t="shared" si="2"/>
        <v>0</v>
      </c>
      <c r="CA18">
        <f t="shared" si="2"/>
        <v>0</v>
      </c>
      <c r="CB18">
        <f t="shared" si="2"/>
        <v>0</v>
      </c>
      <c r="CC18">
        <f t="shared" si="2"/>
        <v>0</v>
      </c>
      <c r="CD18">
        <f t="shared" si="2"/>
        <v>0</v>
      </c>
      <c r="CE18">
        <f t="shared" si="2"/>
        <v>0</v>
      </c>
      <c r="CF18">
        <f t="shared" si="2"/>
        <v>0</v>
      </c>
      <c r="CG18">
        <f t="shared" si="2"/>
        <v>0</v>
      </c>
      <c r="CH18">
        <f t="shared" si="2"/>
        <v>0</v>
      </c>
      <c r="CI18">
        <f t="shared" si="2"/>
        <v>0</v>
      </c>
      <c r="CJ18">
        <f t="shared" si="2"/>
        <v>0</v>
      </c>
      <c r="CK18">
        <f t="shared" si="2"/>
        <v>0</v>
      </c>
      <c r="CL18">
        <f t="shared" si="2"/>
        <v>0</v>
      </c>
      <c r="CM18">
        <f t="shared" si="2"/>
        <v>0</v>
      </c>
      <c r="CN18">
        <f t="shared" si="2"/>
        <v>0</v>
      </c>
      <c r="CO18">
        <f t="shared" si="2"/>
        <v>0</v>
      </c>
      <c r="CP18">
        <f t="shared" si="4"/>
        <v>0</v>
      </c>
      <c r="CQ18">
        <f t="shared" si="4"/>
        <v>0</v>
      </c>
      <c r="CR18">
        <f t="shared" si="4"/>
        <v>0</v>
      </c>
      <c r="CS18">
        <f t="shared" si="4"/>
        <v>0</v>
      </c>
      <c r="CT18">
        <f t="shared" si="4"/>
        <v>0</v>
      </c>
      <c r="CU18">
        <f t="shared" si="4"/>
        <v>0</v>
      </c>
      <c r="CV18">
        <f t="shared" si="4"/>
        <v>0</v>
      </c>
      <c r="CW18">
        <f t="shared" si="4"/>
        <v>0</v>
      </c>
      <c r="CX18">
        <f t="shared" si="4"/>
        <v>0</v>
      </c>
      <c r="CY18">
        <f t="shared" si="4"/>
        <v>0</v>
      </c>
      <c r="CZ18">
        <f t="shared" si="4"/>
        <v>0</v>
      </c>
      <c r="DA18">
        <f t="shared" si="4"/>
        <v>0</v>
      </c>
      <c r="DB18">
        <f t="shared" si="4"/>
        <v>0</v>
      </c>
      <c r="DC18">
        <f t="shared" si="4"/>
        <v>0</v>
      </c>
      <c r="DD18">
        <f t="shared" si="4"/>
        <v>0</v>
      </c>
      <c r="DE18">
        <f t="shared" si="4"/>
        <v>0</v>
      </c>
      <c r="DF18">
        <f t="shared" si="5"/>
        <v>0</v>
      </c>
      <c r="DG18">
        <f t="shared" si="5"/>
        <v>0</v>
      </c>
      <c r="DH18">
        <f t="shared" si="5"/>
        <v>0</v>
      </c>
      <c r="DI18">
        <f t="shared" si="5"/>
        <v>0</v>
      </c>
      <c r="DJ18">
        <f t="shared" si="5"/>
        <v>0</v>
      </c>
      <c r="DK18">
        <f t="shared" si="5"/>
        <v>0</v>
      </c>
      <c r="DL18">
        <f t="shared" si="5"/>
        <v>0</v>
      </c>
      <c r="DM18">
        <f t="shared" si="5"/>
        <v>0</v>
      </c>
      <c r="DN18">
        <f t="shared" si="5"/>
        <v>0</v>
      </c>
      <c r="DO18">
        <f t="shared" si="5"/>
        <v>0</v>
      </c>
      <c r="DP18">
        <f t="shared" si="5"/>
        <v>0</v>
      </c>
      <c r="DQ18">
        <f t="shared" si="5"/>
        <v>0</v>
      </c>
      <c r="DR18">
        <f t="shared" si="5"/>
        <v>0</v>
      </c>
      <c r="DS18">
        <f t="shared" si="5"/>
        <v>0</v>
      </c>
      <c r="DT18">
        <f t="shared" si="5"/>
        <v>0</v>
      </c>
      <c r="DU18">
        <f t="shared" si="5"/>
        <v>0</v>
      </c>
      <c r="DV18">
        <f t="shared" si="6"/>
        <v>0</v>
      </c>
      <c r="DW18">
        <f t="shared" si="6"/>
        <v>0</v>
      </c>
      <c r="DX18">
        <f t="shared" si="6"/>
        <v>0</v>
      </c>
      <c r="DY18">
        <f t="shared" si="6"/>
        <v>0</v>
      </c>
      <c r="DZ18">
        <f t="shared" si="6"/>
        <v>0</v>
      </c>
      <c r="EA18">
        <f t="shared" si="6"/>
        <v>0</v>
      </c>
      <c r="EB18">
        <f t="shared" si="6"/>
        <v>0</v>
      </c>
      <c r="EC18">
        <f t="shared" si="6"/>
        <v>0</v>
      </c>
      <c r="ED18">
        <f t="shared" si="6"/>
        <v>0</v>
      </c>
      <c r="EE18">
        <f t="shared" si="6"/>
        <v>0</v>
      </c>
      <c r="EF18">
        <f t="shared" si="6"/>
        <v>0</v>
      </c>
      <c r="EG18">
        <f t="shared" si="6"/>
        <v>0</v>
      </c>
      <c r="EH18">
        <f t="shared" si="6"/>
        <v>0</v>
      </c>
      <c r="EI18">
        <f t="shared" si="6"/>
        <v>0</v>
      </c>
      <c r="EJ18">
        <f t="shared" si="6"/>
        <v>0</v>
      </c>
      <c r="EK18">
        <f t="shared" si="6"/>
        <v>0</v>
      </c>
      <c r="EL18">
        <f t="shared" si="3"/>
        <v>0</v>
      </c>
      <c r="EM18">
        <f t="shared" si="1"/>
        <v>0</v>
      </c>
      <c r="EN18">
        <f t="shared" si="1"/>
        <v>0</v>
      </c>
    </row>
    <row r="19" spans="1:144">
      <c r="A19" s="32" t="s">
        <v>235</v>
      </c>
      <c r="B19">
        <v>1E-3</v>
      </c>
      <c r="C19">
        <v>1</v>
      </c>
      <c r="D19" s="31" t="s">
        <v>287</v>
      </c>
      <c r="E19" t="s">
        <v>287</v>
      </c>
      <c r="F19">
        <v>2</v>
      </c>
      <c r="G19">
        <v>0</v>
      </c>
      <c r="H19">
        <v>0</v>
      </c>
      <c r="AF19" s="31"/>
      <c r="AG19" s="31"/>
      <c r="BZ19">
        <f t="shared" si="2"/>
        <v>0</v>
      </c>
      <c r="CA19">
        <f t="shared" si="2"/>
        <v>0</v>
      </c>
      <c r="CB19">
        <f t="shared" si="2"/>
        <v>0</v>
      </c>
      <c r="CC19">
        <f t="shared" si="2"/>
        <v>0</v>
      </c>
      <c r="CD19">
        <f t="shared" si="2"/>
        <v>0</v>
      </c>
      <c r="CE19">
        <f t="shared" si="2"/>
        <v>0</v>
      </c>
      <c r="CF19">
        <f t="shared" si="2"/>
        <v>0</v>
      </c>
      <c r="CG19">
        <f t="shared" si="2"/>
        <v>0</v>
      </c>
      <c r="CH19">
        <f t="shared" si="2"/>
        <v>0</v>
      </c>
      <c r="CI19">
        <f t="shared" si="2"/>
        <v>0</v>
      </c>
      <c r="CJ19">
        <f t="shared" si="2"/>
        <v>0</v>
      </c>
      <c r="CK19">
        <f t="shared" si="2"/>
        <v>0</v>
      </c>
      <c r="CL19">
        <f t="shared" si="2"/>
        <v>0</v>
      </c>
      <c r="CM19">
        <f t="shared" si="2"/>
        <v>0</v>
      </c>
      <c r="CN19">
        <f t="shared" si="2"/>
        <v>0</v>
      </c>
      <c r="CO19">
        <f t="shared" si="2"/>
        <v>0</v>
      </c>
      <c r="CP19">
        <f t="shared" si="4"/>
        <v>0</v>
      </c>
      <c r="CQ19">
        <f t="shared" si="4"/>
        <v>0</v>
      </c>
      <c r="CR19">
        <f t="shared" si="4"/>
        <v>0</v>
      </c>
      <c r="CS19">
        <f t="shared" si="4"/>
        <v>0</v>
      </c>
      <c r="CT19">
        <f t="shared" si="4"/>
        <v>0</v>
      </c>
      <c r="CU19">
        <f t="shared" si="4"/>
        <v>0</v>
      </c>
      <c r="CV19">
        <f t="shared" si="4"/>
        <v>0</v>
      </c>
      <c r="CW19">
        <f t="shared" si="4"/>
        <v>0</v>
      </c>
      <c r="CX19">
        <f t="shared" si="4"/>
        <v>0</v>
      </c>
      <c r="CY19">
        <f t="shared" si="4"/>
        <v>0</v>
      </c>
      <c r="CZ19">
        <f t="shared" si="4"/>
        <v>0</v>
      </c>
      <c r="DA19">
        <f t="shared" si="4"/>
        <v>0</v>
      </c>
      <c r="DB19">
        <f t="shared" si="4"/>
        <v>0</v>
      </c>
      <c r="DC19">
        <f t="shared" si="4"/>
        <v>0</v>
      </c>
      <c r="DD19">
        <f t="shared" si="4"/>
        <v>0</v>
      </c>
      <c r="DE19">
        <f t="shared" si="4"/>
        <v>0</v>
      </c>
      <c r="DF19">
        <f t="shared" si="5"/>
        <v>0</v>
      </c>
      <c r="DG19">
        <f t="shared" si="5"/>
        <v>0</v>
      </c>
      <c r="DH19">
        <f t="shared" si="5"/>
        <v>0</v>
      </c>
      <c r="DI19">
        <f t="shared" si="5"/>
        <v>0</v>
      </c>
      <c r="DJ19">
        <f t="shared" si="5"/>
        <v>0</v>
      </c>
      <c r="DK19">
        <f t="shared" si="5"/>
        <v>0</v>
      </c>
      <c r="DL19">
        <f t="shared" si="5"/>
        <v>0</v>
      </c>
      <c r="DM19">
        <f t="shared" si="5"/>
        <v>0</v>
      </c>
      <c r="DN19">
        <f t="shared" si="5"/>
        <v>0</v>
      </c>
      <c r="DO19">
        <f t="shared" si="5"/>
        <v>0</v>
      </c>
      <c r="DP19">
        <f t="shared" si="5"/>
        <v>0</v>
      </c>
      <c r="DQ19">
        <f t="shared" si="5"/>
        <v>0</v>
      </c>
      <c r="DR19">
        <f t="shared" si="5"/>
        <v>0</v>
      </c>
      <c r="DS19">
        <f t="shared" si="5"/>
        <v>0</v>
      </c>
      <c r="DT19">
        <f t="shared" si="5"/>
        <v>0</v>
      </c>
      <c r="DU19">
        <f t="shared" si="5"/>
        <v>0</v>
      </c>
      <c r="DV19">
        <f t="shared" si="6"/>
        <v>0</v>
      </c>
      <c r="DW19">
        <f t="shared" si="6"/>
        <v>0</v>
      </c>
      <c r="DX19">
        <f t="shared" si="6"/>
        <v>0</v>
      </c>
      <c r="DY19">
        <f t="shared" si="6"/>
        <v>0</v>
      </c>
      <c r="DZ19">
        <f t="shared" si="6"/>
        <v>0</v>
      </c>
      <c r="EA19">
        <f t="shared" si="6"/>
        <v>0</v>
      </c>
      <c r="EB19">
        <f t="shared" si="6"/>
        <v>0</v>
      </c>
      <c r="EC19">
        <f t="shared" si="6"/>
        <v>0</v>
      </c>
      <c r="ED19">
        <f t="shared" si="6"/>
        <v>0</v>
      </c>
      <c r="EE19">
        <f t="shared" si="6"/>
        <v>0</v>
      </c>
      <c r="EF19">
        <f t="shared" si="6"/>
        <v>0</v>
      </c>
      <c r="EG19">
        <f t="shared" si="6"/>
        <v>0</v>
      </c>
      <c r="EH19">
        <f t="shared" si="6"/>
        <v>0</v>
      </c>
      <c r="EI19">
        <f t="shared" si="6"/>
        <v>0</v>
      </c>
      <c r="EJ19">
        <f t="shared" si="6"/>
        <v>0</v>
      </c>
      <c r="EK19">
        <f t="shared" si="6"/>
        <v>0</v>
      </c>
      <c r="EL19">
        <f t="shared" si="3"/>
        <v>0</v>
      </c>
      <c r="EM19">
        <f t="shared" si="3"/>
        <v>0</v>
      </c>
      <c r="EN19">
        <f t="shared" si="3"/>
        <v>0</v>
      </c>
    </row>
    <row r="20" spans="1:144">
      <c r="A20" s="32" t="s">
        <v>101</v>
      </c>
      <c r="B20">
        <v>8.23</v>
      </c>
      <c r="C20">
        <v>40</v>
      </c>
      <c r="D20" t="s">
        <v>287</v>
      </c>
      <c r="E20" t="s">
        <v>287</v>
      </c>
      <c r="F20">
        <v>2</v>
      </c>
      <c r="G20">
        <v>2</v>
      </c>
      <c r="H20">
        <v>2</v>
      </c>
      <c r="J20">
        <v>7.06</v>
      </c>
      <c r="K20">
        <v>1.31</v>
      </c>
      <c r="L20">
        <v>1.88</v>
      </c>
      <c r="M20">
        <v>6</v>
      </c>
      <c r="N20">
        <v>2.46</v>
      </c>
      <c r="O20">
        <v>5.5</v>
      </c>
      <c r="P20">
        <v>4.26</v>
      </c>
      <c r="Q20">
        <v>2.14</v>
      </c>
      <c r="T20">
        <v>8.8000000000000007</v>
      </c>
      <c r="U20">
        <v>1.34</v>
      </c>
      <c r="V20">
        <v>1.29</v>
      </c>
      <c r="W20">
        <v>0.47</v>
      </c>
      <c r="X20">
        <v>1.03</v>
      </c>
      <c r="Y20">
        <v>3.99</v>
      </c>
      <c r="Z20">
        <v>3.83</v>
      </c>
      <c r="AA20">
        <v>6.54</v>
      </c>
      <c r="AB20">
        <v>0.78</v>
      </c>
      <c r="AC20">
        <v>5.51</v>
      </c>
      <c r="AD20">
        <v>5.14</v>
      </c>
      <c r="AE20">
        <v>3.36</v>
      </c>
      <c r="AF20" s="31">
        <v>1.76</v>
      </c>
      <c r="AG20" s="31">
        <v>2.4700000000000002</v>
      </c>
      <c r="AH20">
        <v>1.69</v>
      </c>
      <c r="AI20">
        <v>0.74</v>
      </c>
      <c r="AJ20">
        <v>1.1399999999999999</v>
      </c>
      <c r="AK20">
        <v>3.31</v>
      </c>
      <c r="AL20">
        <v>0.55000000000000004</v>
      </c>
      <c r="AM20">
        <v>0.71</v>
      </c>
      <c r="AN20">
        <v>1.75</v>
      </c>
      <c r="AO20">
        <v>2.2000000000000002</v>
      </c>
      <c r="AQ20">
        <v>5.99</v>
      </c>
      <c r="AR20">
        <v>3.85</v>
      </c>
      <c r="AS20">
        <v>5.51</v>
      </c>
      <c r="AT20">
        <v>1</v>
      </c>
      <c r="AU20">
        <v>4.05</v>
      </c>
      <c r="AV20">
        <v>6.9</v>
      </c>
      <c r="AW20">
        <v>12.39</v>
      </c>
      <c r="AX20">
        <v>6.44</v>
      </c>
      <c r="AY20">
        <v>12.09</v>
      </c>
      <c r="AZ20">
        <v>9.4700000000000006</v>
      </c>
      <c r="BA20">
        <v>13.29</v>
      </c>
      <c r="BB20">
        <v>9.7899999999999991</v>
      </c>
      <c r="BC20">
        <v>20.55</v>
      </c>
      <c r="BD20">
        <v>16.82</v>
      </c>
      <c r="BE20">
        <v>12.47</v>
      </c>
      <c r="BF20">
        <v>17.170000000000002</v>
      </c>
      <c r="BG20">
        <v>12.12</v>
      </c>
      <c r="BH20">
        <v>11.7</v>
      </c>
      <c r="BI20">
        <v>12.91</v>
      </c>
      <c r="BJ20">
        <v>14.82</v>
      </c>
      <c r="BK20">
        <v>6.7</v>
      </c>
      <c r="BL20">
        <v>21.44</v>
      </c>
      <c r="BM20">
        <v>14.06</v>
      </c>
      <c r="BN20">
        <v>0.95</v>
      </c>
      <c r="BO20">
        <v>0.24</v>
      </c>
      <c r="BP20">
        <v>0.42</v>
      </c>
      <c r="BQ20">
        <v>0.7</v>
      </c>
      <c r="BR20">
        <v>0.21</v>
      </c>
      <c r="BS20">
        <v>0.12</v>
      </c>
      <c r="BT20">
        <v>0.57999999999999996</v>
      </c>
      <c r="BU20">
        <v>0.41</v>
      </c>
      <c r="BV20">
        <v>0.21</v>
      </c>
      <c r="BW20">
        <v>0.05</v>
      </c>
      <c r="BX20">
        <v>0.01</v>
      </c>
      <c r="BZ20">
        <f t="shared" si="2"/>
        <v>0</v>
      </c>
      <c r="CA20">
        <f t="shared" si="2"/>
        <v>0</v>
      </c>
      <c r="CB20">
        <f t="shared" si="2"/>
        <v>0</v>
      </c>
      <c r="CC20">
        <f t="shared" si="2"/>
        <v>0</v>
      </c>
      <c r="CD20">
        <f t="shared" si="2"/>
        <v>0</v>
      </c>
      <c r="CE20">
        <f t="shared" si="2"/>
        <v>0</v>
      </c>
      <c r="CF20">
        <f t="shared" si="2"/>
        <v>0</v>
      </c>
      <c r="CG20">
        <f t="shared" si="2"/>
        <v>0</v>
      </c>
      <c r="CH20">
        <f t="shared" si="2"/>
        <v>0</v>
      </c>
      <c r="CI20">
        <f t="shared" si="2"/>
        <v>0</v>
      </c>
      <c r="CJ20">
        <f t="shared" si="2"/>
        <v>0</v>
      </c>
      <c r="CK20">
        <f t="shared" si="2"/>
        <v>0</v>
      </c>
      <c r="CL20">
        <f t="shared" si="2"/>
        <v>0</v>
      </c>
      <c r="CM20">
        <f t="shared" si="2"/>
        <v>0</v>
      </c>
      <c r="CN20">
        <f t="shared" si="2"/>
        <v>0</v>
      </c>
      <c r="CO20">
        <f t="shared" si="2"/>
        <v>0</v>
      </c>
      <c r="CP20">
        <f t="shared" si="4"/>
        <v>0</v>
      </c>
      <c r="CQ20">
        <f t="shared" si="4"/>
        <v>0</v>
      </c>
      <c r="CR20">
        <f t="shared" si="4"/>
        <v>0</v>
      </c>
      <c r="CS20">
        <f t="shared" si="4"/>
        <v>0</v>
      </c>
      <c r="CT20">
        <f t="shared" si="4"/>
        <v>0</v>
      </c>
      <c r="CU20">
        <f t="shared" si="4"/>
        <v>0</v>
      </c>
      <c r="CV20">
        <f t="shared" si="4"/>
        <v>0</v>
      </c>
      <c r="CW20">
        <f t="shared" si="4"/>
        <v>0</v>
      </c>
      <c r="CX20">
        <f t="shared" si="4"/>
        <v>0</v>
      </c>
      <c r="CY20">
        <f t="shared" si="4"/>
        <v>0</v>
      </c>
      <c r="CZ20">
        <f t="shared" si="4"/>
        <v>0</v>
      </c>
      <c r="DA20">
        <f t="shared" si="4"/>
        <v>0</v>
      </c>
      <c r="DB20">
        <f t="shared" si="4"/>
        <v>0</v>
      </c>
      <c r="DC20">
        <f t="shared" si="4"/>
        <v>0</v>
      </c>
      <c r="DD20">
        <f t="shared" si="4"/>
        <v>0</v>
      </c>
      <c r="DE20">
        <f t="shared" si="4"/>
        <v>0</v>
      </c>
      <c r="DF20">
        <f t="shared" si="5"/>
        <v>0</v>
      </c>
      <c r="DG20">
        <f t="shared" si="5"/>
        <v>0</v>
      </c>
      <c r="DH20">
        <f t="shared" si="5"/>
        <v>0</v>
      </c>
      <c r="DI20">
        <f t="shared" si="5"/>
        <v>0</v>
      </c>
      <c r="DJ20">
        <f t="shared" si="5"/>
        <v>0</v>
      </c>
      <c r="DK20">
        <f t="shared" si="5"/>
        <v>0</v>
      </c>
      <c r="DL20">
        <f t="shared" si="5"/>
        <v>0</v>
      </c>
      <c r="DM20">
        <f t="shared" si="5"/>
        <v>0</v>
      </c>
      <c r="DN20">
        <f t="shared" si="5"/>
        <v>0</v>
      </c>
      <c r="DO20">
        <f t="shared" si="5"/>
        <v>0</v>
      </c>
      <c r="DP20">
        <f t="shared" si="5"/>
        <v>0</v>
      </c>
      <c r="DQ20">
        <f t="shared" si="5"/>
        <v>0</v>
      </c>
      <c r="DR20">
        <f t="shared" si="5"/>
        <v>0</v>
      </c>
      <c r="DS20">
        <f t="shared" si="5"/>
        <v>0</v>
      </c>
      <c r="DT20">
        <f t="shared" si="5"/>
        <v>0</v>
      </c>
      <c r="DU20">
        <f t="shared" si="5"/>
        <v>0</v>
      </c>
      <c r="DV20">
        <f t="shared" si="6"/>
        <v>0</v>
      </c>
      <c r="DW20">
        <f t="shared" si="6"/>
        <v>0</v>
      </c>
      <c r="DX20">
        <f t="shared" si="6"/>
        <v>0</v>
      </c>
      <c r="DY20">
        <f t="shared" si="6"/>
        <v>0</v>
      </c>
      <c r="DZ20">
        <f t="shared" si="6"/>
        <v>0</v>
      </c>
      <c r="EA20">
        <f t="shared" si="6"/>
        <v>0</v>
      </c>
      <c r="EB20">
        <f t="shared" si="6"/>
        <v>0</v>
      </c>
      <c r="EC20">
        <f t="shared" si="6"/>
        <v>0</v>
      </c>
      <c r="ED20">
        <f t="shared" si="6"/>
        <v>0</v>
      </c>
      <c r="EE20">
        <f t="shared" si="6"/>
        <v>0</v>
      </c>
      <c r="EF20">
        <f t="shared" si="6"/>
        <v>0</v>
      </c>
      <c r="EG20">
        <f t="shared" si="6"/>
        <v>0</v>
      </c>
      <c r="EH20">
        <f t="shared" si="6"/>
        <v>0</v>
      </c>
      <c r="EI20">
        <f t="shared" si="6"/>
        <v>0</v>
      </c>
      <c r="EJ20">
        <f t="shared" si="6"/>
        <v>0</v>
      </c>
      <c r="EK20">
        <f t="shared" si="6"/>
        <v>0</v>
      </c>
      <c r="EL20">
        <f t="shared" si="3"/>
        <v>0</v>
      </c>
      <c r="EM20">
        <f t="shared" si="3"/>
        <v>0</v>
      </c>
      <c r="EN20">
        <f t="shared" si="3"/>
        <v>0</v>
      </c>
    </row>
    <row r="21" spans="1:144">
      <c r="A21" s="32" t="s">
        <v>102</v>
      </c>
      <c r="B21">
        <v>0.55999999999999994</v>
      </c>
      <c r="C21">
        <v>5</v>
      </c>
      <c r="D21" s="31" t="s">
        <v>289</v>
      </c>
      <c r="E21" t="s">
        <v>289</v>
      </c>
      <c r="F21">
        <v>4</v>
      </c>
      <c r="G21">
        <v>2</v>
      </c>
      <c r="H21">
        <v>2</v>
      </c>
      <c r="L21">
        <v>0.13</v>
      </c>
      <c r="N21">
        <v>0.08</v>
      </c>
      <c r="O21">
        <v>0.3</v>
      </c>
      <c r="Q21">
        <v>0.2</v>
      </c>
      <c r="T21">
        <v>0.15</v>
      </c>
      <c r="V21">
        <v>0.05</v>
      </c>
      <c r="X21">
        <v>0.02</v>
      </c>
      <c r="Y21">
        <v>0.192</v>
      </c>
      <c r="Z21">
        <v>0.21599999999999997</v>
      </c>
      <c r="AA21">
        <v>0.41</v>
      </c>
      <c r="AC21">
        <v>0.34</v>
      </c>
      <c r="AD21">
        <v>0.18</v>
      </c>
      <c r="AF21" s="31"/>
      <c r="AG21" s="31">
        <v>0.41</v>
      </c>
      <c r="AJ21">
        <v>0.24</v>
      </c>
      <c r="AK21">
        <v>0.46</v>
      </c>
      <c r="AQ21">
        <v>0.36</v>
      </c>
      <c r="AR21">
        <v>0.53</v>
      </c>
      <c r="AW21">
        <v>2.64</v>
      </c>
      <c r="AX21">
        <v>1.64</v>
      </c>
      <c r="AY21">
        <v>1.07</v>
      </c>
      <c r="AZ21">
        <v>0.43</v>
      </c>
      <c r="BA21">
        <v>3.61</v>
      </c>
      <c r="BB21">
        <v>3.71</v>
      </c>
      <c r="BC21">
        <v>0.59</v>
      </c>
      <c r="BD21">
        <v>0.31</v>
      </c>
      <c r="BE21">
        <v>0.63</v>
      </c>
      <c r="BG21">
        <v>0.52</v>
      </c>
      <c r="BH21">
        <v>0.38</v>
      </c>
      <c r="BJ21">
        <v>1.1499999999999999</v>
      </c>
      <c r="BM21">
        <v>0.64</v>
      </c>
      <c r="BO21">
        <v>0.05</v>
      </c>
      <c r="BR21">
        <v>0.02</v>
      </c>
      <c r="BU21">
        <v>0.02</v>
      </c>
      <c r="BZ21">
        <f t="shared" si="2"/>
        <v>0</v>
      </c>
      <c r="CA21">
        <f t="shared" si="2"/>
        <v>0</v>
      </c>
      <c r="CB21">
        <f t="shared" si="2"/>
        <v>0</v>
      </c>
      <c r="CC21">
        <f t="shared" si="2"/>
        <v>0</v>
      </c>
      <c r="CD21">
        <f t="shared" si="2"/>
        <v>0</v>
      </c>
      <c r="CE21">
        <f t="shared" si="2"/>
        <v>0</v>
      </c>
      <c r="CF21">
        <f t="shared" si="2"/>
        <v>0</v>
      </c>
      <c r="CG21">
        <f t="shared" si="2"/>
        <v>0</v>
      </c>
      <c r="CH21">
        <f t="shared" si="2"/>
        <v>0</v>
      </c>
      <c r="CI21">
        <f t="shared" si="2"/>
        <v>0</v>
      </c>
      <c r="CJ21">
        <f t="shared" si="2"/>
        <v>0</v>
      </c>
      <c r="CK21">
        <f t="shared" si="2"/>
        <v>0</v>
      </c>
      <c r="CL21">
        <f t="shared" si="2"/>
        <v>0</v>
      </c>
      <c r="CM21">
        <f t="shared" si="2"/>
        <v>0</v>
      </c>
      <c r="CN21">
        <f t="shared" si="2"/>
        <v>0</v>
      </c>
      <c r="CO21">
        <f t="shared" si="2"/>
        <v>0</v>
      </c>
      <c r="CP21">
        <f t="shared" si="4"/>
        <v>0</v>
      </c>
      <c r="CQ21">
        <f t="shared" si="4"/>
        <v>0</v>
      </c>
      <c r="CR21">
        <f t="shared" si="4"/>
        <v>0</v>
      </c>
      <c r="CS21">
        <f t="shared" si="4"/>
        <v>0</v>
      </c>
      <c r="CT21">
        <f t="shared" si="4"/>
        <v>0</v>
      </c>
      <c r="CU21">
        <f t="shared" si="4"/>
        <v>0</v>
      </c>
      <c r="CV21">
        <f t="shared" si="4"/>
        <v>0</v>
      </c>
      <c r="CW21">
        <f t="shared" si="4"/>
        <v>0</v>
      </c>
      <c r="CX21">
        <f t="shared" si="4"/>
        <v>0</v>
      </c>
      <c r="CY21">
        <f t="shared" si="4"/>
        <v>0</v>
      </c>
      <c r="CZ21">
        <f t="shared" si="4"/>
        <v>0</v>
      </c>
      <c r="DA21">
        <f t="shared" si="4"/>
        <v>0</v>
      </c>
      <c r="DB21">
        <f t="shared" si="4"/>
        <v>0</v>
      </c>
      <c r="DC21">
        <f t="shared" si="4"/>
        <v>0</v>
      </c>
      <c r="DD21">
        <f t="shared" si="4"/>
        <v>0</v>
      </c>
      <c r="DE21">
        <f t="shared" si="4"/>
        <v>0</v>
      </c>
      <c r="DF21">
        <f t="shared" si="5"/>
        <v>0</v>
      </c>
      <c r="DG21">
        <f t="shared" si="5"/>
        <v>0</v>
      </c>
      <c r="DH21">
        <f t="shared" si="5"/>
        <v>0</v>
      </c>
      <c r="DI21">
        <f t="shared" si="5"/>
        <v>0</v>
      </c>
      <c r="DJ21">
        <f t="shared" si="5"/>
        <v>0</v>
      </c>
      <c r="DK21">
        <f t="shared" si="5"/>
        <v>0</v>
      </c>
      <c r="DL21">
        <f t="shared" si="5"/>
        <v>0</v>
      </c>
      <c r="DM21">
        <f t="shared" si="5"/>
        <v>0</v>
      </c>
      <c r="DN21">
        <f t="shared" si="5"/>
        <v>0</v>
      </c>
      <c r="DO21">
        <f t="shared" si="5"/>
        <v>0</v>
      </c>
      <c r="DP21">
        <f t="shared" si="5"/>
        <v>0</v>
      </c>
      <c r="DQ21">
        <f t="shared" si="5"/>
        <v>0</v>
      </c>
      <c r="DR21">
        <f t="shared" si="5"/>
        <v>0</v>
      </c>
      <c r="DS21">
        <f t="shared" si="5"/>
        <v>0</v>
      </c>
      <c r="DT21">
        <f t="shared" si="5"/>
        <v>0</v>
      </c>
      <c r="DU21">
        <f t="shared" si="5"/>
        <v>0</v>
      </c>
      <c r="DV21">
        <f t="shared" si="6"/>
        <v>0</v>
      </c>
      <c r="DW21">
        <f t="shared" si="6"/>
        <v>0</v>
      </c>
      <c r="DX21">
        <f t="shared" si="6"/>
        <v>0</v>
      </c>
      <c r="DY21">
        <f t="shared" si="6"/>
        <v>0</v>
      </c>
      <c r="DZ21">
        <f t="shared" si="6"/>
        <v>0</v>
      </c>
      <c r="EA21">
        <f t="shared" si="6"/>
        <v>0</v>
      </c>
      <c r="EB21">
        <f t="shared" si="6"/>
        <v>0</v>
      </c>
      <c r="EC21">
        <f t="shared" si="6"/>
        <v>0</v>
      </c>
      <c r="ED21">
        <f t="shared" si="6"/>
        <v>0</v>
      </c>
      <c r="EE21">
        <f t="shared" si="6"/>
        <v>0</v>
      </c>
      <c r="EF21">
        <f t="shared" si="6"/>
        <v>0</v>
      </c>
      <c r="EG21">
        <f t="shared" si="6"/>
        <v>0</v>
      </c>
      <c r="EH21">
        <f t="shared" si="6"/>
        <v>0</v>
      </c>
      <c r="EI21">
        <f t="shared" si="6"/>
        <v>0</v>
      </c>
      <c r="EJ21">
        <f t="shared" si="6"/>
        <v>0</v>
      </c>
      <c r="EK21">
        <f t="shared" si="6"/>
        <v>0</v>
      </c>
      <c r="EL21">
        <f t="shared" si="3"/>
        <v>0</v>
      </c>
      <c r="EM21">
        <f t="shared" si="3"/>
        <v>0</v>
      </c>
      <c r="EN21">
        <f t="shared" si="3"/>
        <v>0</v>
      </c>
    </row>
    <row r="22" spans="1:144">
      <c r="A22" s="32" t="s">
        <v>103</v>
      </c>
      <c r="B22">
        <v>5.63</v>
      </c>
      <c r="C22">
        <v>10</v>
      </c>
      <c r="D22" s="31" t="s">
        <v>280</v>
      </c>
      <c r="E22" t="s">
        <v>280</v>
      </c>
      <c r="F22">
        <v>3</v>
      </c>
      <c r="G22">
        <v>3</v>
      </c>
      <c r="H22">
        <v>3</v>
      </c>
      <c r="J22">
        <v>3.91</v>
      </c>
      <c r="K22">
        <v>44.96</v>
      </c>
      <c r="L22">
        <v>24.22</v>
      </c>
      <c r="M22">
        <v>19</v>
      </c>
      <c r="N22">
        <v>7.46</v>
      </c>
      <c r="O22">
        <v>13.09</v>
      </c>
      <c r="P22">
        <v>31.73</v>
      </c>
      <c r="Q22">
        <v>8.5</v>
      </c>
      <c r="R22">
        <v>29.6</v>
      </c>
      <c r="S22">
        <v>19.600000000000001</v>
      </c>
      <c r="T22">
        <v>1.22</v>
      </c>
      <c r="U22">
        <v>12.34</v>
      </c>
      <c r="V22">
        <v>8.0779999999999994</v>
      </c>
      <c r="W22">
        <v>21.86</v>
      </c>
      <c r="X22">
        <v>11.039</v>
      </c>
      <c r="Y22">
        <v>9.625</v>
      </c>
      <c r="Z22">
        <v>12.481</v>
      </c>
      <c r="AA22">
        <v>4.43</v>
      </c>
      <c r="AB22">
        <v>6.74</v>
      </c>
      <c r="AC22">
        <v>5.51</v>
      </c>
      <c r="AD22">
        <v>6.32</v>
      </c>
      <c r="AE22">
        <v>11.31</v>
      </c>
      <c r="AF22" s="31">
        <v>4.5</v>
      </c>
      <c r="AG22" s="31">
        <v>24.290000000000003</v>
      </c>
      <c r="AI22">
        <v>15.679999999999998</v>
      </c>
      <c r="AJ22">
        <v>21.16</v>
      </c>
      <c r="AK22">
        <v>18.45</v>
      </c>
      <c r="AL22">
        <v>40.200000000000003</v>
      </c>
      <c r="AM22">
        <v>43</v>
      </c>
      <c r="AN22">
        <v>43.19</v>
      </c>
      <c r="AO22">
        <v>36.299999999999997</v>
      </c>
      <c r="AP22">
        <v>7.53</v>
      </c>
      <c r="AQ22">
        <v>20.84</v>
      </c>
      <c r="AR22">
        <v>21.06</v>
      </c>
      <c r="AS22">
        <v>26.21</v>
      </c>
      <c r="AT22">
        <v>25.98</v>
      </c>
      <c r="AU22">
        <v>24.709999999999997</v>
      </c>
      <c r="AV22">
        <v>13.06</v>
      </c>
      <c r="AW22">
        <v>10.99</v>
      </c>
      <c r="AX22">
        <v>8.16</v>
      </c>
      <c r="AY22">
        <v>19.62</v>
      </c>
      <c r="AZ22">
        <v>23.72</v>
      </c>
      <c r="BA22">
        <v>25.5</v>
      </c>
      <c r="BB22">
        <v>21.88</v>
      </c>
      <c r="BC22">
        <v>0.18</v>
      </c>
      <c r="BD22">
        <v>0.86</v>
      </c>
      <c r="BE22">
        <v>0.73</v>
      </c>
      <c r="BF22">
        <v>2.2000000000000002</v>
      </c>
      <c r="BG22">
        <v>1.75</v>
      </c>
      <c r="BH22">
        <v>5.83</v>
      </c>
      <c r="BI22">
        <v>4.9800000000000004</v>
      </c>
      <c r="BJ22">
        <v>4.57</v>
      </c>
      <c r="BK22">
        <v>4.97</v>
      </c>
      <c r="BL22">
        <v>2.44</v>
      </c>
      <c r="BM22">
        <v>3.09</v>
      </c>
      <c r="BN22">
        <v>0.33</v>
      </c>
      <c r="BO22">
        <v>0.28000000000000003</v>
      </c>
      <c r="BP22">
        <v>1.72</v>
      </c>
      <c r="BQ22">
        <v>0.38</v>
      </c>
      <c r="BR22">
        <v>7.0000000000000007E-2</v>
      </c>
      <c r="BS22">
        <v>0.09</v>
      </c>
      <c r="BU22">
        <v>0.11</v>
      </c>
      <c r="BV22">
        <v>0.21</v>
      </c>
      <c r="BW22">
        <v>0.2</v>
      </c>
      <c r="BX22">
        <v>0.2</v>
      </c>
      <c r="BZ22">
        <f t="shared" si="2"/>
        <v>0</v>
      </c>
      <c r="CA22">
        <f t="shared" si="2"/>
        <v>1</v>
      </c>
      <c r="CB22">
        <f t="shared" si="2"/>
        <v>1</v>
      </c>
      <c r="CC22">
        <f t="shared" si="2"/>
        <v>1</v>
      </c>
      <c r="CD22">
        <f t="shared" si="2"/>
        <v>0</v>
      </c>
      <c r="CE22">
        <f t="shared" si="2"/>
        <v>1</v>
      </c>
      <c r="CF22">
        <f t="shared" si="2"/>
        <v>1</v>
      </c>
      <c r="CG22">
        <f t="shared" si="2"/>
        <v>0</v>
      </c>
      <c r="CH22">
        <f t="shared" si="2"/>
        <v>1</v>
      </c>
      <c r="CI22">
        <f t="shared" si="2"/>
        <v>1</v>
      </c>
      <c r="CJ22">
        <f t="shared" si="2"/>
        <v>0</v>
      </c>
      <c r="CK22">
        <f t="shared" si="2"/>
        <v>1</v>
      </c>
      <c r="CL22">
        <f t="shared" ref="CL22:DA38" si="7">IF((V22-$C22)&gt;=0,1,0)</f>
        <v>0</v>
      </c>
      <c r="CM22">
        <f t="shared" si="7"/>
        <v>1</v>
      </c>
      <c r="CN22">
        <f t="shared" si="7"/>
        <v>1</v>
      </c>
      <c r="CO22">
        <f t="shared" si="7"/>
        <v>0</v>
      </c>
      <c r="CP22">
        <f t="shared" si="4"/>
        <v>1</v>
      </c>
      <c r="CQ22">
        <f t="shared" si="4"/>
        <v>0</v>
      </c>
      <c r="CR22">
        <f t="shared" si="4"/>
        <v>0</v>
      </c>
      <c r="CS22">
        <f t="shared" si="4"/>
        <v>0</v>
      </c>
      <c r="CT22">
        <f t="shared" si="4"/>
        <v>0</v>
      </c>
      <c r="CU22">
        <f t="shared" si="4"/>
        <v>1</v>
      </c>
      <c r="CV22">
        <f t="shared" si="4"/>
        <v>0</v>
      </c>
      <c r="CW22">
        <f t="shared" si="4"/>
        <v>1</v>
      </c>
      <c r="CX22">
        <f t="shared" si="4"/>
        <v>0</v>
      </c>
      <c r="CY22">
        <f t="shared" si="4"/>
        <v>1</v>
      </c>
      <c r="CZ22">
        <f t="shared" si="4"/>
        <v>1</v>
      </c>
      <c r="DA22">
        <f t="shared" si="4"/>
        <v>1</v>
      </c>
      <c r="DB22">
        <f t="shared" si="4"/>
        <v>1</v>
      </c>
      <c r="DC22">
        <f t="shared" si="4"/>
        <v>1</v>
      </c>
      <c r="DD22">
        <f t="shared" si="4"/>
        <v>1</v>
      </c>
      <c r="DE22">
        <f t="shared" ref="DE22:DT38" si="8">IF((AO22-$C22)&gt;=0,1,0)</f>
        <v>1</v>
      </c>
      <c r="DF22">
        <f t="shared" si="5"/>
        <v>0</v>
      </c>
      <c r="DG22">
        <f t="shared" si="5"/>
        <v>1</v>
      </c>
      <c r="DH22">
        <f t="shared" si="5"/>
        <v>1</v>
      </c>
      <c r="DI22">
        <f t="shared" si="5"/>
        <v>1</v>
      </c>
      <c r="DJ22">
        <f t="shared" si="5"/>
        <v>1</v>
      </c>
      <c r="DK22">
        <f t="shared" si="5"/>
        <v>1</v>
      </c>
      <c r="DL22">
        <f t="shared" si="5"/>
        <v>1</v>
      </c>
      <c r="DM22">
        <f t="shared" si="5"/>
        <v>1</v>
      </c>
      <c r="DN22">
        <f t="shared" si="5"/>
        <v>0</v>
      </c>
      <c r="DO22">
        <f t="shared" si="5"/>
        <v>1</v>
      </c>
      <c r="DP22">
        <f t="shared" si="5"/>
        <v>1</v>
      </c>
      <c r="DQ22">
        <f t="shared" si="5"/>
        <v>1</v>
      </c>
      <c r="DR22">
        <f t="shared" si="5"/>
        <v>1</v>
      </c>
      <c r="DS22">
        <f t="shared" si="5"/>
        <v>0</v>
      </c>
      <c r="DT22">
        <f t="shared" si="5"/>
        <v>0</v>
      </c>
      <c r="DU22">
        <f t="shared" ref="DU22:EJ38" si="9">IF((BE22-$C22)&gt;=0,1,0)</f>
        <v>0</v>
      </c>
      <c r="DV22">
        <f t="shared" si="6"/>
        <v>0</v>
      </c>
      <c r="DW22">
        <f t="shared" si="6"/>
        <v>0</v>
      </c>
      <c r="DX22">
        <f t="shared" si="6"/>
        <v>0</v>
      </c>
      <c r="DY22">
        <f t="shared" si="6"/>
        <v>0</v>
      </c>
      <c r="DZ22">
        <f t="shared" si="6"/>
        <v>0</v>
      </c>
      <c r="EA22">
        <f t="shared" si="6"/>
        <v>0</v>
      </c>
      <c r="EB22">
        <f t="shared" si="6"/>
        <v>0</v>
      </c>
      <c r="EC22">
        <f t="shared" si="6"/>
        <v>0</v>
      </c>
      <c r="ED22">
        <f t="shared" si="6"/>
        <v>0</v>
      </c>
      <c r="EE22">
        <f t="shared" si="6"/>
        <v>0</v>
      </c>
      <c r="EF22">
        <f t="shared" si="6"/>
        <v>0</v>
      </c>
      <c r="EG22">
        <f t="shared" si="6"/>
        <v>0</v>
      </c>
      <c r="EH22">
        <f t="shared" si="6"/>
        <v>0</v>
      </c>
      <c r="EI22">
        <f t="shared" si="6"/>
        <v>0</v>
      </c>
      <c r="EJ22">
        <f t="shared" si="6"/>
        <v>0</v>
      </c>
      <c r="EK22">
        <f t="shared" ref="EK22:EK53" si="10">IF((BU22-$C22)&gt;=0,1,0)</f>
        <v>0</v>
      </c>
      <c r="EL22">
        <f t="shared" si="3"/>
        <v>0</v>
      </c>
      <c r="EM22">
        <f t="shared" si="3"/>
        <v>0</v>
      </c>
      <c r="EN22">
        <f t="shared" si="3"/>
        <v>0</v>
      </c>
    </row>
    <row r="23" spans="1:144">
      <c r="A23" s="32" t="s">
        <v>236</v>
      </c>
      <c r="B23">
        <v>1.9E-3</v>
      </c>
      <c r="C23">
        <v>1E-3</v>
      </c>
      <c r="D23" t="s">
        <v>287</v>
      </c>
      <c r="E23" t="s">
        <v>287</v>
      </c>
      <c r="F23">
        <v>2</v>
      </c>
      <c r="G23">
        <v>2</v>
      </c>
      <c r="H23">
        <v>2</v>
      </c>
      <c r="AF23" s="31"/>
      <c r="AG23" s="31"/>
      <c r="BZ23">
        <f t="shared" ref="BZ23:CO42" si="11">IF((J23-$C23)&gt;=0,1,0)</f>
        <v>0</v>
      </c>
      <c r="CA23">
        <f t="shared" si="11"/>
        <v>0</v>
      </c>
      <c r="CB23">
        <f t="shared" si="11"/>
        <v>0</v>
      </c>
      <c r="CC23">
        <f t="shared" si="11"/>
        <v>0</v>
      </c>
      <c r="CD23">
        <f t="shared" si="11"/>
        <v>0</v>
      </c>
      <c r="CE23">
        <f t="shared" si="11"/>
        <v>0</v>
      </c>
      <c r="CF23">
        <f t="shared" si="11"/>
        <v>0</v>
      </c>
      <c r="CG23">
        <f t="shared" si="11"/>
        <v>0</v>
      </c>
      <c r="CH23">
        <f t="shared" si="11"/>
        <v>0</v>
      </c>
      <c r="CI23">
        <f t="shared" si="11"/>
        <v>0</v>
      </c>
      <c r="CJ23">
        <f t="shared" si="11"/>
        <v>0</v>
      </c>
      <c r="CK23">
        <f t="shared" si="11"/>
        <v>0</v>
      </c>
      <c r="CL23">
        <f t="shared" si="7"/>
        <v>0</v>
      </c>
      <c r="CM23">
        <f t="shared" si="7"/>
        <v>0</v>
      </c>
      <c r="CN23">
        <f t="shared" si="7"/>
        <v>0</v>
      </c>
      <c r="CO23">
        <f t="shared" si="7"/>
        <v>0</v>
      </c>
      <c r="CP23">
        <f t="shared" si="7"/>
        <v>0</v>
      </c>
      <c r="CQ23">
        <f t="shared" si="7"/>
        <v>0</v>
      </c>
      <c r="CR23">
        <f t="shared" si="7"/>
        <v>0</v>
      </c>
      <c r="CS23">
        <f t="shared" si="7"/>
        <v>0</v>
      </c>
      <c r="CT23">
        <f t="shared" si="7"/>
        <v>0</v>
      </c>
      <c r="CU23">
        <f t="shared" si="7"/>
        <v>0</v>
      </c>
      <c r="CV23">
        <f t="shared" si="7"/>
        <v>0</v>
      </c>
      <c r="CW23">
        <f t="shared" si="7"/>
        <v>0</v>
      </c>
      <c r="CX23">
        <f t="shared" si="7"/>
        <v>0</v>
      </c>
      <c r="CY23">
        <f t="shared" si="7"/>
        <v>0</v>
      </c>
      <c r="CZ23">
        <f t="shared" si="7"/>
        <v>0</v>
      </c>
      <c r="DA23">
        <f t="shared" si="7"/>
        <v>0</v>
      </c>
      <c r="DB23">
        <f t="shared" ref="DB23:DQ53" si="12">IF((AL23-$C23)&gt;=0,1,0)</f>
        <v>0</v>
      </c>
      <c r="DC23">
        <f t="shared" si="12"/>
        <v>0</v>
      </c>
      <c r="DD23">
        <f t="shared" si="12"/>
        <v>0</v>
      </c>
      <c r="DE23">
        <f t="shared" si="8"/>
        <v>0</v>
      </c>
      <c r="DF23">
        <f t="shared" si="8"/>
        <v>0</v>
      </c>
      <c r="DG23">
        <f t="shared" si="8"/>
        <v>0</v>
      </c>
      <c r="DH23">
        <f t="shared" si="8"/>
        <v>0</v>
      </c>
      <c r="DI23">
        <f t="shared" si="8"/>
        <v>0</v>
      </c>
      <c r="DJ23">
        <f t="shared" si="8"/>
        <v>0</v>
      </c>
      <c r="DK23">
        <f t="shared" si="8"/>
        <v>0</v>
      </c>
      <c r="DL23">
        <f t="shared" si="8"/>
        <v>0</v>
      </c>
      <c r="DM23">
        <f t="shared" si="8"/>
        <v>0</v>
      </c>
      <c r="DN23">
        <f t="shared" si="8"/>
        <v>0</v>
      </c>
      <c r="DO23">
        <f t="shared" si="8"/>
        <v>0</v>
      </c>
      <c r="DP23">
        <f t="shared" si="8"/>
        <v>0</v>
      </c>
      <c r="DQ23">
        <f t="shared" si="8"/>
        <v>0</v>
      </c>
      <c r="DR23">
        <f t="shared" si="8"/>
        <v>0</v>
      </c>
      <c r="DS23">
        <f t="shared" si="8"/>
        <v>0</v>
      </c>
      <c r="DT23">
        <f t="shared" si="8"/>
        <v>0</v>
      </c>
      <c r="DU23">
        <f t="shared" si="9"/>
        <v>0</v>
      </c>
      <c r="DV23">
        <f t="shared" si="9"/>
        <v>0</v>
      </c>
      <c r="DW23">
        <f t="shared" si="9"/>
        <v>0</v>
      </c>
      <c r="DX23">
        <f t="shared" si="9"/>
        <v>0</v>
      </c>
      <c r="DY23">
        <f t="shared" si="9"/>
        <v>0</v>
      </c>
      <c r="DZ23">
        <f t="shared" si="9"/>
        <v>0</v>
      </c>
      <c r="EA23">
        <f t="shared" si="9"/>
        <v>0</v>
      </c>
      <c r="EB23">
        <f t="shared" si="9"/>
        <v>0</v>
      </c>
      <c r="EC23">
        <f t="shared" si="9"/>
        <v>0</v>
      </c>
      <c r="ED23">
        <f t="shared" si="9"/>
        <v>0</v>
      </c>
      <c r="EE23">
        <f t="shared" si="9"/>
        <v>0</v>
      </c>
      <c r="EF23">
        <f t="shared" si="9"/>
        <v>0</v>
      </c>
      <c r="EG23">
        <f t="shared" si="9"/>
        <v>0</v>
      </c>
      <c r="EH23">
        <f t="shared" si="9"/>
        <v>0</v>
      </c>
      <c r="EI23">
        <f t="shared" si="9"/>
        <v>0</v>
      </c>
      <c r="EJ23">
        <f t="shared" si="9"/>
        <v>0</v>
      </c>
      <c r="EK23">
        <f t="shared" si="10"/>
        <v>0</v>
      </c>
      <c r="EL23">
        <f t="shared" si="3"/>
        <v>0</v>
      </c>
      <c r="EM23">
        <f t="shared" si="3"/>
        <v>0</v>
      </c>
      <c r="EN23">
        <f t="shared" si="3"/>
        <v>0</v>
      </c>
    </row>
    <row r="24" spans="1:144">
      <c r="A24" s="32" t="s">
        <v>237</v>
      </c>
      <c r="B24">
        <v>1.4999999999999999E-4</v>
      </c>
      <c r="C24">
        <v>1E-3</v>
      </c>
      <c r="D24" t="s">
        <v>279</v>
      </c>
      <c r="E24" t="s">
        <v>279</v>
      </c>
      <c r="F24">
        <v>3</v>
      </c>
      <c r="G24">
        <v>3</v>
      </c>
      <c r="H24">
        <v>3</v>
      </c>
      <c r="AF24" s="31"/>
      <c r="AG24" s="31"/>
      <c r="BZ24">
        <f t="shared" si="11"/>
        <v>0</v>
      </c>
      <c r="CA24">
        <f t="shared" si="11"/>
        <v>0</v>
      </c>
      <c r="CB24">
        <f t="shared" si="11"/>
        <v>0</v>
      </c>
      <c r="CC24">
        <f t="shared" si="11"/>
        <v>0</v>
      </c>
      <c r="CD24">
        <f t="shared" si="11"/>
        <v>0</v>
      </c>
      <c r="CE24">
        <f t="shared" si="11"/>
        <v>0</v>
      </c>
      <c r="CF24">
        <f t="shared" si="11"/>
        <v>0</v>
      </c>
      <c r="CG24">
        <f t="shared" si="11"/>
        <v>0</v>
      </c>
      <c r="CH24">
        <f t="shared" si="11"/>
        <v>0</v>
      </c>
      <c r="CI24">
        <f t="shared" si="11"/>
        <v>0</v>
      </c>
      <c r="CJ24">
        <f t="shared" si="11"/>
        <v>0</v>
      </c>
      <c r="CK24">
        <f t="shared" si="11"/>
        <v>0</v>
      </c>
      <c r="CL24">
        <f t="shared" si="7"/>
        <v>0</v>
      </c>
      <c r="CM24">
        <f t="shared" si="7"/>
        <v>0</v>
      </c>
      <c r="CN24">
        <f t="shared" si="7"/>
        <v>0</v>
      </c>
      <c r="CO24">
        <f t="shared" si="7"/>
        <v>0</v>
      </c>
      <c r="CP24">
        <f t="shared" si="7"/>
        <v>0</v>
      </c>
      <c r="CQ24">
        <f t="shared" si="7"/>
        <v>0</v>
      </c>
      <c r="CR24">
        <f t="shared" si="7"/>
        <v>0</v>
      </c>
      <c r="CS24">
        <f t="shared" si="7"/>
        <v>0</v>
      </c>
      <c r="CT24">
        <f t="shared" si="7"/>
        <v>0</v>
      </c>
      <c r="CU24">
        <f t="shared" si="7"/>
        <v>0</v>
      </c>
      <c r="CV24">
        <f t="shared" si="7"/>
        <v>0</v>
      </c>
      <c r="CW24">
        <f t="shared" si="7"/>
        <v>0</v>
      </c>
      <c r="CX24">
        <f t="shared" si="7"/>
        <v>0</v>
      </c>
      <c r="CY24">
        <f t="shared" si="7"/>
        <v>0</v>
      </c>
      <c r="CZ24">
        <f t="shared" si="7"/>
        <v>0</v>
      </c>
      <c r="DA24">
        <f t="shared" si="7"/>
        <v>0</v>
      </c>
      <c r="DB24">
        <f t="shared" si="12"/>
        <v>0</v>
      </c>
      <c r="DC24">
        <f t="shared" si="12"/>
        <v>0</v>
      </c>
      <c r="DD24">
        <f t="shared" si="12"/>
        <v>0</v>
      </c>
      <c r="DE24">
        <f t="shared" si="8"/>
        <v>0</v>
      </c>
      <c r="DF24">
        <f t="shared" si="8"/>
        <v>0</v>
      </c>
      <c r="DG24">
        <f t="shared" si="8"/>
        <v>0</v>
      </c>
      <c r="DH24">
        <f t="shared" si="8"/>
        <v>0</v>
      </c>
      <c r="DI24">
        <f t="shared" si="8"/>
        <v>0</v>
      </c>
      <c r="DJ24">
        <f t="shared" si="8"/>
        <v>0</v>
      </c>
      <c r="DK24">
        <f t="shared" si="8"/>
        <v>0</v>
      </c>
      <c r="DL24">
        <f t="shared" si="8"/>
        <v>0</v>
      </c>
      <c r="DM24">
        <f t="shared" si="8"/>
        <v>0</v>
      </c>
      <c r="DN24">
        <f t="shared" si="8"/>
        <v>0</v>
      </c>
      <c r="DO24">
        <f t="shared" si="8"/>
        <v>0</v>
      </c>
      <c r="DP24">
        <f t="shared" si="8"/>
        <v>0</v>
      </c>
      <c r="DQ24">
        <f t="shared" si="8"/>
        <v>0</v>
      </c>
      <c r="DR24">
        <f t="shared" si="8"/>
        <v>0</v>
      </c>
      <c r="DS24">
        <f t="shared" si="8"/>
        <v>0</v>
      </c>
      <c r="DT24">
        <f t="shared" si="8"/>
        <v>0</v>
      </c>
      <c r="DU24">
        <f t="shared" si="9"/>
        <v>0</v>
      </c>
      <c r="DV24">
        <f t="shared" si="9"/>
        <v>0</v>
      </c>
      <c r="DW24">
        <f t="shared" si="9"/>
        <v>0</v>
      </c>
      <c r="DX24">
        <f t="shared" si="9"/>
        <v>0</v>
      </c>
      <c r="DY24">
        <f t="shared" si="9"/>
        <v>0</v>
      </c>
      <c r="DZ24">
        <f t="shared" si="9"/>
        <v>0</v>
      </c>
      <c r="EA24">
        <f t="shared" si="9"/>
        <v>0</v>
      </c>
      <c r="EB24">
        <f t="shared" si="9"/>
        <v>0</v>
      </c>
      <c r="EC24">
        <f t="shared" si="9"/>
        <v>0</v>
      </c>
      <c r="ED24">
        <f t="shared" si="9"/>
        <v>0</v>
      </c>
      <c r="EE24">
        <f t="shared" si="9"/>
        <v>0</v>
      </c>
      <c r="EF24">
        <f t="shared" si="9"/>
        <v>0</v>
      </c>
      <c r="EG24">
        <f t="shared" si="9"/>
        <v>0</v>
      </c>
      <c r="EH24">
        <f t="shared" si="9"/>
        <v>0</v>
      </c>
      <c r="EI24">
        <f t="shared" si="9"/>
        <v>0</v>
      </c>
      <c r="EJ24">
        <f t="shared" si="9"/>
        <v>0</v>
      </c>
      <c r="EK24">
        <f t="shared" si="10"/>
        <v>0</v>
      </c>
      <c r="EL24">
        <f t="shared" si="3"/>
        <v>0</v>
      </c>
      <c r="EM24">
        <f t="shared" si="3"/>
        <v>0</v>
      </c>
      <c r="EN24">
        <f t="shared" si="3"/>
        <v>0</v>
      </c>
    </row>
    <row r="25" spans="1:144">
      <c r="A25" s="32" t="s">
        <v>108</v>
      </c>
      <c r="B25">
        <v>5.0000000000000004E-6</v>
      </c>
      <c r="C25">
        <v>5.9999999999999995E-4</v>
      </c>
      <c r="D25" t="s">
        <v>290</v>
      </c>
      <c r="E25" t="s">
        <v>539</v>
      </c>
      <c r="F25">
        <v>4</v>
      </c>
      <c r="G25">
        <v>4</v>
      </c>
      <c r="H25">
        <v>3</v>
      </c>
      <c r="O25">
        <v>2.0000000000000001E-4</v>
      </c>
      <c r="AF25" s="31"/>
      <c r="AG25" s="31"/>
      <c r="BZ25">
        <f t="shared" si="11"/>
        <v>0</v>
      </c>
      <c r="CA25">
        <f t="shared" si="11"/>
        <v>0</v>
      </c>
      <c r="CB25">
        <f t="shared" si="11"/>
        <v>0</v>
      </c>
      <c r="CC25">
        <f t="shared" si="11"/>
        <v>0</v>
      </c>
      <c r="CD25">
        <f t="shared" si="11"/>
        <v>0</v>
      </c>
      <c r="CE25">
        <f t="shared" si="11"/>
        <v>0</v>
      </c>
      <c r="CF25">
        <f t="shared" si="11"/>
        <v>0</v>
      </c>
      <c r="CG25">
        <f t="shared" si="11"/>
        <v>0</v>
      </c>
      <c r="CH25">
        <f t="shared" si="11"/>
        <v>0</v>
      </c>
      <c r="CI25">
        <f t="shared" si="11"/>
        <v>0</v>
      </c>
      <c r="CJ25">
        <f t="shared" si="11"/>
        <v>0</v>
      </c>
      <c r="CK25">
        <f t="shared" si="11"/>
        <v>0</v>
      </c>
      <c r="CL25">
        <f t="shared" si="7"/>
        <v>0</v>
      </c>
      <c r="CM25">
        <f t="shared" si="7"/>
        <v>0</v>
      </c>
      <c r="CN25">
        <f t="shared" si="7"/>
        <v>0</v>
      </c>
      <c r="CO25">
        <f t="shared" si="7"/>
        <v>0</v>
      </c>
      <c r="CP25">
        <f t="shared" si="7"/>
        <v>0</v>
      </c>
      <c r="CQ25">
        <f t="shared" si="7"/>
        <v>0</v>
      </c>
      <c r="CR25">
        <f t="shared" si="7"/>
        <v>0</v>
      </c>
      <c r="CS25">
        <f t="shared" si="7"/>
        <v>0</v>
      </c>
      <c r="CT25">
        <f t="shared" si="7"/>
        <v>0</v>
      </c>
      <c r="CU25">
        <f t="shared" si="7"/>
        <v>0</v>
      </c>
      <c r="CV25">
        <f t="shared" si="7"/>
        <v>0</v>
      </c>
      <c r="CW25">
        <f t="shared" si="7"/>
        <v>0</v>
      </c>
      <c r="CX25">
        <f t="shared" si="7"/>
        <v>0</v>
      </c>
      <c r="CY25">
        <f t="shared" si="7"/>
        <v>0</v>
      </c>
      <c r="CZ25">
        <f t="shared" si="7"/>
        <v>0</v>
      </c>
      <c r="DA25">
        <f t="shared" si="7"/>
        <v>0</v>
      </c>
      <c r="DB25">
        <f t="shared" si="12"/>
        <v>0</v>
      </c>
      <c r="DC25">
        <f t="shared" si="12"/>
        <v>0</v>
      </c>
      <c r="DD25">
        <f t="shared" si="12"/>
        <v>0</v>
      </c>
      <c r="DE25">
        <f t="shared" si="8"/>
        <v>0</v>
      </c>
      <c r="DF25">
        <f t="shared" si="8"/>
        <v>0</v>
      </c>
      <c r="DG25">
        <f t="shared" si="8"/>
        <v>0</v>
      </c>
      <c r="DH25">
        <f t="shared" si="8"/>
        <v>0</v>
      </c>
      <c r="DI25">
        <f t="shared" si="8"/>
        <v>0</v>
      </c>
      <c r="DJ25">
        <f t="shared" si="8"/>
        <v>0</v>
      </c>
      <c r="DK25">
        <f t="shared" si="8"/>
        <v>0</v>
      </c>
      <c r="DL25">
        <f t="shared" si="8"/>
        <v>0</v>
      </c>
      <c r="DM25">
        <f t="shared" si="8"/>
        <v>0</v>
      </c>
      <c r="DN25">
        <f t="shared" si="8"/>
        <v>0</v>
      </c>
      <c r="DO25">
        <f t="shared" si="8"/>
        <v>0</v>
      </c>
      <c r="DP25">
        <f t="shared" si="8"/>
        <v>0</v>
      </c>
      <c r="DQ25">
        <f t="shared" si="8"/>
        <v>0</v>
      </c>
      <c r="DR25">
        <f t="shared" si="8"/>
        <v>0</v>
      </c>
      <c r="DS25">
        <f t="shared" si="8"/>
        <v>0</v>
      </c>
      <c r="DT25">
        <f t="shared" si="8"/>
        <v>0</v>
      </c>
      <c r="DU25">
        <f t="shared" si="9"/>
        <v>0</v>
      </c>
      <c r="DV25">
        <f t="shared" si="9"/>
        <v>0</v>
      </c>
      <c r="DW25">
        <f t="shared" si="9"/>
        <v>0</v>
      </c>
      <c r="DX25">
        <f t="shared" si="9"/>
        <v>0</v>
      </c>
      <c r="DY25">
        <f t="shared" si="9"/>
        <v>0</v>
      </c>
      <c r="DZ25">
        <f t="shared" si="9"/>
        <v>0</v>
      </c>
      <c r="EA25">
        <f t="shared" si="9"/>
        <v>0</v>
      </c>
      <c r="EB25">
        <f t="shared" si="9"/>
        <v>0</v>
      </c>
      <c r="EC25">
        <f t="shared" si="9"/>
        <v>0</v>
      </c>
      <c r="ED25">
        <f t="shared" si="9"/>
        <v>0</v>
      </c>
      <c r="EE25">
        <f t="shared" si="9"/>
        <v>0</v>
      </c>
      <c r="EF25">
        <f t="shared" si="9"/>
        <v>0</v>
      </c>
      <c r="EG25">
        <f t="shared" si="9"/>
        <v>0</v>
      </c>
      <c r="EH25">
        <f t="shared" si="9"/>
        <v>0</v>
      </c>
      <c r="EI25">
        <f t="shared" si="9"/>
        <v>0</v>
      </c>
      <c r="EJ25">
        <f t="shared" si="9"/>
        <v>0</v>
      </c>
      <c r="EK25">
        <f t="shared" si="10"/>
        <v>0</v>
      </c>
      <c r="EL25">
        <f t="shared" si="3"/>
        <v>0</v>
      </c>
      <c r="EM25">
        <f t="shared" si="3"/>
        <v>0</v>
      </c>
      <c r="EN25">
        <f t="shared" si="3"/>
        <v>0</v>
      </c>
    </row>
    <row r="26" spans="1:144">
      <c r="A26" s="32" t="s">
        <v>109</v>
      </c>
      <c r="B26">
        <v>3.6999999999999998E-2</v>
      </c>
      <c r="C26">
        <v>12</v>
      </c>
      <c r="D26" t="s">
        <v>276</v>
      </c>
      <c r="E26" t="s">
        <v>276</v>
      </c>
      <c r="F26">
        <v>2</v>
      </c>
      <c r="G26">
        <v>2</v>
      </c>
      <c r="H26">
        <v>2</v>
      </c>
      <c r="O26">
        <v>4.0000000000000001E-3</v>
      </c>
      <c r="T26">
        <v>0.05</v>
      </c>
      <c r="V26">
        <v>8.0000000000000002E-3</v>
      </c>
      <c r="AA26">
        <v>0.17</v>
      </c>
      <c r="AF26" s="31"/>
      <c r="AG26" s="31"/>
      <c r="BO26">
        <v>0.09</v>
      </c>
      <c r="BQ26">
        <v>0.06</v>
      </c>
      <c r="BZ26">
        <f t="shared" si="11"/>
        <v>0</v>
      </c>
      <c r="CA26">
        <f t="shared" si="11"/>
        <v>0</v>
      </c>
      <c r="CB26">
        <f t="shared" si="11"/>
        <v>0</v>
      </c>
      <c r="CC26">
        <f t="shared" si="11"/>
        <v>0</v>
      </c>
      <c r="CD26">
        <f t="shared" si="11"/>
        <v>0</v>
      </c>
      <c r="CE26">
        <f t="shared" si="11"/>
        <v>0</v>
      </c>
      <c r="CF26">
        <f t="shared" si="11"/>
        <v>0</v>
      </c>
      <c r="CG26">
        <f t="shared" si="11"/>
        <v>0</v>
      </c>
      <c r="CH26">
        <f t="shared" si="11"/>
        <v>0</v>
      </c>
      <c r="CI26">
        <f t="shared" si="11"/>
        <v>0</v>
      </c>
      <c r="CJ26">
        <f t="shared" si="11"/>
        <v>0</v>
      </c>
      <c r="CK26">
        <f t="shared" si="11"/>
        <v>0</v>
      </c>
      <c r="CL26">
        <f t="shared" si="7"/>
        <v>0</v>
      </c>
      <c r="CM26">
        <f t="shared" si="7"/>
        <v>0</v>
      </c>
      <c r="CN26">
        <f t="shared" si="7"/>
        <v>0</v>
      </c>
      <c r="CO26">
        <f t="shared" si="7"/>
        <v>0</v>
      </c>
      <c r="CP26">
        <f t="shared" si="7"/>
        <v>0</v>
      </c>
      <c r="CQ26">
        <f t="shared" si="7"/>
        <v>0</v>
      </c>
      <c r="CR26">
        <f t="shared" si="7"/>
        <v>0</v>
      </c>
      <c r="CS26">
        <f t="shared" si="7"/>
        <v>0</v>
      </c>
      <c r="CT26">
        <f t="shared" si="7"/>
        <v>0</v>
      </c>
      <c r="CU26">
        <f t="shared" si="7"/>
        <v>0</v>
      </c>
      <c r="CV26">
        <f t="shared" si="7"/>
        <v>0</v>
      </c>
      <c r="CW26">
        <f t="shared" si="7"/>
        <v>0</v>
      </c>
      <c r="CX26">
        <f t="shared" si="7"/>
        <v>0</v>
      </c>
      <c r="CY26">
        <f t="shared" si="7"/>
        <v>0</v>
      </c>
      <c r="CZ26">
        <f t="shared" si="7"/>
        <v>0</v>
      </c>
      <c r="DA26">
        <f t="shared" si="7"/>
        <v>0</v>
      </c>
      <c r="DB26">
        <f t="shared" si="12"/>
        <v>0</v>
      </c>
      <c r="DC26">
        <f t="shared" si="12"/>
        <v>0</v>
      </c>
      <c r="DD26">
        <f t="shared" si="12"/>
        <v>0</v>
      </c>
      <c r="DE26">
        <f t="shared" si="8"/>
        <v>0</v>
      </c>
      <c r="DF26">
        <f t="shared" si="8"/>
        <v>0</v>
      </c>
      <c r="DG26">
        <f t="shared" si="8"/>
        <v>0</v>
      </c>
      <c r="DH26">
        <f t="shared" si="8"/>
        <v>0</v>
      </c>
      <c r="DI26">
        <f t="shared" si="8"/>
        <v>0</v>
      </c>
      <c r="DJ26">
        <f t="shared" si="8"/>
        <v>0</v>
      </c>
      <c r="DK26">
        <f t="shared" si="8"/>
        <v>0</v>
      </c>
      <c r="DL26">
        <f t="shared" si="8"/>
        <v>0</v>
      </c>
      <c r="DM26">
        <f t="shared" si="8"/>
        <v>0</v>
      </c>
      <c r="DN26">
        <f t="shared" si="8"/>
        <v>0</v>
      </c>
      <c r="DO26">
        <f t="shared" si="8"/>
        <v>0</v>
      </c>
      <c r="DP26">
        <f t="shared" si="8"/>
        <v>0</v>
      </c>
      <c r="DQ26">
        <f t="shared" si="8"/>
        <v>0</v>
      </c>
      <c r="DR26">
        <f t="shared" si="8"/>
        <v>0</v>
      </c>
      <c r="DS26">
        <f t="shared" si="8"/>
        <v>0</v>
      </c>
      <c r="DT26">
        <f t="shared" si="8"/>
        <v>0</v>
      </c>
      <c r="DU26">
        <f t="shared" si="9"/>
        <v>0</v>
      </c>
      <c r="DV26">
        <f t="shared" si="9"/>
        <v>0</v>
      </c>
      <c r="DW26">
        <f t="shared" si="9"/>
        <v>0</v>
      </c>
      <c r="DX26">
        <f t="shared" si="9"/>
        <v>0</v>
      </c>
      <c r="DY26">
        <f t="shared" si="9"/>
        <v>0</v>
      </c>
      <c r="DZ26">
        <f t="shared" si="9"/>
        <v>0</v>
      </c>
      <c r="EA26">
        <f t="shared" si="9"/>
        <v>0</v>
      </c>
      <c r="EB26">
        <f t="shared" si="9"/>
        <v>0</v>
      </c>
      <c r="EC26">
        <f t="shared" si="9"/>
        <v>0</v>
      </c>
      <c r="ED26">
        <f t="shared" si="9"/>
        <v>0</v>
      </c>
      <c r="EE26">
        <f t="shared" si="9"/>
        <v>0</v>
      </c>
      <c r="EF26">
        <f t="shared" si="9"/>
        <v>0</v>
      </c>
      <c r="EG26">
        <f t="shared" si="9"/>
        <v>0</v>
      </c>
      <c r="EH26">
        <f t="shared" si="9"/>
        <v>0</v>
      </c>
      <c r="EI26">
        <f t="shared" si="9"/>
        <v>0</v>
      </c>
      <c r="EJ26">
        <f t="shared" si="9"/>
        <v>0</v>
      </c>
      <c r="EK26">
        <f t="shared" si="10"/>
        <v>0</v>
      </c>
      <c r="EL26">
        <f t="shared" si="3"/>
        <v>0</v>
      </c>
      <c r="EM26">
        <f t="shared" si="3"/>
        <v>0</v>
      </c>
      <c r="EN26">
        <f t="shared" si="3"/>
        <v>0</v>
      </c>
    </row>
    <row r="27" spans="1:144">
      <c r="A27" s="32" t="s">
        <v>110</v>
      </c>
      <c r="B27">
        <v>1.6500000000000001E-2</v>
      </c>
      <c r="C27">
        <v>0.04</v>
      </c>
      <c r="D27" t="s">
        <v>292</v>
      </c>
      <c r="E27" t="s">
        <v>292</v>
      </c>
      <c r="F27">
        <v>2</v>
      </c>
      <c r="G27">
        <v>2</v>
      </c>
      <c r="H27">
        <v>2</v>
      </c>
      <c r="T27">
        <v>0.01</v>
      </c>
      <c r="AA27">
        <v>2.5999999999999999E-2</v>
      </c>
      <c r="AF27" s="31"/>
      <c r="AG27" s="31"/>
      <c r="BZ27">
        <f t="shared" si="11"/>
        <v>0</v>
      </c>
      <c r="CA27">
        <f t="shared" si="11"/>
        <v>0</v>
      </c>
      <c r="CB27">
        <f t="shared" si="11"/>
        <v>0</v>
      </c>
      <c r="CC27">
        <f t="shared" si="11"/>
        <v>0</v>
      </c>
      <c r="CD27">
        <f t="shared" si="11"/>
        <v>0</v>
      </c>
      <c r="CE27">
        <f t="shared" si="11"/>
        <v>0</v>
      </c>
      <c r="CF27">
        <f t="shared" si="11"/>
        <v>0</v>
      </c>
      <c r="CG27">
        <f t="shared" si="11"/>
        <v>0</v>
      </c>
      <c r="CH27">
        <f t="shared" si="11"/>
        <v>0</v>
      </c>
      <c r="CI27">
        <f t="shared" si="11"/>
        <v>0</v>
      </c>
      <c r="CJ27">
        <f t="shared" si="11"/>
        <v>0</v>
      </c>
      <c r="CK27">
        <f t="shared" si="11"/>
        <v>0</v>
      </c>
      <c r="CL27">
        <f t="shared" si="7"/>
        <v>0</v>
      </c>
      <c r="CM27">
        <f t="shared" si="7"/>
        <v>0</v>
      </c>
      <c r="CN27">
        <f t="shared" si="7"/>
        <v>0</v>
      </c>
      <c r="CO27">
        <f t="shared" si="7"/>
        <v>0</v>
      </c>
      <c r="CP27">
        <f t="shared" si="7"/>
        <v>0</v>
      </c>
      <c r="CQ27">
        <f t="shared" si="7"/>
        <v>0</v>
      </c>
      <c r="CR27">
        <f t="shared" si="7"/>
        <v>0</v>
      </c>
      <c r="CS27">
        <f t="shared" si="7"/>
        <v>0</v>
      </c>
      <c r="CT27">
        <f t="shared" si="7"/>
        <v>0</v>
      </c>
      <c r="CU27">
        <f t="shared" si="7"/>
        <v>0</v>
      </c>
      <c r="CV27">
        <f t="shared" si="7"/>
        <v>0</v>
      </c>
      <c r="CW27">
        <f t="shared" si="7"/>
        <v>0</v>
      </c>
      <c r="CX27">
        <f t="shared" si="7"/>
        <v>0</v>
      </c>
      <c r="CY27">
        <f t="shared" si="7"/>
        <v>0</v>
      </c>
      <c r="CZ27">
        <f t="shared" si="7"/>
        <v>0</v>
      </c>
      <c r="DA27">
        <f t="shared" si="7"/>
        <v>0</v>
      </c>
      <c r="DB27">
        <f t="shared" si="12"/>
        <v>0</v>
      </c>
      <c r="DC27">
        <f t="shared" si="12"/>
        <v>0</v>
      </c>
      <c r="DD27">
        <f t="shared" si="12"/>
        <v>0</v>
      </c>
      <c r="DE27">
        <f t="shared" si="8"/>
        <v>0</v>
      </c>
      <c r="DF27">
        <f t="shared" si="8"/>
        <v>0</v>
      </c>
      <c r="DG27">
        <f t="shared" si="8"/>
        <v>0</v>
      </c>
      <c r="DH27">
        <f t="shared" si="8"/>
        <v>0</v>
      </c>
      <c r="DI27">
        <f t="shared" si="8"/>
        <v>0</v>
      </c>
      <c r="DJ27">
        <f t="shared" si="8"/>
        <v>0</v>
      </c>
      <c r="DK27">
        <f t="shared" si="8"/>
        <v>0</v>
      </c>
      <c r="DL27">
        <f t="shared" si="8"/>
        <v>0</v>
      </c>
      <c r="DM27">
        <f t="shared" si="8"/>
        <v>0</v>
      </c>
      <c r="DN27">
        <f t="shared" si="8"/>
        <v>0</v>
      </c>
      <c r="DO27">
        <f t="shared" si="8"/>
        <v>0</v>
      </c>
      <c r="DP27">
        <f t="shared" si="8"/>
        <v>0</v>
      </c>
      <c r="DQ27">
        <f t="shared" si="8"/>
        <v>0</v>
      </c>
      <c r="DR27">
        <f t="shared" si="8"/>
        <v>0</v>
      </c>
      <c r="DS27">
        <f t="shared" si="8"/>
        <v>0</v>
      </c>
      <c r="DT27">
        <f t="shared" si="8"/>
        <v>0</v>
      </c>
      <c r="DU27">
        <f t="shared" si="9"/>
        <v>0</v>
      </c>
      <c r="DV27">
        <f t="shared" si="9"/>
        <v>0</v>
      </c>
      <c r="DW27">
        <f t="shared" si="9"/>
        <v>0</v>
      </c>
      <c r="DX27">
        <f t="shared" si="9"/>
        <v>0</v>
      </c>
      <c r="DY27">
        <f t="shared" si="9"/>
        <v>0</v>
      </c>
      <c r="DZ27">
        <f t="shared" si="9"/>
        <v>0</v>
      </c>
      <c r="EA27">
        <f t="shared" si="9"/>
        <v>0</v>
      </c>
      <c r="EB27">
        <f t="shared" si="9"/>
        <v>0</v>
      </c>
      <c r="EC27">
        <f t="shared" si="9"/>
        <v>0</v>
      </c>
      <c r="ED27">
        <f t="shared" si="9"/>
        <v>0</v>
      </c>
      <c r="EE27">
        <f t="shared" si="9"/>
        <v>0</v>
      </c>
      <c r="EF27">
        <f t="shared" si="9"/>
        <v>0</v>
      </c>
      <c r="EG27">
        <f t="shared" si="9"/>
        <v>0</v>
      </c>
      <c r="EH27">
        <f t="shared" si="9"/>
        <v>0</v>
      </c>
      <c r="EI27">
        <f t="shared" si="9"/>
        <v>0</v>
      </c>
      <c r="EJ27">
        <f t="shared" si="9"/>
        <v>0</v>
      </c>
      <c r="EK27">
        <f t="shared" si="10"/>
        <v>0</v>
      </c>
      <c r="EL27">
        <f t="shared" si="3"/>
        <v>0</v>
      </c>
      <c r="EM27">
        <f t="shared" si="3"/>
        <v>0</v>
      </c>
      <c r="EN27">
        <f t="shared" si="3"/>
        <v>0</v>
      </c>
    </row>
    <row r="28" spans="1:144">
      <c r="A28" s="32" t="s">
        <v>238</v>
      </c>
      <c r="B28">
        <v>2E-3</v>
      </c>
      <c r="C28">
        <v>4.0000000000000001E-3</v>
      </c>
      <c r="D28" s="31" t="s">
        <v>283</v>
      </c>
      <c r="E28" t="s">
        <v>283</v>
      </c>
      <c r="F28">
        <v>3</v>
      </c>
      <c r="G28">
        <v>3</v>
      </c>
      <c r="H28">
        <v>3</v>
      </c>
      <c r="AF28" s="31"/>
      <c r="AG28" s="31"/>
      <c r="BZ28">
        <f t="shared" si="11"/>
        <v>0</v>
      </c>
      <c r="CA28">
        <f t="shared" si="11"/>
        <v>0</v>
      </c>
      <c r="CB28">
        <f t="shared" si="11"/>
        <v>0</v>
      </c>
      <c r="CC28">
        <f t="shared" si="11"/>
        <v>0</v>
      </c>
      <c r="CD28">
        <f t="shared" si="11"/>
        <v>0</v>
      </c>
      <c r="CE28">
        <f t="shared" si="11"/>
        <v>0</v>
      </c>
      <c r="CF28">
        <f t="shared" si="11"/>
        <v>0</v>
      </c>
      <c r="CG28">
        <f t="shared" si="11"/>
        <v>0</v>
      </c>
      <c r="CH28">
        <f t="shared" si="11"/>
        <v>0</v>
      </c>
      <c r="CI28">
        <f t="shared" si="11"/>
        <v>0</v>
      </c>
      <c r="CJ28">
        <f t="shared" si="11"/>
        <v>0</v>
      </c>
      <c r="CK28">
        <f t="shared" si="11"/>
        <v>0</v>
      </c>
      <c r="CL28">
        <f t="shared" si="7"/>
        <v>0</v>
      </c>
      <c r="CM28">
        <f t="shared" si="7"/>
        <v>0</v>
      </c>
      <c r="CN28">
        <f t="shared" si="7"/>
        <v>0</v>
      </c>
      <c r="CO28">
        <f t="shared" si="7"/>
        <v>0</v>
      </c>
      <c r="CP28">
        <f t="shared" si="7"/>
        <v>0</v>
      </c>
      <c r="CQ28">
        <f t="shared" si="7"/>
        <v>0</v>
      </c>
      <c r="CR28">
        <f t="shared" si="7"/>
        <v>0</v>
      </c>
      <c r="CS28">
        <f t="shared" si="7"/>
        <v>0</v>
      </c>
      <c r="CT28">
        <f t="shared" si="7"/>
        <v>0</v>
      </c>
      <c r="CU28">
        <f t="shared" si="7"/>
        <v>0</v>
      </c>
      <c r="CV28">
        <f t="shared" si="7"/>
        <v>0</v>
      </c>
      <c r="CW28">
        <f t="shared" si="7"/>
        <v>0</v>
      </c>
      <c r="CX28">
        <f t="shared" si="7"/>
        <v>0</v>
      </c>
      <c r="CY28">
        <f t="shared" si="7"/>
        <v>0</v>
      </c>
      <c r="CZ28">
        <f t="shared" si="7"/>
        <v>0</v>
      </c>
      <c r="DA28">
        <f t="shared" si="7"/>
        <v>0</v>
      </c>
      <c r="DB28">
        <f t="shared" si="12"/>
        <v>0</v>
      </c>
      <c r="DC28">
        <f t="shared" si="12"/>
        <v>0</v>
      </c>
      <c r="DD28">
        <f t="shared" si="12"/>
        <v>0</v>
      </c>
      <c r="DE28">
        <f t="shared" si="8"/>
        <v>0</v>
      </c>
      <c r="DF28">
        <f t="shared" si="8"/>
        <v>0</v>
      </c>
      <c r="DG28">
        <f t="shared" si="8"/>
        <v>0</v>
      </c>
      <c r="DH28">
        <f t="shared" si="8"/>
        <v>0</v>
      </c>
      <c r="DI28">
        <f t="shared" si="8"/>
        <v>0</v>
      </c>
      <c r="DJ28">
        <f t="shared" si="8"/>
        <v>0</v>
      </c>
      <c r="DK28">
        <f t="shared" si="8"/>
        <v>0</v>
      </c>
      <c r="DL28">
        <f t="shared" si="8"/>
        <v>0</v>
      </c>
      <c r="DM28">
        <f t="shared" si="8"/>
        <v>0</v>
      </c>
      <c r="DN28">
        <f t="shared" si="8"/>
        <v>0</v>
      </c>
      <c r="DO28">
        <f t="shared" si="8"/>
        <v>0</v>
      </c>
      <c r="DP28">
        <f t="shared" si="8"/>
        <v>0</v>
      </c>
      <c r="DQ28">
        <f t="shared" si="8"/>
        <v>0</v>
      </c>
      <c r="DR28">
        <f t="shared" si="8"/>
        <v>0</v>
      </c>
      <c r="DS28">
        <f t="shared" si="8"/>
        <v>0</v>
      </c>
      <c r="DT28">
        <f t="shared" si="8"/>
        <v>0</v>
      </c>
      <c r="DU28">
        <f t="shared" si="9"/>
        <v>0</v>
      </c>
      <c r="DV28">
        <f t="shared" si="9"/>
        <v>0</v>
      </c>
      <c r="DW28">
        <f t="shared" si="9"/>
        <v>0</v>
      </c>
      <c r="DX28">
        <f t="shared" si="9"/>
        <v>0</v>
      </c>
      <c r="DY28">
        <f t="shared" si="9"/>
        <v>0</v>
      </c>
      <c r="DZ28">
        <f t="shared" si="9"/>
        <v>0</v>
      </c>
      <c r="EA28">
        <f t="shared" si="9"/>
        <v>0</v>
      </c>
      <c r="EB28">
        <f t="shared" si="9"/>
        <v>0</v>
      </c>
      <c r="EC28">
        <f t="shared" si="9"/>
        <v>0</v>
      </c>
      <c r="ED28">
        <f t="shared" si="9"/>
        <v>0</v>
      </c>
      <c r="EE28">
        <f t="shared" si="9"/>
        <v>0</v>
      </c>
      <c r="EF28">
        <f t="shared" si="9"/>
        <v>0</v>
      </c>
      <c r="EG28">
        <f t="shared" si="9"/>
        <v>0</v>
      </c>
      <c r="EH28">
        <f t="shared" si="9"/>
        <v>0</v>
      </c>
      <c r="EI28">
        <f t="shared" si="9"/>
        <v>0</v>
      </c>
      <c r="EJ28">
        <f t="shared" si="9"/>
        <v>0</v>
      </c>
      <c r="EK28">
        <f t="shared" si="10"/>
        <v>0</v>
      </c>
      <c r="EL28">
        <f t="shared" si="3"/>
        <v>0</v>
      </c>
      <c r="EM28">
        <f t="shared" si="3"/>
        <v>0</v>
      </c>
      <c r="EN28">
        <f t="shared" si="3"/>
        <v>0</v>
      </c>
    </row>
    <row r="29" spans="1:144">
      <c r="A29" s="32" t="s">
        <v>112</v>
      </c>
      <c r="B29">
        <v>1.1999999999999999E-4</v>
      </c>
      <c r="C29">
        <v>0.01</v>
      </c>
      <c r="D29" s="31" t="s">
        <v>294</v>
      </c>
      <c r="E29" t="s">
        <v>294</v>
      </c>
      <c r="F29">
        <v>2</v>
      </c>
      <c r="G29">
        <v>2</v>
      </c>
      <c r="H29">
        <v>2</v>
      </c>
      <c r="AA29">
        <v>0.03</v>
      </c>
      <c r="AF29" s="31"/>
      <c r="AG29" s="31"/>
      <c r="BZ29">
        <f t="shared" si="11"/>
        <v>0</v>
      </c>
      <c r="CA29">
        <f t="shared" si="11"/>
        <v>0</v>
      </c>
      <c r="CB29">
        <f t="shared" si="11"/>
        <v>0</v>
      </c>
      <c r="CC29">
        <f t="shared" si="11"/>
        <v>0</v>
      </c>
      <c r="CD29">
        <f t="shared" si="11"/>
        <v>0</v>
      </c>
      <c r="CE29">
        <f t="shared" si="11"/>
        <v>0</v>
      </c>
      <c r="CF29">
        <f t="shared" si="11"/>
        <v>0</v>
      </c>
      <c r="CG29">
        <f t="shared" si="11"/>
        <v>0</v>
      </c>
      <c r="CH29">
        <f t="shared" si="11"/>
        <v>0</v>
      </c>
      <c r="CI29">
        <f t="shared" si="11"/>
        <v>0</v>
      </c>
      <c r="CJ29">
        <f t="shared" si="11"/>
        <v>0</v>
      </c>
      <c r="CK29">
        <f t="shared" si="11"/>
        <v>0</v>
      </c>
      <c r="CL29">
        <f t="shared" si="7"/>
        <v>0</v>
      </c>
      <c r="CM29">
        <f t="shared" si="7"/>
        <v>0</v>
      </c>
      <c r="CN29">
        <f t="shared" si="7"/>
        <v>0</v>
      </c>
      <c r="CO29">
        <f t="shared" si="7"/>
        <v>0</v>
      </c>
      <c r="CP29">
        <f t="shared" si="7"/>
        <v>0</v>
      </c>
      <c r="CQ29">
        <f t="shared" si="7"/>
        <v>1</v>
      </c>
      <c r="CR29">
        <f t="shared" si="7"/>
        <v>0</v>
      </c>
      <c r="CS29">
        <f t="shared" si="7"/>
        <v>0</v>
      </c>
      <c r="CT29">
        <f t="shared" si="7"/>
        <v>0</v>
      </c>
      <c r="CU29">
        <f t="shared" si="7"/>
        <v>0</v>
      </c>
      <c r="CV29">
        <f t="shared" si="7"/>
        <v>0</v>
      </c>
      <c r="CW29">
        <f t="shared" si="7"/>
        <v>0</v>
      </c>
      <c r="CX29">
        <f t="shared" si="7"/>
        <v>0</v>
      </c>
      <c r="CY29">
        <f t="shared" si="7"/>
        <v>0</v>
      </c>
      <c r="CZ29">
        <f t="shared" si="7"/>
        <v>0</v>
      </c>
      <c r="DA29">
        <f t="shared" si="7"/>
        <v>0</v>
      </c>
      <c r="DB29">
        <f t="shared" si="12"/>
        <v>0</v>
      </c>
      <c r="DC29">
        <f t="shared" si="12"/>
        <v>0</v>
      </c>
      <c r="DD29">
        <f t="shared" si="12"/>
        <v>0</v>
      </c>
      <c r="DE29">
        <f t="shared" si="8"/>
        <v>0</v>
      </c>
      <c r="DF29">
        <f t="shared" si="8"/>
        <v>0</v>
      </c>
      <c r="DG29">
        <f t="shared" si="8"/>
        <v>0</v>
      </c>
      <c r="DH29">
        <f t="shared" si="8"/>
        <v>0</v>
      </c>
      <c r="DI29">
        <f t="shared" si="8"/>
        <v>0</v>
      </c>
      <c r="DJ29">
        <f t="shared" si="8"/>
        <v>0</v>
      </c>
      <c r="DK29">
        <f t="shared" si="8"/>
        <v>0</v>
      </c>
      <c r="DL29">
        <f t="shared" si="8"/>
        <v>0</v>
      </c>
      <c r="DM29">
        <f t="shared" si="8"/>
        <v>0</v>
      </c>
      <c r="DN29">
        <f t="shared" si="8"/>
        <v>0</v>
      </c>
      <c r="DO29">
        <f t="shared" si="8"/>
        <v>0</v>
      </c>
      <c r="DP29">
        <f t="shared" si="8"/>
        <v>0</v>
      </c>
      <c r="DQ29">
        <f t="shared" si="8"/>
        <v>0</v>
      </c>
      <c r="DR29">
        <f t="shared" si="8"/>
        <v>0</v>
      </c>
      <c r="DS29">
        <f t="shared" si="8"/>
        <v>0</v>
      </c>
      <c r="DT29">
        <f t="shared" si="8"/>
        <v>0</v>
      </c>
      <c r="DU29">
        <f t="shared" si="9"/>
        <v>0</v>
      </c>
      <c r="DV29">
        <f t="shared" si="9"/>
        <v>0</v>
      </c>
      <c r="DW29">
        <f t="shared" si="9"/>
        <v>0</v>
      </c>
      <c r="DX29">
        <f t="shared" si="9"/>
        <v>0</v>
      </c>
      <c r="DY29">
        <f t="shared" si="9"/>
        <v>0</v>
      </c>
      <c r="DZ29">
        <f t="shared" si="9"/>
        <v>0</v>
      </c>
      <c r="EA29">
        <f t="shared" si="9"/>
        <v>0</v>
      </c>
      <c r="EB29">
        <f t="shared" si="9"/>
        <v>0</v>
      </c>
      <c r="EC29">
        <f t="shared" si="9"/>
        <v>0</v>
      </c>
      <c r="ED29">
        <f t="shared" si="9"/>
        <v>0</v>
      </c>
      <c r="EE29">
        <f t="shared" si="9"/>
        <v>0</v>
      </c>
      <c r="EF29">
        <f t="shared" si="9"/>
        <v>0</v>
      </c>
      <c r="EG29">
        <f t="shared" si="9"/>
        <v>0</v>
      </c>
      <c r="EH29">
        <f t="shared" si="9"/>
        <v>0</v>
      </c>
      <c r="EI29">
        <f t="shared" si="9"/>
        <v>0</v>
      </c>
      <c r="EJ29">
        <f t="shared" si="9"/>
        <v>0</v>
      </c>
      <c r="EK29">
        <f t="shared" si="10"/>
        <v>0</v>
      </c>
      <c r="EL29">
        <f t="shared" si="3"/>
        <v>0</v>
      </c>
      <c r="EM29">
        <f t="shared" si="3"/>
        <v>0</v>
      </c>
      <c r="EN29">
        <f t="shared" si="3"/>
        <v>0</v>
      </c>
    </row>
    <row r="30" spans="1:144">
      <c r="A30" s="32" t="s">
        <v>239</v>
      </c>
      <c r="B30">
        <v>2.5000000000000001E-5</v>
      </c>
      <c r="C30">
        <v>1E-3</v>
      </c>
      <c r="D30" t="s">
        <v>295</v>
      </c>
      <c r="E30" t="s">
        <v>295</v>
      </c>
      <c r="F30">
        <v>3</v>
      </c>
      <c r="G30">
        <v>3</v>
      </c>
      <c r="H30">
        <v>3</v>
      </c>
      <c r="AF30" s="31"/>
      <c r="AG30" s="31"/>
      <c r="BZ30">
        <f t="shared" si="11"/>
        <v>0</v>
      </c>
      <c r="CA30">
        <f t="shared" si="11"/>
        <v>0</v>
      </c>
      <c r="CB30">
        <f t="shared" si="11"/>
        <v>0</v>
      </c>
      <c r="CC30">
        <f t="shared" si="11"/>
        <v>0</v>
      </c>
      <c r="CD30">
        <f t="shared" si="11"/>
        <v>0</v>
      </c>
      <c r="CE30">
        <f t="shared" si="11"/>
        <v>0</v>
      </c>
      <c r="CF30">
        <f t="shared" si="11"/>
        <v>0</v>
      </c>
      <c r="CG30">
        <f t="shared" si="11"/>
        <v>0</v>
      </c>
      <c r="CH30">
        <f t="shared" si="11"/>
        <v>0</v>
      </c>
      <c r="CI30">
        <f t="shared" si="11"/>
        <v>0</v>
      </c>
      <c r="CJ30">
        <f t="shared" si="11"/>
        <v>0</v>
      </c>
      <c r="CK30">
        <f t="shared" si="11"/>
        <v>0</v>
      </c>
      <c r="CL30">
        <f t="shared" si="7"/>
        <v>0</v>
      </c>
      <c r="CM30">
        <f t="shared" si="7"/>
        <v>0</v>
      </c>
      <c r="CN30">
        <f t="shared" si="7"/>
        <v>0</v>
      </c>
      <c r="CO30">
        <f t="shared" si="7"/>
        <v>0</v>
      </c>
      <c r="CP30">
        <f t="shared" si="7"/>
        <v>0</v>
      </c>
      <c r="CQ30">
        <f t="shared" si="7"/>
        <v>0</v>
      </c>
      <c r="CR30">
        <f t="shared" si="7"/>
        <v>0</v>
      </c>
      <c r="CS30">
        <f t="shared" si="7"/>
        <v>0</v>
      </c>
      <c r="CT30">
        <f t="shared" si="7"/>
        <v>0</v>
      </c>
      <c r="CU30">
        <f t="shared" si="7"/>
        <v>0</v>
      </c>
      <c r="CV30">
        <f t="shared" si="7"/>
        <v>0</v>
      </c>
      <c r="CW30">
        <f t="shared" si="7"/>
        <v>0</v>
      </c>
      <c r="CX30">
        <f t="shared" si="7"/>
        <v>0</v>
      </c>
      <c r="CY30">
        <f t="shared" si="7"/>
        <v>0</v>
      </c>
      <c r="CZ30">
        <f t="shared" si="7"/>
        <v>0</v>
      </c>
      <c r="DA30">
        <f t="shared" si="7"/>
        <v>0</v>
      </c>
      <c r="DB30">
        <f t="shared" si="12"/>
        <v>0</v>
      </c>
      <c r="DC30">
        <f t="shared" si="12"/>
        <v>0</v>
      </c>
      <c r="DD30">
        <f t="shared" si="12"/>
        <v>0</v>
      </c>
      <c r="DE30">
        <f t="shared" si="8"/>
        <v>0</v>
      </c>
      <c r="DF30">
        <f t="shared" si="8"/>
        <v>0</v>
      </c>
      <c r="DG30">
        <f t="shared" si="8"/>
        <v>0</v>
      </c>
      <c r="DH30">
        <f t="shared" si="8"/>
        <v>0</v>
      </c>
      <c r="DI30">
        <f t="shared" si="8"/>
        <v>0</v>
      </c>
      <c r="DJ30">
        <f t="shared" si="8"/>
        <v>0</v>
      </c>
      <c r="DK30">
        <f t="shared" si="8"/>
        <v>0</v>
      </c>
      <c r="DL30">
        <f t="shared" si="8"/>
        <v>0</v>
      </c>
      <c r="DM30">
        <f t="shared" si="8"/>
        <v>0</v>
      </c>
      <c r="DN30">
        <f t="shared" si="8"/>
        <v>0</v>
      </c>
      <c r="DO30">
        <f t="shared" si="8"/>
        <v>0</v>
      </c>
      <c r="DP30">
        <f t="shared" si="8"/>
        <v>0</v>
      </c>
      <c r="DQ30">
        <f t="shared" si="8"/>
        <v>0</v>
      </c>
      <c r="DR30">
        <f t="shared" si="8"/>
        <v>0</v>
      </c>
      <c r="DS30">
        <f t="shared" si="8"/>
        <v>0</v>
      </c>
      <c r="DT30">
        <f t="shared" si="8"/>
        <v>0</v>
      </c>
      <c r="DU30">
        <f t="shared" si="9"/>
        <v>0</v>
      </c>
      <c r="DV30">
        <f t="shared" si="9"/>
        <v>0</v>
      </c>
      <c r="DW30">
        <f t="shared" si="9"/>
        <v>0</v>
      </c>
      <c r="DX30">
        <f t="shared" si="9"/>
        <v>0</v>
      </c>
      <c r="DY30">
        <f t="shared" si="9"/>
        <v>0</v>
      </c>
      <c r="DZ30">
        <f t="shared" si="9"/>
        <v>0</v>
      </c>
      <c r="EA30">
        <f t="shared" si="9"/>
        <v>0</v>
      </c>
      <c r="EB30">
        <f t="shared" si="9"/>
        <v>0</v>
      </c>
      <c r="EC30">
        <f t="shared" si="9"/>
        <v>0</v>
      </c>
      <c r="ED30">
        <f t="shared" si="9"/>
        <v>0</v>
      </c>
      <c r="EE30">
        <f t="shared" si="9"/>
        <v>0</v>
      </c>
      <c r="EF30">
        <f t="shared" si="9"/>
        <v>0</v>
      </c>
      <c r="EG30">
        <f t="shared" si="9"/>
        <v>0</v>
      </c>
      <c r="EH30">
        <f t="shared" si="9"/>
        <v>0</v>
      </c>
      <c r="EI30">
        <f t="shared" si="9"/>
        <v>0</v>
      </c>
      <c r="EJ30">
        <f t="shared" si="9"/>
        <v>0</v>
      </c>
      <c r="EK30">
        <f t="shared" si="10"/>
        <v>0</v>
      </c>
      <c r="EL30">
        <f t="shared" si="3"/>
        <v>0</v>
      </c>
      <c r="EM30">
        <f t="shared" si="3"/>
        <v>0</v>
      </c>
      <c r="EN30">
        <f t="shared" si="3"/>
        <v>0</v>
      </c>
    </row>
    <row r="31" spans="1:144">
      <c r="A31" s="32" t="s">
        <v>240</v>
      </c>
      <c r="B31">
        <v>2.2999999999999998E-4</v>
      </c>
      <c r="C31">
        <v>0.03</v>
      </c>
      <c r="D31" t="s">
        <v>279</v>
      </c>
      <c r="E31" t="s">
        <v>279</v>
      </c>
      <c r="F31">
        <v>3</v>
      </c>
      <c r="G31">
        <v>3</v>
      </c>
      <c r="H31">
        <v>3</v>
      </c>
      <c r="AF31" s="31"/>
      <c r="AG31" s="31"/>
      <c r="BZ31">
        <f t="shared" si="11"/>
        <v>0</v>
      </c>
      <c r="CA31">
        <f t="shared" si="11"/>
        <v>0</v>
      </c>
      <c r="CB31">
        <f t="shared" si="11"/>
        <v>0</v>
      </c>
      <c r="CC31">
        <f t="shared" si="11"/>
        <v>0</v>
      </c>
      <c r="CD31">
        <f t="shared" si="11"/>
        <v>0</v>
      </c>
      <c r="CE31">
        <f t="shared" si="11"/>
        <v>0</v>
      </c>
      <c r="CF31">
        <f t="shared" si="11"/>
        <v>0</v>
      </c>
      <c r="CG31">
        <f t="shared" si="11"/>
        <v>0</v>
      </c>
      <c r="CH31">
        <f t="shared" si="11"/>
        <v>0</v>
      </c>
      <c r="CI31">
        <f t="shared" si="11"/>
        <v>0</v>
      </c>
      <c r="CJ31">
        <f t="shared" si="11"/>
        <v>0</v>
      </c>
      <c r="CK31">
        <f t="shared" si="11"/>
        <v>0</v>
      </c>
      <c r="CL31">
        <f t="shared" si="7"/>
        <v>0</v>
      </c>
      <c r="CM31">
        <f t="shared" si="7"/>
        <v>0</v>
      </c>
      <c r="CN31">
        <f t="shared" si="7"/>
        <v>0</v>
      </c>
      <c r="CO31">
        <f t="shared" si="7"/>
        <v>0</v>
      </c>
      <c r="CP31">
        <f t="shared" si="7"/>
        <v>0</v>
      </c>
      <c r="CQ31">
        <f t="shared" si="7"/>
        <v>0</v>
      </c>
      <c r="CR31">
        <f t="shared" si="7"/>
        <v>0</v>
      </c>
      <c r="CS31">
        <f t="shared" si="7"/>
        <v>0</v>
      </c>
      <c r="CT31">
        <f t="shared" si="7"/>
        <v>0</v>
      </c>
      <c r="CU31">
        <f t="shared" si="7"/>
        <v>0</v>
      </c>
      <c r="CV31">
        <f t="shared" si="7"/>
        <v>0</v>
      </c>
      <c r="CW31">
        <f t="shared" si="7"/>
        <v>0</v>
      </c>
      <c r="CX31">
        <f t="shared" si="7"/>
        <v>0</v>
      </c>
      <c r="CY31">
        <f t="shared" si="7"/>
        <v>0</v>
      </c>
      <c r="CZ31">
        <f t="shared" si="7"/>
        <v>0</v>
      </c>
      <c r="DA31">
        <f t="shared" si="7"/>
        <v>0</v>
      </c>
      <c r="DB31">
        <f t="shared" si="12"/>
        <v>0</v>
      </c>
      <c r="DC31">
        <f t="shared" si="12"/>
        <v>0</v>
      </c>
      <c r="DD31">
        <f t="shared" si="12"/>
        <v>0</v>
      </c>
      <c r="DE31">
        <f t="shared" si="8"/>
        <v>0</v>
      </c>
      <c r="DF31">
        <f t="shared" si="8"/>
        <v>0</v>
      </c>
      <c r="DG31">
        <f t="shared" si="8"/>
        <v>0</v>
      </c>
      <c r="DH31">
        <f t="shared" si="8"/>
        <v>0</v>
      </c>
      <c r="DI31">
        <f t="shared" si="8"/>
        <v>0</v>
      </c>
      <c r="DJ31">
        <f t="shared" si="8"/>
        <v>0</v>
      </c>
      <c r="DK31">
        <f t="shared" si="8"/>
        <v>0</v>
      </c>
      <c r="DL31">
        <f t="shared" si="8"/>
        <v>0</v>
      </c>
      <c r="DM31">
        <f t="shared" si="8"/>
        <v>0</v>
      </c>
      <c r="DN31">
        <f t="shared" si="8"/>
        <v>0</v>
      </c>
      <c r="DO31">
        <f t="shared" si="8"/>
        <v>0</v>
      </c>
      <c r="DP31">
        <f t="shared" si="8"/>
        <v>0</v>
      </c>
      <c r="DQ31">
        <f t="shared" si="8"/>
        <v>0</v>
      </c>
      <c r="DR31">
        <f t="shared" si="8"/>
        <v>0</v>
      </c>
      <c r="DS31">
        <f t="shared" si="8"/>
        <v>0</v>
      </c>
      <c r="DT31">
        <f t="shared" si="8"/>
        <v>0</v>
      </c>
      <c r="DU31">
        <f t="shared" si="9"/>
        <v>0</v>
      </c>
      <c r="DV31">
        <f t="shared" si="9"/>
        <v>0</v>
      </c>
      <c r="DW31">
        <f t="shared" si="9"/>
        <v>0</v>
      </c>
      <c r="DX31">
        <f t="shared" si="9"/>
        <v>0</v>
      </c>
      <c r="DY31">
        <f t="shared" si="9"/>
        <v>0</v>
      </c>
      <c r="DZ31">
        <f t="shared" si="9"/>
        <v>0</v>
      </c>
      <c r="EA31">
        <f t="shared" si="9"/>
        <v>0</v>
      </c>
      <c r="EB31">
        <f t="shared" si="9"/>
        <v>0</v>
      </c>
      <c r="EC31">
        <f t="shared" si="9"/>
        <v>0</v>
      </c>
      <c r="ED31">
        <f t="shared" si="9"/>
        <v>0</v>
      </c>
      <c r="EE31">
        <f t="shared" si="9"/>
        <v>0</v>
      </c>
      <c r="EF31">
        <f t="shared" si="9"/>
        <v>0</v>
      </c>
      <c r="EG31">
        <f t="shared" si="9"/>
        <v>0</v>
      </c>
      <c r="EH31">
        <f t="shared" si="9"/>
        <v>0</v>
      </c>
      <c r="EI31">
        <f t="shared" si="9"/>
        <v>0</v>
      </c>
      <c r="EJ31">
        <f t="shared" si="9"/>
        <v>0</v>
      </c>
      <c r="EK31">
        <f t="shared" si="10"/>
        <v>0</v>
      </c>
      <c r="EL31">
        <f t="shared" si="3"/>
        <v>0</v>
      </c>
      <c r="EM31">
        <f t="shared" si="3"/>
        <v>0</v>
      </c>
      <c r="EN31">
        <f t="shared" si="3"/>
        <v>0</v>
      </c>
    </row>
    <row r="32" spans="1:144">
      <c r="A32" s="32" t="s">
        <v>241</v>
      </c>
      <c r="B32">
        <v>9.9999999999999995E-8</v>
      </c>
      <c r="C32">
        <v>2.0000000000000001E-4</v>
      </c>
      <c r="D32" t="s">
        <v>296</v>
      </c>
      <c r="E32" t="s">
        <v>296</v>
      </c>
      <c r="F32">
        <v>3</v>
      </c>
      <c r="G32">
        <v>3</v>
      </c>
      <c r="H32">
        <v>3</v>
      </c>
      <c r="AF32" s="31"/>
      <c r="AG32" s="31"/>
      <c r="BZ32">
        <f t="shared" si="11"/>
        <v>0</v>
      </c>
      <c r="CA32">
        <f t="shared" si="11"/>
        <v>0</v>
      </c>
      <c r="CB32">
        <f t="shared" si="11"/>
        <v>0</v>
      </c>
      <c r="CC32">
        <f t="shared" si="11"/>
        <v>0</v>
      </c>
      <c r="CD32">
        <f t="shared" si="11"/>
        <v>0</v>
      </c>
      <c r="CE32">
        <f t="shared" si="11"/>
        <v>0</v>
      </c>
      <c r="CF32">
        <f t="shared" si="11"/>
        <v>0</v>
      </c>
      <c r="CG32">
        <f t="shared" si="11"/>
        <v>0</v>
      </c>
      <c r="CH32">
        <f t="shared" si="11"/>
        <v>0</v>
      </c>
      <c r="CI32">
        <f t="shared" si="11"/>
        <v>0</v>
      </c>
      <c r="CJ32">
        <f t="shared" si="11"/>
        <v>0</v>
      </c>
      <c r="CK32">
        <f t="shared" si="11"/>
        <v>0</v>
      </c>
      <c r="CL32">
        <f t="shared" si="7"/>
        <v>0</v>
      </c>
      <c r="CM32">
        <f t="shared" si="7"/>
        <v>0</v>
      </c>
      <c r="CN32">
        <f t="shared" si="7"/>
        <v>0</v>
      </c>
      <c r="CO32">
        <f t="shared" si="7"/>
        <v>0</v>
      </c>
      <c r="CP32">
        <f t="shared" si="7"/>
        <v>0</v>
      </c>
      <c r="CQ32">
        <f t="shared" si="7"/>
        <v>0</v>
      </c>
      <c r="CR32">
        <f t="shared" si="7"/>
        <v>0</v>
      </c>
      <c r="CS32">
        <f t="shared" si="7"/>
        <v>0</v>
      </c>
      <c r="CT32">
        <f t="shared" si="7"/>
        <v>0</v>
      </c>
      <c r="CU32">
        <f t="shared" si="7"/>
        <v>0</v>
      </c>
      <c r="CV32">
        <f t="shared" si="7"/>
        <v>0</v>
      </c>
      <c r="CW32">
        <f t="shared" si="7"/>
        <v>0</v>
      </c>
      <c r="CX32">
        <f t="shared" si="7"/>
        <v>0</v>
      </c>
      <c r="CY32">
        <f t="shared" si="7"/>
        <v>0</v>
      </c>
      <c r="CZ32">
        <f t="shared" si="7"/>
        <v>0</v>
      </c>
      <c r="DA32">
        <f t="shared" si="7"/>
        <v>0</v>
      </c>
      <c r="DB32">
        <f t="shared" si="12"/>
        <v>0</v>
      </c>
      <c r="DC32">
        <f t="shared" si="12"/>
        <v>0</v>
      </c>
      <c r="DD32">
        <f t="shared" si="12"/>
        <v>0</v>
      </c>
      <c r="DE32">
        <f t="shared" si="8"/>
        <v>0</v>
      </c>
      <c r="DF32">
        <f t="shared" si="8"/>
        <v>0</v>
      </c>
      <c r="DG32">
        <f t="shared" si="8"/>
        <v>0</v>
      </c>
      <c r="DH32">
        <f t="shared" si="8"/>
        <v>0</v>
      </c>
      <c r="DI32">
        <f t="shared" si="8"/>
        <v>0</v>
      </c>
      <c r="DJ32">
        <f t="shared" si="8"/>
        <v>0</v>
      </c>
      <c r="DK32">
        <f t="shared" si="8"/>
        <v>0</v>
      </c>
      <c r="DL32">
        <f t="shared" si="8"/>
        <v>0</v>
      </c>
      <c r="DM32">
        <f t="shared" si="8"/>
        <v>0</v>
      </c>
      <c r="DN32">
        <f t="shared" si="8"/>
        <v>0</v>
      </c>
      <c r="DO32">
        <f t="shared" si="8"/>
        <v>0</v>
      </c>
      <c r="DP32">
        <f t="shared" si="8"/>
        <v>0</v>
      </c>
      <c r="DQ32">
        <f t="shared" si="8"/>
        <v>0</v>
      </c>
      <c r="DR32">
        <f t="shared" si="8"/>
        <v>0</v>
      </c>
      <c r="DS32">
        <f t="shared" si="8"/>
        <v>0</v>
      </c>
      <c r="DT32">
        <f t="shared" si="8"/>
        <v>0</v>
      </c>
      <c r="DU32">
        <f t="shared" si="9"/>
        <v>0</v>
      </c>
      <c r="DV32">
        <f t="shared" si="9"/>
        <v>0</v>
      </c>
      <c r="DW32">
        <f t="shared" si="9"/>
        <v>0</v>
      </c>
      <c r="DX32">
        <f t="shared" si="9"/>
        <v>0</v>
      </c>
      <c r="DY32">
        <f t="shared" si="9"/>
        <v>0</v>
      </c>
      <c r="DZ32">
        <f t="shared" si="9"/>
        <v>0</v>
      </c>
      <c r="EA32">
        <f t="shared" si="9"/>
        <v>0</v>
      </c>
      <c r="EB32">
        <f t="shared" si="9"/>
        <v>0</v>
      </c>
      <c r="EC32">
        <f t="shared" si="9"/>
        <v>0</v>
      </c>
      <c r="ED32">
        <f t="shared" si="9"/>
        <v>0</v>
      </c>
      <c r="EE32">
        <f t="shared" si="9"/>
        <v>0</v>
      </c>
      <c r="EF32">
        <f t="shared" si="9"/>
        <v>0</v>
      </c>
      <c r="EG32">
        <f t="shared" si="9"/>
        <v>0</v>
      </c>
      <c r="EH32">
        <f t="shared" si="9"/>
        <v>0</v>
      </c>
      <c r="EI32">
        <f t="shared" si="9"/>
        <v>0</v>
      </c>
      <c r="EJ32">
        <f t="shared" si="9"/>
        <v>0</v>
      </c>
      <c r="EK32">
        <f t="shared" si="10"/>
        <v>0</v>
      </c>
      <c r="EL32">
        <f t="shared" si="3"/>
        <v>0</v>
      </c>
      <c r="EM32">
        <f t="shared" si="3"/>
        <v>0</v>
      </c>
      <c r="EN32">
        <f t="shared" si="3"/>
        <v>0</v>
      </c>
    </row>
    <row r="33" spans="1:144">
      <c r="A33" s="32" t="s">
        <v>113</v>
      </c>
      <c r="B33">
        <v>4.2500000000000003E-2</v>
      </c>
      <c r="C33">
        <v>8</v>
      </c>
      <c r="D33" s="31" t="s">
        <v>276</v>
      </c>
      <c r="E33" t="s">
        <v>276</v>
      </c>
      <c r="F33">
        <v>2</v>
      </c>
      <c r="G33">
        <v>2</v>
      </c>
      <c r="H33">
        <v>2</v>
      </c>
      <c r="AA33">
        <v>9.8000000000000004E-2</v>
      </c>
      <c r="AB33">
        <v>10.09</v>
      </c>
      <c r="AF33" s="31"/>
      <c r="AG33" s="31"/>
      <c r="AR33">
        <v>0.13</v>
      </c>
      <c r="BO33">
        <v>0.09</v>
      </c>
      <c r="BZ33">
        <f t="shared" si="11"/>
        <v>0</v>
      </c>
      <c r="CA33">
        <f t="shared" si="11"/>
        <v>0</v>
      </c>
      <c r="CB33">
        <f t="shared" si="11"/>
        <v>0</v>
      </c>
      <c r="CC33">
        <f t="shared" si="11"/>
        <v>0</v>
      </c>
      <c r="CD33">
        <f t="shared" si="11"/>
        <v>0</v>
      </c>
      <c r="CE33">
        <f t="shared" si="11"/>
        <v>0</v>
      </c>
      <c r="CF33">
        <f t="shared" si="11"/>
        <v>0</v>
      </c>
      <c r="CG33">
        <f t="shared" si="11"/>
        <v>0</v>
      </c>
      <c r="CH33">
        <f t="shared" si="11"/>
        <v>0</v>
      </c>
      <c r="CI33">
        <f t="shared" si="11"/>
        <v>0</v>
      </c>
      <c r="CJ33">
        <f t="shared" si="11"/>
        <v>0</v>
      </c>
      <c r="CK33">
        <f t="shared" si="11"/>
        <v>0</v>
      </c>
      <c r="CL33">
        <f t="shared" si="7"/>
        <v>0</v>
      </c>
      <c r="CM33">
        <f t="shared" si="7"/>
        <v>0</v>
      </c>
      <c r="CN33">
        <f t="shared" si="7"/>
        <v>0</v>
      </c>
      <c r="CO33">
        <f t="shared" si="7"/>
        <v>0</v>
      </c>
      <c r="CP33">
        <f t="shared" si="7"/>
        <v>0</v>
      </c>
      <c r="CQ33">
        <f t="shared" si="7"/>
        <v>0</v>
      </c>
      <c r="CR33">
        <f t="shared" si="7"/>
        <v>1</v>
      </c>
      <c r="CS33">
        <f t="shared" si="7"/>
        <v>0</v>
      </c>
      <c r="CT33">
        <f t="shared" si="7"/>
        <v>0</v>
      </c>
      <c r="CU33">
        <f t="shared" si="7"/>
        <v>0</v>
      </c>
      <c r="CV33">
        <f t="shared" si="7"/>
        <v>0</v>
      </c>
      <c r="CW33">
        <f t="shared" si="7"/>
        <v>0</v>
      </c>
      <c r="CX33">
        <f t="shared" si="7"/>
        <v>0</v>
      </c>
      <c r="CY33">
        <f t="shared" si="7"/>
        <v>0</v>
      </c>
      <c r="CZ33">
        <f t="shared" si="7"/>
        <v>0</v>
      </c>
      <c r="DA33">
        <f t="shared" si="7"/>
        <v>0</v>
      </c>
      <c r="DB33">
        <f t="shared" si="12"/>
        <v>0</v>
      </c>
      <c r="DC33">
        <f t="shared" si="12"/>
        <v>0</v>
      </c>
      <c r="DD33">
        <f t="shared" si="12"/>
        <v>0</v>
      </c>
      <c r="DE33">
        <f t="shared" si="8"/>
        <v>0</v>
      </c>
      <c r="DF33">
        <f t="shared" si="8"/>
        <v>0</v>
      </c>
      <c r="DG33">
        <f t="shared" si="8"/>
        <v>0</v>
      </c>
      <c r="DH33">
        <f t="shared" si="8"/>
        <v>0</v>
      </c>
      <c r="DI33">
        <f t="shared" si="8"/>
        <v>0</v>
      </c>
      <c r="DJ33">
        <f t="shared" si="8"/>
        <v>0</v>
      </c>
      <c r="DK33">
        <f t="shared" si="8"/>
        <v>0</v>
      </c>
      <c r="DL33">
        <f t="shared" si="8"/>
        <v>0</v>
      </c>
      <c r="DM33">
        <f t="shared" si="8"/>
        <v>0</v>
      </c>
      <c r="DN33">
        <f t="shared" si="8"/>
        <v>0</v>
      </c>
      <c r="DO33">
        <f t="shared" si="8"/>
        <v>0</v>
      </c>
      <c r="DP33">
        <f t="shared" si="8"/>
        <v>0</v>
      </c>
      <c r="DQ33">
        <f t="shared" si="8"/>
        <v>0</v>
      </c>
      <c r="DR33">
        <f t="shared" si="8"/>
        <v>0</v>
      </c>
      <c r="DS33">
        <f t="shared" si="8"/>
        <v>0</v>
      </c>
      <c r="DT33">
        <f t="shared" si="8"/>
        <v>0</v>
      </c>
      <c r="DU33">
        <f t="shared" si="9"/>
        <v>0</v>
      </c>
      <c r="DV33">
        <f t="shared" si="9"/>
        <v>0</v>
      </c>
      <c r="DW33">
        <f t="shared" si="9"/>
        <v>0</v>
      </c>
      <c r="DX33">
        <f t="shared" si="9"/>
        <v>0</v>
      </c>
      <c r="DY33">
        <f t="shared" si="9"/>
        <v>0</v>
      </c>
      <c r="DZ33">
        <f t="shared" si="9"/>
        <v>0</v>
      </c>
      <c r="EA33">
        <f t="shared" si="9"/>
        <v>0</v>
      </c>
      <c r="EB33">
        <f t="shared" si="9"/>
        <v>0</v>
      </c>
      <c r="EC33">
        <f t="shared" si="9"/>
        <v>0</v>
      </c>
      <c r="ED33">
        <f t="shared" si="9"/>
        <v>0</v>
      </c>
      <c r="EE33">
        <f t="shared" si="9"/>
        <v>0</v>
      </c>
      <c r="EF33">
        <f t="shared" si="9"/>
        <v>0</v>
      </c>
      <c r="EG33">
        <f t="shared" si="9"/>
        <v>0</v>
      </c>
      <c r="EH33">
        <f t="shared" si="9"/>
        <v>0</v>
      </c>
      <c r="EI33">
        <f t="shared" si="9"/>
        <v>0</v>
      </c>
      <c r="EJ33">
        <f t="shared" si="9"/>
        <v>0</v>
      </c>
      <c r="EK33">
        <f t="shared" si="10"/>
        <v>0</v>
      </c>
      <c r="EL33">
        <f t="shared" si="3"/>
        <v>0</v>
      </c>
      <c r="EM33">
        <f t="shared" si="3"/>
        <v>0</v>
      </c>
      <c r="EN33">
        <f t="shared" si="3"/>
        <v>0</v>
      </c>
    </row>
    <row r="34" spans="1:144">
      <c r="A34" s="32" t="s">
        <v>242</v>
      </c>
      <c r="B34">
        <v>2.9999999999999997E-4</v>
      </c>
      <c r="C34">
        <v>1E-4</v>
      </c>
      <c r="D34" s="31" t="s">
        <v>292</v>
      </c>
      <c r="E34" t="s">
        <v>292</v>
      </c>
      <c r="F34">
        <v>2</v>
      </c>
      <c r="G34">
        <v>2</v>
      </c>
      <c r="H34">
        <v>2</v>
      </c>
      <c r="AF34" s="31"/>
      <c r="AG34" s="31"/>
      <c r="BZ34">
        <f t="shared" si="11"/>
        <v>0</v>
      </c>
      <c r="CA34">
        <f t="shared" si="11"/>
        <v>0</v>
      </c>
      <c r="CB34">
        <f t="shared" si="11"/>
        <v>0</v>
      </c>
      <c r="CC34">
        <f t="shared" si="11"/>
        <v>0</v>
      </c>
      <c r="CD34">
        <f t="shared" si="11"/>
        <v>0</v>
      </c>
      <c r="CE34">
        <f t="shared" si="11"/>
        <v>0</v>
      </c>
      <c r="CF34">
        <f t="shared" si="11"/>
        <v>0</v>
      </c>
      <c r="CG34">
        <f t="shared" si="11"/>
        <v>0</v>
      </c>
      <c r="CH34">
        <f t="shared" si="11"/>
        <v>0</v>
      </c>
      <c r="CI34">
        <f t="shared" si="11"/>
        <v>0</v>
      </c>
      <c r="CJ34">
        <f t="shared" si="11"/>
        <v>0</v>
      </c>
      <c r="CK34">
        <f t="shared" si="11"/>
        <v>0</v>
      </c>
      <c r="CL34">
        <f t="shared" si="7"/>
        <v>0</v>
      </c>
      <c r="CM34">
        <f t="shared" si="7"/>
        <v>0</v>
      </c>
      <c r="CN34">
        <f t="shared" si="7"/>
        <v>0</v>
      </c>
      <c r="CO34">
        <f t="shared" si="7"/>
        <v>0</v>
      </c>
      <c r="CP34">
        <f t="shared" si="7"/>
        <v>0</v>
      </c>
      <c r="CQ34">
        <f t="shared" si="7"/>
        <v>0</v>
      </c>
      <c r="CR34">
        <f t="shared" si="7"/>
        <v>0</v>
      </c>
      <c r="CS34">
        <f t="shared" si="7"/>
        <v>0</v>
      </c>
      <c r="CT34">
        <f t="shared" si="7"/>
        <v>0</v>
      </c>
      <c r="CU34">
        <f t="shared" si="7"/>
        <v>0</v>
      </c>
      <c r="CV34">
        <f t="shared" si="7"/>
        <v>0</v>
      </c>
      <c r="CW34">
        <f t="shared" si="7"/>
        <v>0</v>
      </c>
      <c r="CX34">
        <f t="shared" si="7"/>
        <v>0</v>
      </c>
      <c r="CY34">
        <f t="shared" si="7"/>
        <v>0</v>
      </c>
      <c r="CZ34">
        <f t="shared" si="7"/>
        <v>0</v>
      </c>
      <c r="DA34">
        <f t="shared" si="7"/>
        <v>0</v>
      </c>
      <c r="DB34">
        <f t="shared" si="12"/>
        <v>0</v>
      </c>
      <c r="DC34">
        <f t="shared" si="12"/>
        <v>0</v>
      </c>
      <c r="DD34">
        <f t="shared" si="12"/>
        <v>0</v>
      </c>
      <c r="DE34">
        <f t="shared" si="8"/>
        <v>0</v>
      </c>
      <c r="DF34">
        <f t="shared" si="8"/>
        <v>0</v>
      </c>
      <c r="DG34">
        <f t="shared" si="8"/>
        <v>0</v>
      </c>
      <c r="DH34">
        <f t="shared" si="8"/>
        <v>0</v>
      </c>
      <c r="DI34">
        <f t="shared" si="8"/>
        <v>0</v>
      </c>
      <c r="DJ34">
        <f t="shared" si="8"/>
        <v>0</v>
      </c>
      <c r="DK34">
        <f t="shared" si="8"/>
        <v>0</v>
      </c>
      <c r="DL34">
        <f t="shared" si="8"/>
        <v>0</v>
      </c>
      <c r="DM34">
        <f t="shared" si="8"/>
        <v>0</v>
      </c>
      <c r="DN34">
        <f t="shared" si="8"/>
        <v>0</v>
      </c>
      <c r="DO34">
        <f t="shared" si="8"/>
        <v>0</v>
      </c>
      <c r="DP34">
        <f t="shared" si="8"/>
        <v>0</v>
      </c>
      <c r="DQ34">
        <f t="shared" si="8"/>
        <v>0</v>
      </c>
      <c r="DR34">
        <f t="shared" si="8"/>
        <v>0</v>
      </c>
      <c r="DS34">
        <f t="shared" si="8"/>
        <v>0</v>
      </c>
      <c r="DT34">
        <f t="shared" si="8"/>
        <v>0</v>
      </c>
      <c r="DU34">
        <f t="shared" si="9"/>
        <v>0</v>
      </c>
      <c r="DV34">
        <f t="shared" si="9"/>
        <v>0</v>
      </c>
      <c r="DW34">
        <f t="shared" si="9"/>
        <v>0</v>
      </c>
      <c r="DX34">
        <f t="shared" si="9"/>
        <v>0</v>
      </c>
      <c r="DY34">
        <f t="shared" si="9"/>
        <v>0</v>
      </c>
      <c r="DZ34">
        <f t="shared" si="9"/>
        <v>0</v>
      </c>
      <c r="EA34">
        <f t="shared" si="9"/>
        <v>0</v>
      </c>
      <c r="EB34">
        <f t="shared" si="9"/>
        <v>0</v>
      </c>
      <c r="EC34">
        <f t="shared" si="9"/>
        <v>0</v>
      </c>
      <c r="ED34">
        <f t="shared" si="9"/>
        <v>0</v>
      </c>
      <c r="EE34">
        <f t="shared" si="9"/>
        <v>0</v>
      </c>
      <c r="EF34">
        <f t="shared" si="9"/>
        <v>0</v>
      </c>
      <c r="EG34">
        <f t="shared" si="9"/>
        <v>0</v>
      </c>
      <c r="EH34">
        <f t="shared" si="9"/>
        <v>0</v>
      </c>
      <c r="EI34">
        <f t="shared" si="9"/>
        <v>0</v>
      </c>
      <c r="EJ34">
        <f t="shared" si="9"/>
        <v>0</v>
      </c>
      <c r="EK34">
        <f t="shared" si="10"/>
        <v>0</v>
      </c>
      <c r="EL34">
        <f t="shared" si="3"/>
        <v>0</v>
      </c>
      <c r="EM34">
        <f t="shared" si="3"/>
        <v>0</v>
      </c>
      <c r="EN34">
        <f t="shared" si="3"/>
        <v>0</v>
      </c>
    </row>
    <row r="35" spans="1:144">
      <c r="A35" s="32" t="s">
        <v>243</v>
      </c>
      <c r="B35">
        <v>2.0000000000000001E-4</v>
      </c>
      <c r="C35">
        <v>4.0000000000000001E-3</v>
      </c>
      <c r="D35" s="31" t="s">
        <v>299</v>
      </c>
      <c r="E35" t="s">
        <v>299</v>
      </c>
      <c r="F35">
        <v>2</v>
      </c>
      <c r="G35">
        <v>2</v>
      </c>
      <c r="H35">
        <v>2</v>
      </c>
      <c r="AF35" s="31"/>
      <c r="AG35" s="31"/>
      <c r="BZ35">
        <f t="shared" si="11"/>
        <v>0</v>
      </c>
      <c r="CA35">
        <f t="shared" si="11"/>
        <v>0</v>
      </c>
      <c r="CB35">
        <f t="shared" si="11"/>
        <v>0</v>
      </c>
      <c r="CC35">
        <f t="shared" si="11"/>
        <v>0</v>
      </c>
      <c r="CD35">
        <f t="shared" si="11"/>
        <v>0</v>
      </c>
      <c r="CE35">
        <f t="shared" si="11"/>
        <v>0</v>
      </c>
      <c r="CF35">
        <f t="shared" si="11"/>
        <v>0</v>
      </c>
      <c r="CG35">
        <f t="shared" si="11"/>
        <v>0</v>
      </c>
      <c r="CH35">
        <f t="shared" si="11"/>
        <v>0</v>
      </c>
      <c r="CI35">
        <f t="shared" si="11"/>
        <v>0</v>
      </c>
      <c r="CJ35">
        <f t="shared" si="11"/>
        <v>0</v>
      </c>
      <c r="CK35">
        <f t="shared" si="11"/>
        <v>0</v>
      </c>
      <c r="CL35">
        <f t="shared" si="7"/>
        <v>0</v>
      </c>
      <c r="CM35">
        <f t="shared" si="7"/>
        <v>0</v>
      </c>
      <c r="CN35">
        <f t="shared" si="7"/>
        <v>0</v>
      </c>
      <c r="CO35">
        <f t="shared" si="7"/>
        <v>0</v>
      </c>
      <c r="CP35">
        <f t="shared" si="7"/>
        <v>0</v>
      </c>
      <c r="CQ35">
        <f t="shared" si="7"/>
        <v>0</v>
      </c>
      <c r="CR35">
        <f t="shared" si="7"/>
        <v>0</v>
      </c>
      <c r="CS35">
        <f t="shared" si="7"/>
        <v>0</v>
      </c>
      <c r="CT35">
        <f t="shared" si="7"/>
        <v>0</v>
      </c>
      <c r="CU35">
        <f t="shared" si="7"/>
        <v>0</v>
      </c>
      <c r="CV35">
        <f t="shared" si="7"/>
        <v>0</v>
      </c>
      <c r="CW35">
        <f t="shared" si="7"/>
        <v>0</v>
      </c>
      <c r="CX35">
        <f t="shared" si="7"/>
        <v>0</v>
      </c>
      <c r="CY35">
        <f t="shared" si="7"/>
        <v>0</v>
      </c>
      <c r="CZ35">
        <f t="shared" si="7"/>
        <v>0</v>
      </c>
      <c r="DA35">
        <f t="shared" si="7"/>
        <v>0</v>
      </c>
      <c r="DB35">
        <f t="shared" si="12"/>
        <v>0</v>
      </c>
      <c r="DC35">
        <f t="shared" si="12"/>
        <v>0</v>
      </c>
      <c r="DD35">
        <f t="shared" si="12"/>
        <v>0</v>
      </c>
      <c r="DE35">
        <f t="shared" si="8"/>
        <v>0</v>
      </c>
      <c r="DF35">
        <f t="shared" si="8"/>
        <v>0</v>
      </c>
      <c r="DG35">
        <f t="shared" si="8"/>
        <v>0</v>
      </c>
      <c r="DH35">
        <f t="shared" si="8"/>
        <v>0</v>
      </c>
      <c r="DI35">
        <f t="shared" si="8"/>
        <v>0</v>
      </c>
      <c r="DJ35">
        <f t="shared" si="8"/>
        <v>0</v>
      </c>
      <c r="DK35">
        <f t="shared" si="8"/>
        <v>0</v>
      </c>
      <c r="DL35">
        <f t="shared" si="8"/>
        <v>0</v>
      </c>
      <c r="DM35">
        <f t="shared" si="8"/>
        <v>0</v>
      </c>
      <c r="DN35">
        <f t="shared" si="8"/>
        <v>0</v>
      </c>
      <c r="DO35">
        <f t="shared" si="8"/>
        <v>0</v>
      </c>
      <c r="DP35">
        <f t="shared" si="8"/>
        <v>0</v>
      </c>
      <c r="DQ35">
        <f t="shared" si="8"/>
        <v>0</v>
      </c>
      <c r="DR35">
        <f t="shared" si="8"/>
        <v>0</v>
      </c>
      <c r="DS35">
        <f t="shared" si="8"/>
        <v>0</v>
      </c>
      <c r="DT35">
        <f t="shared" si="8"/>
        <v>0</v>
      </c>
      <c r="DU35">
        <f t="shared" si="9"/>
        <v>0</v>
      </c>
      <c r="DV35">
        <f t="shared" si="9"/>
        <v>0</v>
      </c>
      <c r="DW35">
        <f t="shared" si="9"/>
        <v>0</v>
      </c>
      <c r="DX35">
        <f t="shared" si="9"/>
        <v>0</v>
      </c>
      <c r="DY35">
        <f t="shared" si="9"/>
        <v>0</v>
      </c>
      <c r="DZ35">
        <f t="shared" si="9"/>
        <v>0</v>
      </c>
      <c r="EA35">
        <f t="shared" si="9"/>
        <v>0</v>
      </c>
      <c r="EB35">
        <f t="shared" si="9"/>
        <v>0</v>
      </c>
      <c r="EC35">
        <f t="shared" si="9"/>
        <v>0</v>
      </c>
      <c r="ED35">
        <f t="shared" si="9"/>
        <v>0</v>
      </c>
      <c r="EE35">
        <f t="shared" si="9"/>
        <v>0</v>
      </c>
      <c r="EF35">
        <f t="shared" si="9"/>
        <v>0</v>
      </c>
      <c r="EG35">
        <f t="shared" si="9"/>
        <v>0</v>
      </c>
      <c r="EH35">
        <f t="shared" si="9"/>
        <v>0</v>
      </c>
      <c r="EI35">
        <f t="shared" si="9"/>
        <v>0</v>
      </c>
      <c r="EJ35">
        <f t="shared" si="9"/>
        <v>0</v>
      </c>
      <c r="EK35">
        <f t="shared" si="10"/>
        <v>0</v>
      </c>
      <c r="EL35">
        <f t="shared" si="3"/>
        <v>0</v>
      </c>
      <c r="EM35">
        <f t="shared" si="3"/>
        <v>0</v>
      </c>
      <c r="EN35">
        <f t="shared" si="3"/>
        <v>0</v>
      </c>
    </row>
    <row r="36" spans="1:144">
      <c r="A36" s="32" t="s">
        <v>244</v>
      </c>
      <c r="B36">
        <v>1.25E-4</v>
      </c>
      <c r="C36">
        <v>0.02</v>
      </c>
      <c r="D36" s="31" t="s">
        <v>294</v>
      </c>
      <c r="E36" t="s">
        <v>294</v>
      </c>
      <c r="F36">
        <v>2</v>
      </c>
      <c r="G36">
        <v>2</v>
      </c>
      <c r="H36">
        <v>2</v>
      </c>
      <c r="AF36" s="31"/>
      <c r="AG36" s="31"/>
      <c r="BZ36">
        <f t="shared" si="11"/>
        <v>0</v>
      </c>
      <c r="CA36">
        <f t="shared" si="11"/>
        <v>0</v>
      </c>
      <c r="CB36">
        <f t="shared" si="11"/>
        <v>0</v>
      </c>
      <c r="CC36">
        <f t="shared" si="11"/>
        <v>0</v>
      </c>
      <c r="CD36">
        <f t="shared" si="11"/>
        <v>0</v>
      </c>
      <c r="CE36">
        <f t="shared" si="11"/>
        <v>0</v>
      </c>
      <c r="CF36">
        <f t="shared" si="11"/>
        <v>0</v>
      </c>
      <c r="CG36">
        <f t="shared" si="11"/>
        <v>0</v>
      </c>
      <c r="CH36">
        <f t="shared" si="11"/>
        <v>0</v>
      </c>
      <c r="CI36">
        <f t="shared" si="11"/>
        <v>0</v>
      </c>
      <c r="CJ36">
        <f t="shared" si="11"/>
        <v>0</v>
      </c>
      <c r="CK36">
        <f t="shared" si="11"/>
        <v>0</v>
      </c>
      <c r="CL36">
        <f t="shared" si="7"/>
        <v>0</v>
      </c>
      <c r="CM36">
        <f t="shared" si="7"/>
        <v>0</v>
      </c>
      <c r="CN36">
        <f t="shared" si="7"/>
        <v>0</v>
      </c>
      <c r="CO36">
        <f t="shared" si="7"/>
        <v>0</v>
      </c>
      <c r="CP36">
        <f t="shared" si="7"/>
        <v>0</v>
      </c>
      <c r="CQ36">
        <f t="shared" si="7"/>
        <v>0</v>
      </c>
      <c r="CR36">
        <f t="shared" si="7"/>
        <v>0</v>
      </c>
      <c r="CS36">
        <f t="shared" si="7"/>
        <v>0</v>
      </c>
      <c r="CT36">
        <f t="shared" si="7"/>
        <v>0</v>
      </c>
      <c r="CU36">
        <f t="shared" si="7"/>
        <v>0</v>
      </c>
      <c r="CV36">
        <f t="shared" si="7"/>
        <v>0</v>
      </c>
      <c r="CW36">
        <f t="shared" si="7"/>
        <v>0</v>
      </c>
      <c r="CX36">
        <f t="shared" si="7"/>
        <v>0</v>
      </c>
      <c r="CY36">
        <f t="shared" si="7"/>
        <v>0</v>
      </c>
      <c r="CZ36">
        <f t="shared" si="7"/>
        <v>0</v>
      </c>
      <c r="DA36">
        <f t="shared" si="7"/>
        <v>0</v>
      </c>
      <c r="DB36">
        <f t="shared" si="12"/>
        <v>0</v>
      </c>
      <c r="DC36">
        <f t="shared" si="12"/>
        <v>0</v>
      </c>
      <c r="DD36">
        <f t="shared" si="12"/>
        <v>0</v>
      </c>
      <c r="DE36">
        <f t="shared" si="8"/>
        <v>0</v>
      </c>
      <c r="DF36">
        <f t="shared" si="8"/>
        <v>0</v>
      </c>
      <c r="DG36">
        <f t="shared" si="8"/>
        <v>0</v>
      </c>
      <c r="DH36">
        <f t="shared" si="8"/>
        <v>0</v>
      </c>
      <c r="DI36">
        <f t="shared" si="8"/>
        <v>0</v>
      </c>
      <c r="DJ36">
        <f t="shared" si="8"/>
        <v>0</v>
      </c>
      <c r="DK36">
        <f t="shared" si="8"/>
        <v>0</v>
      </c>
      <c r="DL36">
        <f t="shared" si="8"/>
        <v>0</v>
      </c>
      <c r="DM36">
        <f t="shared" si="8"/>
        <v>0</v>
      </c>
      <c r="DN36">
        <f t="shared" si="8"/>
        <v>0</v>
      </c>
      <c r="DO36">
        <f t="shared" si="8"/>
        <v>0</v>
      </c>
      <c r="DP36">
        <f t="shared" si="8"/>
        <v>0</v>
      </c>
      <c r="DQ36">
        <f t="shared" si="8"/>
        <v>0</v>
      </c>
      <c r="DR36">
        <f t="shared" si="8"/>
        <v>0</v>
      </c>
      <c r="DS36">
        <f t="shared" si="8"/>
        <v>0</v>
      </c>
      <c r="DT36">
        <f t="shared" si="8"/>
        <v>0</v>
      </c>
      <c r="DU36">
        <f t="shared" si="9"/>
        <v>0</v>
      </c>
      <c r="DV36">
        <f t="shared" si="9"/>
        <v>0</v>
      </c>
      <c r="DW36">
        <f t="shared" si="9"/>
        <v>0</v>
      </c>
      <c r="DX36">
        <f t="shared" si="9"/>
        <v>0</v>
      </c>
      <c r="DY36">
        <f t="shared" si="9"/>
        <v>0</v>
      </c>
      <c r="DZ36">
        <f t="shared" si="9"/>
        <v>0</v>
      </c>
      <c r="EA36">
        <f t="shared" si="9"/>
        <v>0</v>
      </c>
      <c r="EB36">
        <f t="shared" si="9"/>
        <v>0</v>
      </c>
      <c r="EC36">
        <f t="shared" si="9"/>
        <v>0</v>
      </c>
      <c r="ED36">
        <f t="shared" si="9"/>
        <v>0</v>
      </c>
      <c r="EE36">
        <f t="shared" si="9"/>
        <v>0</v>
      </c>
      <c r="EF36">
        <f t="shared" si="9"/>
        <v>0</v>
      </c>
      <c r="EG36">
        <f t="shared" si="9"/>
        <v>0</v>
      </c>
      <c r="EH36">
        <f t="shared" si="9"/>
        <v>0</v>
      </c>
      <c r="EI36">
        <f t="shared" si="9"/>
        <v>0</v>
      </c>
      <c r="EJ36">
        <f t="shared" si="9"/>
        <v>0</v>
      </c>
      <c r="EK36">
        <f t="shared" si="10"/>
        <v>0</v>
      </c>
      <c r="EL36">
        <f t="shared" si="3"/>
        <v>0</v>
      </c>
      <c r="EM36">
        <f t="shared" si="3"/>
        <v>0</v>
      </c>
      <c r="EN36">
        <f t="shared" si="3"/>
        <v>0</v>
      </c>
    </row>
    <row r="37" spans="1:144">
      <c r="A37" s="32" t="s">
        <v>245</v>
      </c>
      <c r="B37">
        <v>7.0000000000000005E-8</v>
      </c>
      <c r="C37">
        <v>1E-3</v>
      </c>
      <c r="D37" s="31" t="s">
        <v>301</v>
      </c>
      <c r="E37" t="s">
        <v>301</v>
      </c>
      <c r="F37">
        <v>4</v>
      </c>
      <c r="G37">
        <v>4</v>
      </c>
      <c r="H37">
        <v>4</v>
      </c>
      <c r="AF37" s="31"/>
      <c r="AG37" s="31"/>
      <c r="BZ37">
        <f t="shared" si="11"/>
        <v>0</v>
      </c>
      <c r="CA37">
        <f t="shared" si="11"/>
        <v>0</v>
      </c>
      <c r="CB37">
        <f t="shared" si="11"/>
        <v>0</v>
      </c>
      <c r="CC37">
        <f t="shared" si="11"/>
        <v>0</v>
      </c>
      <c r="CD37">
        <f t="shared" si="11"/>
        <v>0</v>
      </c>
      <c r="CE37">
        <f t="shared" si="11"/>
        <v>0</v>
      </c>
      <c r="CF37">
        <f t="shared" si="11"/>
        <v>0</v>
      </c>
      <c r="CG37">
        <f t="shared" si="11"/>
        <v>0</v>
      </c>
      <c r="CH37">
        <f t="shared" si="11"/>
        <v>0</v>
      </c>
      <c r="CI37">
        <f t="shared" si="11"/>
        <v>0</v>
      </c>
      <c r="CJ37">
        <f t="shared" si="11"/>
        <v>0</v>
      </c>
      <c r="CK37">
        <f t="shared" si="11"/>
        <v>0</v>
      </c>
      <c r="CL37">
        <f t="shared" si="7"/>
        <v>0</v>
      </c>
      <c r="CM37">
        <f t="shared" si="7"/>
        <v>0</v>
      </c>
      <c r="CN37">
        <f t="shared" si="7"/>
        <v>0</v>
      </c>
      <c r="CO37">
        <f t="shared" si="7"/>
        <v>0</v>
      </c>
      <c r="CP37">
        <f t="shared" si="7"/>
        <v>0</v>
      </c>
      <c r="CQ37">
        <f t="shared" si="7"/>
        <v>0</v>
      </c>
      <c r="CR37">
        <f t="shared" si="7"/>
        <v>0</v>
      </c>
      <c r="CS37">
        <f t="shared" si="7"/>
        <v>0</v>
      </c>
      <c r="CT37">
        <f t="shared" si="7"/>
        <v>0</v>
      </c>
      <c r="CU37">
        <f t="shared" si="7"/>
        <v>0</v>
      </c>
      <c r="CV37">
        <f t="shared" si="7"/>
        <v>0</v>
      </c>
      <c r="CW37">
        <f t="shared" si="7"/>
        <v>0</v>
      </c>
      <c r="CX37">
        <f t="shared" si="7"/>
        <v>0</v>
      </c>
      <c r="CY37">
        <f t="shared" si="7"/>
        <v>0</v>
      </c>
      <c r="CZ37">
        <f t="shared" si="7"/>
        <v>0</v>
      </c>
      <c r="DA37">
        <f t="shared" si="7"/>
        <v>0</v>
      </c>
      <c r="DB37">
        <f t="shared" si="12"/>
        <v>0</v>
      </c>
      <c r="DC37">
        <f t="shared" si="12"/>
        <v>0</v>
      </c>
      <c r="DD37">
        <f t="shared" si="12"/>
        <v>0</v>
      </c>
      <c r="DE37">
        <f t="shared" si="8"/>
        <v>0</v>
      </c>
      <c r="DF37">
        <f t="shared" si="8"/>
        <v>0</v>
      </c>
      <c r="DG37">
        <f t="shared" si="8"/>
        <v>0</v>
      </c>
      <c r="DH37">
        <f t="shared" si="8"/>
        <v>0</v>
      </c>
      <c r="DI37">
        <f t="shared" si="8"/>
        <v>0</v>
      </c>
      <c r="DJ37">
        <f t="shared" si="8"/>
        <v>0</v>
      </c>
      <c r="DK37">
        <f t="shared" si="8"/>
        <v>0</v>
      </c>
      <c r="DL37">
        <f t="shared" si="8"/>
        <v>0</v>
      </c>
      <c r="DM37">
        <f t="shared" si="8"/>
        <v>0</v>
      </c>
      <c r="DN37">
        <f t="shared" si="8"/>
        <v>0</v>
      </c>
      <c r="DO37">
        <f t="shared" si="8"/>
        <v>0</v>
      </c>
      <c r="DP37">
        <f t="shared" si="8"/>
        <v>0</v>
      </c>
      <c r="DQ37">
        <f t="shared" si="8"/>
        <v>0</v>
      </c>
      <c r="DR37">
        <f t="shared" si="8"/>
        <v>0</v>
      </c>
      <c r="DS37">
        <f t="shared" si="8"/>
        <v>0</v>
      </c>
      <c r="DT37">
        <f t="shared" si="8"/>
        <v>0</v>
      </c>
      <c r="DU37">
        <f t="shared" si="9"/>
        <v>0</v>
      </c>
      <c r="DV37">
        <f t="shared" si="9"/>
        <v>0</v>
      </c>
      <c r="DW37">
        <f t="shared" si="9"/>
        <v>0</v>
      </c>
      <c r="DX37">
        <f t="shared" si="9"/>
        <v>0</v>
      </c>
      <c r="DY37">
        <f t="shared" si="9"/>
        <v>0</v>
      </c>
      <c r="DZ37">
        <f t="shared" si="9"/>
        <v>0</v>
      </c>
      <c r="EA37">
        <f t="shared" si="9"/>
        <v>0</v>
      </c>
      <c r="EB37">
        <f t="shared" si="9"/>
        <v>0</v>
      </c>
      <c r="EC37">
        <f t="shared" si="9"/>
        <v>0</v>
      </c>
      <c r="ED37">
        <f t="shared" si="9"/>
        <v>0</v>
      </c>
      <c r="EE37">
        <f t="shared" si="9"/>
        <v>0</v>
      </c>
      <c r="EF37">
        <f t="shared" si="9"/>
        <v>0</v>
      </c>
      <c r="EG37">
        <f t="shared" si="9"/>
        <v>0</v>
      </c>
      <c r="EH37">
        <f t="shared" si="9"/>
        <v>0</v>
      </c>
      <c r="EI37">
        <f t="shared" si="9"/>
        <v>0</v>
      </c>
      <c r="EJ37">
        <f t="shared" si="9"/>
        <v>0</v>
      </c>
      <c r="EK37">
        <f t="shared" si="10"/>
        <v>0</v>
      </c>
      <c r="EL37">
        <f t="shared" si="3"/>
        <v>0</v>
      </c>
      <c r="EM37">
        <f t="shared" si="3"/>
        <v>0</v>
      </c>
      <c r="EN37">
        <f t="shared" si="3"/>
        <v>0</v>
      </c>
    </row>
    <row r="38" spans="1:144">
      <c r="A38" s="32" t="s">
        <v>104</v>
      </c>
      <c r="B38">
        <v>3.9999999999999998E-7</v>
      </c>
      <c r="C38">
        <v>1.0000000000000001E-5</v>
      </c>
      <c r="D38" s="30" t="s">
        <v>284</v>
      </c>
      <c r="E38" t="s">
        <v>284</v>
      </c>
      <c r="F38">
        <v>2</v>
      </c>
      <c r="G38">
        <v>1</v>
      </c>
      <c r="H38">
        <v>1</v>
      </c>
      <c r="J38">
        <v>2.9999999999999997E-4</v>
      </c>
      <c r="L38">
        <v>1E-3</v>
      </c>
      <c r="M38">
        <v>1E-3</v>
      </c>
      <c r="N38">
        <v>1E-4</v>
      </c>
      <c r="T38">
        <v>4.0000000000000002E-4</v>
      </c>
      <c r="AF38" s="31"/>
      <c r="AG38" s="31"/>
      <c r="BZ38">
        <f t="shared" si="11"/>
        <v>1</v>
      </c>
      <c r="CA38">
        <f t="shared" si="11"/>
        <v>0</v>
      </c>
      <c r="CB38">
        <f t="shared" si="11"/>
        <v>1</v>
      </c>
      <c r="CC38">
        <f t="shared" si="11"/>
        <v>1</v>
      </c>
      <c r="CD38">
        <f t="shared" si="11"/>
        <v>1</v>
      </c>
      <c r="CE38">
        <f t="shared" si="11"/>
        <v>0</v>
      </c>
      <c r="CF38">
        <f t="shared" si="11"/>
        <v>0</v>
      </c>
      <c r="CG38">
        <f t="shared" si="11"/>
        <v>0</v>
      </c>
      <c r="CH38">
        <f t="shared" si="11"/>
        <v>0</v>
      </c>
      <c r="CI38">
        <f t="shared" si="11"/>
        <v>0</v>
      </c>
      <c r="CJ38">
        <f t="shared" si="11"/>
        <v>1</v>
      </c>
      <c r="CK38">
        <f t="shared" si="11"/>
        <v>0</v>
      </c>
      <c r="CL38">
        <f t="shared" si="7"/>
        <v>0</v>
      </c>
      <c r="CM38">
        <f t="shared" si="7"/>
        <v>0</v>
      </c>
      <c r="CN38">
        <f t="shared" si="7"/>
        <v>0</v>
      </c>
      <c r="CO38">
        <f t="shared" si="7"/>
        <v>0</v>
      </c>
      <c r="CP38">
        <f t="shared" si="7"/>
        <v>0</v>
      </c>
      <c r="CQ38">
        <f t="shared" si="7"/>
        <v>0</v>
      </c>
      <c r="CR38">
        <f t="shared" si="7"/>
        <v>0</v>
      </c>
      <c r="CS38">
        <f t="shared" si="7"/>
        <v>0</v>
      </c>
      <c r="CT38">
        <f t="shared" si="7"/>
        <v>0</v>
      </c>
      <c r="CU38">
        <f t="shared" si="7"/>
        <v>0</v>
      </c>
      <c r="CV38">
        <f t="shared" si="7"/>
        <v>0</v>
      </c>
      <c r="CW38">
        <f t="shared" ref="CW38:DA53" si="13">IF((AG38-$C38)&gt;=0,1,0)</f>
        <v>0</v>
      </c>
      <c r="CX38">
        <f t="shared" si="13"/>
        <v>0</v>
      </c>
      <c r="CY38">
        <f t="shared" si="13"/>
        <v>0</v>
      </c>
      <c r="CZ38">
        <f t="shared" si="13"/>
        <v>0</v>
      </c>
      <c r="DA38">
        <f t="shared" si="13"/>
        <v>0</v>
      </c>
      <c r="DB38">
        <f t="shared" si="12"/>
        <v>0</v>
      </c>
      <c r="DC38">
        <f t="shared" si="12"/>
        <v>0</v>
      </c>
      <c r="DD38">
        <f t="shared" si="12"/>
        <v>0</v>
      </c>
      <c r="DE38">
        <f t="shared" si="8"/>
        <v>0</v>
      </c>
      <c r="DF38">
        <f t="shared" si="8"/>
        <v>0</v>
      </c>
      <c r="DG38">
        <f t="shared" si="8"/>
        <v>0</v>
      </c>
      <c r="DH38">
        <f t="shared" si="8"/>
        <v>0</v>
      </c>
      <c r="DI38">
        <f t="shared" si="8"/>
        <v>0</v>
      </c>
      <c r="DJ38">
        <f t="shared" si="8"/>
        <v>0</v>
      </c>
      <c r="DK38">
        <f t="shared" si="8"/>
        <v>0</v>
      </c>
      <c r="DL38">
        <f t="shared" si="8"/>
        <v>0</v>
      </c>
      <c r="DM38">
        <f t="shared" si="8"/>
        <v>0</v>
      </c>
      <c r="DN38">
        <f t="shared" si="8"/>
        <v>0</v>
      </c>
      <c r="DO38">
        <f t="shared" si="8"/>
        <v>0</v>
      </c>
      <c r="DP38">
        <f t="shared" si="8"/>
        <v>0</v>
      </c>
      <c r="DQ38">
        <f t="shared" si="8"/>
        <v>0</v>
      </c>
      <c r="DR38">
        <f t="shared" si="8"/>
        <v>0</v>
      </c>
      <c r="DS38">
        <f t="shared" ref="DS38:EH53" si="14">IF((BC38-$C38)&gt;=0,1,0)</f>
        <v>0</v>
      </c>
      <c r="DT38">
        <f t="shared" si="14"/>
        <v>0</v>
      </c>
      <c r="DU38">
        <f t="shared" si="9"/>
        <v>0</v>
      </c>
      <c r="DV38">
        <f t="shared" si="9"/>
        <v>0</v>
      </c>
      <c r="DW38">
        <f t="shared" si="9"/>
        <v>0</v>
      </c>
      <c r="DX38">
        <f t="shared" si="9"/>
        <v>0</v>
      </c>
      <c r="DY38">
        <f t="shared" si="9"/>
        <v>0</v>
      </c>
      <c r="DZ38">
        <f t="shared" si="9"/>
        <v>0</v>
      </c>
      <c r="EA38">
        <f t="shared" si="9"/>
        <v>0</v>
      </c>
      <c r="EB38">
        <f t="shared" si="9"/>
        <v>0</v>
      </c>
      <c r="EC38">
        <f t="shared" si="9"/>
        <v>0</v>
      </c>
      <c r="ED38">
        <f t="shared" si="9"/>
        <v>0</v>
      </c>
      <c r="EE38">
        <f t="shared" si="9"/>
        <v>0</v>
      </c>
      <c r="EF38">
        <f t="shared" si="9"/>
        <v>0</v>
      </c>
      <c r="EG38">
        <f t="shared" si="9"/>
        <v>0</v>
      </c>
      <c r="EH38">
        <f t="shared" si="9"/>
        <v>0</v>
      </c>
      <c r="EI38">
        <f t="shared" ref="EI38:EJ53" si="15">IF((BS38-$C38)&gt;=0,1,0)</f>
        <v>0</v>
      </c>
      <c r="EJ38">
        <f t="shared" si="15"/>
        <v>0</v>
      </c>
      <c r="EK38">
        <f t="shared" si="10"/>
        <v>0</v>
      </c>
      <c r="EL38">
        <f t="shared" si="3"/>
        <v>0</v>
      </c>
      <c r="EM38">
        <f t="shared" si="3"/>
        <v>0</v>
      </c>
      <c r="EN38">
        <f t="shared" si="3"/>
        <v>0</v>
      </c>
    </row>
    <row r="39" spans="1:144">
      <c r="A39" s="32" t="s">
        <v>246</v>
      </c>
      <c r="B39">
        <v>8.5000000000000001E-7</v>
      </c>
      <c r="C39">
        <v>0.01</v>
      </c>
      <c r="D39" s="31" t="s">
        <v>283</v>
      </c>
      <c r="E39" t="s">
        <v>283</v>
      </c>
      <c r="F39">
        <v>3</v>
      </c>
      <c r="G39">
        <v>3</v>
      </c>
      <c r="H39">
        <v>3</v>
      </c>
      <c r="AF39" s="31"/>
      <c r="AG39" s="31"/>
      <c r="BZ39">
        <f t="shared" si="11"/>
        <v>0</v>
      </c>
      <c r="CA39">
        <f t="shared" si="11"/>
        <v>0</v>
      </c>
      <c r="CB39">
        <f t="shared" si="11"/>
        <v>0</v>
      </c>
      <c r="CC39">
        <f t="shared" si="11"/>
        <v>0</v>
      </c>
      <c r="CD39">
        <f t="shared" si="11"/>
        <v>0</v>
      </c>
      <c r="CE39">
        <f t="shared" si="11"/>
        <v>0</v>
      </c>
      <c r="CF39">
        <f t="shared" si="11"/>
        <v>0</v>
      </c>
      <c r="CG39">
        <f t="shared" si="11"/>
        <v>0</v>
      </c>
      <c r="CH39">
        <f t="shared" si="11"/>
        <v>0</v>
      </c>
      <c r="CI39">
        <f t="shared" si="11"/>
        <v>0</v>
      </c>
      <c r="CJ39">
        <f t="shared" si="11"/>
        <v>0</v>
      </c>
      <c r="CK39">
        <f t="shared" si="11"/>
        <v>0</v>
      </c>
      <c r="CL39">
        <f t="shared" si="11"/>
        <v>0</v>
      </c>
      <c r="CM39">
        <f t="shared" si="11"/>
        <v>0</v>
      </c>
      <c r="CN39">
        <f t="shared" si="11"/>
        <v>0</v>
      </c>
      <c r="CO39">
        <f t="shared" si="11"/>
        <v>0</v>
      </c>
      <c r="CP39">
        <f t="shared" ref="CP39:CV53" si="16">IF((Z39-$C39)&gt;=0,1,0)</f>
        <v>0</v>
      </c>
      <c r="CQ39">
        <f t="shared" si="16"/>
        <v>0</v>
      </c>
      <c r="CR39">
        <f t="shared" si="16"/>
        <v>0</v>
      </c>
      <c r="CS39">
        <f t="shared" si="16"/>
        <v>0</v>
      </c>
      <c r="CT39">
        <f t="shared" si="16"/>
        <v>0</v>
      </c>
      <c r="CU39">
        <f t="shared" si="16"/>
        <v>0</v>
      </c>
      <c r="CV39">
        <f t="shared" si="16"/>
        <v>0</v>
      </c>
      <c r="CW39">
        <f t="shared" si="13"/>
        <v>0</v>
      </c>
      <c r="CX39">
        <f t="shared" si="13"/>
        <v>0</v>
      </c>
      <c r="CY39">
        <f t="shared" si="13"/>
        <v>0</v>
      </c>
      <c r="CZ39">
        <f t="shared" si="13"/>
        <v>0</v>
      </c>
      <c r="DA39">
        <f t="shared" si="13"/>
        <v>0</v>
      </c>
      <c r="DB39">
        <f t="shared" si="12"/>
        <v>0</v>
      </c>
      <c r="DC39">
        <f t="shared" si="12"/>
        <v>0</v>
      </c>
      <c r="DD39">
        <f t="shared" si="12"/>
        <v>0</v>
      </c>
      <c r="DE39">
        <f t="shared" si="12"/>
        <v>0</v>
      </c>
      <c r="DF39">
        <f t="shared" si="12"/>
        <v>0</v>
      </c>
      <c r="DG39">
        <f t="shared" si="12"/>
        <v>0</v>
      </c>
      <c r="DH39">
        <f t="shared" si="12"/>
        <v>0</v>
      </c>
      <c r="DI39">
        <f t="shared" si="12"/>
        <v>0</v>
      </c>
      <c r="DJ39">
        <f t="shared" si="12"/>
        <v>0</v>
      </c>
      <c r="DK39">
        <f t="shared" si="12"/>
        <v>0</v>
      </c>
      <c r="DL39">
        <f t="shared" si="12"/>
        <v>0</v>
      </c>
      <c r="DM39">
        <f t="shared" si="12"/>
        <v>0</v>
      </c>
      <c r="DN39">
        <f t="shared" si="12"/>
        <v>0</v>
      </c>
      <c r="DO39">
        <f t="shared" si="12"/>
        <v>0</v>
      </c>
      <c r="DP39">
        <f t="shared" si="12"/>
        <v>0</v>
      </c>
      <c r="DQ39">
        <f t="shared" si="12"/>
        <v>0</v>
      </c>
      <c r="DR39">
        <f t="shared" ref="DR39:DR53" si="17">IF((BB39-$C39)&gt;=0,1,0)</f>
        <v>0</v>
      </c>
      <c r="DS39">
        <f t="shared" si="14"/>
        <v>0</v>
      </c>
      <c r="DT39">
        <f t="shared" si="14"/>
        <v>0</v>
      </c>
      <c r="DU39">
        <f t="shared" si="14"/>
        <v>0</v>
      </c>
      <c r="DV39">
        <f t="shared" si="14"/>
        <v>0</v>
      </c>
      <c r="DW39">
        <f t="shared" si="14"/>
        <v>0</v>
      </c>
      <c r="DX39">
        <f t="shared" si="14"/>
        <v>0</v>
      </c>
      <c r="DY39">
        <f t="shared" si="14"/>
        <v>0</v>
      </c>
      <c r="DZ39">
        <f t="shared" si="14"/>
        <v>0</v>
      </c>
      <c r="EA39">
        <f t="shared" si="14"/>
        <v>0</v>
      </c>
      <c r="EB39">
        <f t="shared" si="14"/>
        <v>0</v>
      </c>
      <c r="EC39">
        <f t="shared" si="14"/>
        <v>0</v>
      </c>
      <c r="ED39">
        <f t="shared" si="14"/>
        <v>0</v>
      </c>
      <c r="EE39">
        <f t="shared" si="14"/>
        <v>0</v>
      </c>
      <c r="EF39">
        <f t="shared" si="14"/>
        <v>0</v>
      </c>
      <c r="EG39">
        <f t="shared" si="14"/>
        <v>0</v>
      </c>
      <c r="EH39">
        <f t="shared" si="14"/>
        <v>0</v>
      </c>
      <c r="EI39">
        <f t="shared" si="15"/>
        <v>0</v>
      </c>
      <c r="EJ39">
        <f t="shared" si="15"/>
        <v>0</v>
      </c>
      <c r="EK39">
        <f t="shared" si="10"/>
        <v>0</v>
      </c>
      <c r="EL39">
        <f t="shared" si="3"/>
        <v>0</v>
      </c>
      <c r="EM39">
        <f t="shared" si="3"/>
        <v>0</v>
      </c>
      <c r="EN39">
        <f t="shared" si="3"/>
        <v>0</v>
      </c>
    </row>
    <row r="40" spans="1:144">
      <c r="A40" s="32" t="s">
        <v>247</v>
      </c>
      <c r="B40">
        <v>4.0833333333333332E-7</v>
      </c>
      <c r="C40">
        <v>7.9999999999999996E-6</v>
      </c>
      <c r="D40" s="31" t="s">
        <v>279</v>
      </c>
      <c r="E40" t="s">
        <v>279</v>
      </c>
      <c r="F40">
        <v>3</v>
      </c>
      <c r="G40">
        <v>1</v>
      </c>
      <c r="H40">
        <v>1</v>
      </c>
      <c r="AF40" s="31"/>
      <c r="AG40" s="31"/>
      <c r="BZ40">
        <f t="shared" si="11"/>
        <v>0</v>
      </c>
      <c r="CA40">
        <f t="shared" si="11"/>
        <v>0</v>
      </c>
      <c r="CB40">
        <f t="shared" si="11"/>
        <v>0</v>
      </c>
      <c r="CC40">
        <f t="shared" si="11"/>
        <v>0</v>
      </c>
      <c r="CD40">
        <f t="shared" si="11"/>
        <v>0</v>
      </c>
      <c r="CE40">
        <f t="shared" si="11"/>
        <v>0</v>
      </c>
      <c r="CF40">
        <f t="shared" si="11"/>
        <v>0</v>
      </c>
      <c r="CG40">
        <f t="shared" si="11"/>
        <v>0</v>
      </c>
      <c r="CH40">
        <f t="shared" si="11"/>
        <v>0</v>
      </c>
      <c r="CI40">
        <f t="shared" si="11"/>
        <v>0</v>
      </c>
      <c r="CJ40">
        <f t="shared" si="11"/>
        <v>0</v>
      </c>
      <c r="CK40">
        <f t="shared" si="11"/>
        <v>0</v>
      </c>
      <c r="CL40">
        <f t="shared" si="11"/>
        <v>0</v>
      </c>
      <c r="CM40">
        <f t="shared" si="11"/>
        <v>0</v>
      </c>
      <c r="CN40">
        <f t="shared" si="11"/>
        <v>0</v>
      </c>
      <c r="CO40">
        <f t="shared" si="11"/>
        <v>0</v>
      </c>
      <c r="CP40">
        <f t="shared" si="16"/>
        <v>0</v>
      </c>
      <c r="CQ40">
        <f t="shared" si="16"/>
        <v>0</v>
      </c>
      <c r="CR40">
        <f t="shared" si="16"/>
        <v>0</v>
      </c>
      <c r="CS40">
        <f t="shared" si="16"/>
        <v>0</v>
      </c>
      <c r="CT40">
        <f t="shared" si="16"/>
        <v>0</v>
      </c>
      <c r="CU40">
        <f t="shared" si="16"/>
        <v>0</v>
      </c>
      <c r="CV40">
        <f t="shared" si="16"/>
        <v>0</v>
      </c>
      <c r="CW40">
        <f t="shared" si="13"/>
        <v>0</v>
      </c>
      <c r="CX40">
        <f t="shared" si="13"/>
        <v>0</v>
      </c>
      <c r="CY40">
        <f t="shared" si="13"/>
        <v>0</v>
      </c>
      <c r="CZ40">
        <f t="shared" si="13"/>
        <v>0</v>
      </c>
      <c r="DA40">
        <f t="shared" si="13"/>
        <v>0</v>
      </c>
      <c r="DB40">
        <f t="shared" si="12"/>
        <v>0</v>
      </c>
      <c r="DC40">
        <f t="shared" si="12"/>
        <v>0</v>
      </c>
      <c r="DD40">
        <f t="shared" si="12"/>
        <v>0</v>
      </c>
      <c r="DE40">
        <f t="shared" si="12"/>
        <v>0</v>
      </c>
      <c r="DF40">
        <f t="shared" si="12"/>
        <v>0</v>
      </c>
      <c r="DG40">
        <f t="shared" si="12"/>
        <v>0</v>
      </c>
      <c r="DH40">
        <f t="shared" si="12"/>
        <v>0</v>
      </c>
      <c r="DI40">
        <f t="shared" si="12"/>
        <v>0</v>
      </c>
      <c r="DJ40">
        <f t="shared" si="12"/>
        <v>0</v>
      </c>
      <c r="DK40">
        <f t="shared" si="12"/>
        <v>0</v>
      </c>
      <c r="DL40">
        <f t="shared" si="12"/>
        <v>0</v>
      </c>
      <c r="DM40">
        <f t="shared" si="12"/>
        <v>0</v>
      </c>
      <c r="DN40">
        <f t="shared" si="12"/>
        <v>0</v>
      </c>
      <c r="DO40">
        <f t="shared" si="12"/>
        <v>0</v>
      </c>
      <c r="DP40">
        <f t="shared" si="12"/>
        <v>0</v>
      </c>
      <c r="DQ40">
        <f t="shared" si="12"/>
        <v>0</v>
      </c>
      <c r="DR40">
        <f t="shared" si="17"/>
        <v>0</v>
      </c>
      <c r="DS40">
        <f t="shared" si="14"/>
        <v>0</v>
      </c>
      <c r="DT40">
        <f t="shared" si="14"/>
        <v>0</v>
      </c>
      <c r="DU40">
        <f t="shared" si="14"/>
        <v>0</v>
      </c>
      <c r="DV40">
        <f t="shared" si="14"/>
        <v>0</v>
      </c>
      <c r="DW40">
        <f t="shared" si="14"/>
        <v>0</v>
      </c>
      <c r="DX40">
        <f t="shared" si="14"/>
        <v>0</v>
      </c>
      <c r="DY40">
        <f t="shared" si="14"/>
        <v>0</v>
      </c>
      <c r="DZ40">
        <f t="shared" si="14"/>
        <v>0</v>
      </c>
      <c r="EA40">
        <f t="shared" si="14"/>
        <v>0</v>
      </c>
      <c r="EB40">
        <f t="shared" si="14"/>
        <v>0</v>
      </c>
      <c r="EC40">
        <f t="shared" si="14"/>
        <v>0</v>
      </c>
      <c r="ED40">
        <f t="shared" si="14"/>
        <v>0</v>
      </c>
      <c r="EE40">
        <f t="shared" si="14"/>
        <v>0</v>
      </c>
      <c r="EF40">
        <f t="shared" si="14"/>
        <v>0</v>
      </c>
      <c r="EG40">
        <f t="shared" si="14"/>
        <v>0</v>
      </c>
      <c r="EH40">
        <f t="shared" si="14"/>
        <v>0</v>
      </c>
      <c r="EI40">
        <f t="shared" si="15"/>
        <v>0</v>
      </c>
      <c r="EJ40">
        <f t="shared" si="15"/>
        <v>0</v>
      </c>
      <c r="EK40">
        <f t="shared" si="10"/>
        <v>0</v>
      </c>
      <c r="EL40">
        <f t="shared" si="3"/>
        <v>0</v>
      </c>
      <c r="EM40">
        <f t="shared" si="3"/>
        <v>0</v>
      </c>
      <c r="EN40">
        <f t="shared" si="3"/>
        <v>0</v>
      </c>
    </row>
    <row r="41" spans="1:144">
      <c r="A41" s="32" t="s">
        <v>111</v>
      </c>
      <c r="B41">
        <v>6.2621333333333345E-3</v>
      </c>
      <c r="C41">
        <v>0.05</v>
      </c>
      <c r="D41" s="31" t="s">
        <v>287</v>
      </c>
      <c r="E41" t="s">
        <v>287</v>
      </c>
      <c r="F41">
        <v>2</v>
      </c>
      <c r="G41">
        <v>2</v>
      </c>
      <c r="H41">
        <v>2</v>
      </c>
      <c r="T41">
        <v>2E-3</v>
      </c>
      <c r="AF41" s="31"/>
      <c r="AG41" s="31"/>
      <c r="BZ41">
        <f t="shared" si="11"/>
        <v>0</v>
      </c>
      <c r="CA41">
        <f t="shared" si="11"/>
        <v>0</v>
      </c>
      <c r="CB41">
        <f t="shared" si="11"/>
        <v>0</v>
      </c>
      <c r="CC41">
        <f t="shared" si="11"/>
        <v>0</v>
      </c>
      <c r="CD41">
        <f t="shared" si="11"/>
        <v>0</v>
      </c>
      <c r="CE41">
        <f t="shared" si="11"/>
        <v>0</v>
      </c>
      <c r="CF41">
        <f t="shared" si="11"/>
        <v>0</v>
      </c>
      <c r="CG41">
        <f t="shared" si="11"/>
        <v>0</v>
      </c>
      <c r="CH41">
        <f t="shared" si="11"/>
        <v>0</v>
      </c>
      <c r="CI41">
        <f t="shared" si="11"/>
        <v>0</v>
      </c>
      <c r="CJ41">
        <f t="shared" si="11"/>
        <v>0</v>
      </c>
      <c r="CK41">
        <f t="shared" si="11"/>
        <v>0</v>
      </c>
      <c r="CL41">
        <f t="shared" si="11"/>
        <v>0</v>
      </c>
      <c r="CM41">
        <f t="shared" si="11"/>
        <v>0</v>
      </c>
      <c r="CN41">
        <f t="shared" si="11"/>
        <v>0</v>
      </c>
      <c r="CO41">
        <f t="shared" si="11"/>
        <v>0</v>
      </c>
      <c r="CP41">
        <f t="shared" si="16"/>
        <v>0</v>
      </c>
      <c r="CQ41">
        <f t="shared" si="16"/>
        <v>0</v>
      </c>
      <c r="CR41">
        <f t="shared" si="16"/>
        <v>0</v>
      </c>
      <c r="CS41">
        <f t="shared" si="16"/>
        <v>0</v>
      </c>
      <c r="CT41">
        <f t="shared" si="16"/>
        <v>0</v>
      </c>
      <c r="CU41">
        <f t="shared" si="16"/>
        <v>0</v>
      </c>
      <c r="CV41">
        <f t="shared" si="16"/>
        <v>0</v>
      </c>
      <c r="CW41">
        <f t="shared" si="13"/>
        <v>0</v>
      </c>
      <c r="CX41">
        <f t="shared" si="13"/>
        <v>0</v>
      </c>
      <c r="CY41">
        <f t="shared" si="13"/>
        <v>0</v>
      </c>
      <c r="CZ41">
        <f t="shared" si="13"/>
        <v>0</v>
      </c>
      <c r="DA41">
        <f t="shared" si="13"/>
        <v>0</v>
      </c>
      <c r="DB41">
        <f t="shared" si="12"/>
        <v>0</v>
      </c>
      <c r="DC41">
        <f t="shared" si="12"/>
        <v>0</v>
      </c>
      <c r="DD41">
        <f t="shared" si="12"/>
        <v>0</v>
      </c>
      <c r="DE41">
        <f t="shared" si="12"/>
        <v>0</v>
      </c>
      <c r="DF41">
        <f t="shared" si="12"/>
        <v>0</v>
      </c>
      <c r="DG41">
        <f t="shared" si="12"/>
        <v>0</v>
      </c>
      <c r="DH41">
        <f t="shared" si="12"/>
        <v>0</v>
      </c>
      <c r="DI41">
        <f t="shared" si="12"/>
        <v>0</v>
      </c>
      <c r="DJ41">
        <f t="shared" si="12"/>
        <v>0</v>
      </c>
      <c r="DK41">
        <f t="shared" si="12"/>
        <v>0</v>
      </c>
      <c r="DL41">
        <f t="shared" si="12"/>
        <v>0</v>
      </c>
      <c r="DM41">
        <f t="shared" si="12"/>
        <v>0</v>
      </c>
      <c r="DN41">
        <f t="shared" si="12"/>
        <v>0</v>
      </c>
      <c r="DO41">
        <f t="shared" si="12"/>
        <v>0</v>
      </c>
      <c r="DP41">
        <f t="shared" si="12"/>
        <v>0</v>
      </c>
      <c r="DQ41">
        <f t="shared" si="12"/>
        <v>0</v>
      </c>
      <c r="DR41">
        <f t="shared" si="17"/>
        <v>0</v>
      </c>
      <c r="DS41">
        <f t="shared" si="14"/>
        <v>0</v>
      </c>
      <c r="DT41">
        <f t="shared" si="14"/>
        <v>0</v>
      </c>
      <c r="DU41">
        <f t="shared" si="14"/>
        <v>0</v>
      </c>
      <c r="DV41">
        <f t="shared" si="14"/>
        <v>0</v>
      </c>
      <c r="DW41">
        <f t="shared" si="14"/>
        <v>0</v>
      </c>
      <c r="DX41">
        <f t="shared" si="14"/>
        <v>0</v>
      </c>
      <c r="DY41">
        <f t="shared" si="14"/>
        <v>0</v>
      </c>
      <c r="DZ41">
        <f t="shared" si="14"/>
        <v>0</v>
      </c>
      <c r="EA41">
        <f t="shared" si="14"/>
        <v>0</v>
      </c>
      <c r="EB41">
        <f t="shared" si="14"/>
        <v>0</v>
      </c>
      <c r="EC41">
        <f t="shared" si="14"/>
        <v>0</v>
      </c>
      <c r="ED41">
        <f t="shared" si="14"/>
        <v>0</v>
      </c>
      <c r="EE41">
        <f t="shared" si="14"/>
        <v>0</v>
      </c>
      <c r="EF41">
        <f t="shared" si="14"/>
        <v>0</v>
      </c>
      <c r="EG41">
        <f t="shared" si="14"/>
        <v>0</v>
      </c>
      <c r="EH41">
        <f t="shared" si="14"/>
        <v>0</v>
      </c>
      <c r="EI41">
        <f t="shared" si="15"/>
        <v>0</v>
      </c>
      <c r="EJ41">
        <f t="shared" si="15"/>
        <v>0</v>
      </c>
      <c r="EK41">
        <f t="shared" si="10"/>
        <v>0</v>
      </c>
      <c r="EL41">
        <f t="shared" si="3"/>
        <v>0</v>
      </c>
      <c r="EM41">
        <f t="shared" si="3"/>
        <v>0</v>
      </c>
      <c r="EN41">
        <f t="shared" si="3"/>
        <v>0</v>
      </c>
    </row>
    <row r="42" spans="1:144">
      <c r="A42" s="33" t="s">
        <v>302</v>
      </c>
      <c r="B42">
        <v>2.09</v>
      </c>
      <c r="C42">
        <v>2</v>
      </c>
      <c r="AF42" s="31"/>
      <c r="AG42" s="31"/>
      <c r="BZ42">
        <f t="shared" si="11"/>
        <v>0</v>
      </c>
      <c r="CA42">
        <f t="shared" si="11"/>
        <v>0</v>
      </c>
      <c r="CB42">
        <f t="shared" si="11"/>
        <v>0</v>
      </c>
      <c r="CC42">
        <f t="shared" si="11"/>
        <v>0</v>
      </c>
      <c r="CD42">
        <f t="shared" si="11"/>
        <v>0</v>
      </c>
      <c r="CE42">
        <f t="shared" si="11"/>
        <v>0</v>
      </c>
      <c r="CF42">
        <f t="shared" si="11"/>
        <v>0</v>
      </c>
      <c r="CG42">
        <f t="shared" si="11"/>
        <v>0</v>
      </c>
      <c r="CH42">
        <f t="shared" si="11"/>
        <v>0</v>
      </c>
      <c r="CI42">
        <f t="shared" si="11"/>
        <v>0</v>
      </c>
      <c r="CJ42">
        <f t="shared" si="11"/>
        <v>0</v>
      </c>
      <c r="CK42">
        <f t="shared" si="11"/>
        <v>0</v>
      </c>
      <c r="CL42">
        <f t="shared" si="11"/>
        <v>0</v>
      </c>
      <c r="CM42">
        <f t="shared" si="11"/>
        <v>0</v>
      </c>
      <c r="CN42">
        <f t="shared" si="11"/>
        <v>0</v>
      </c>
      <c r="CO42">
        <f t="shared" ref="CO42:CO53" si="18">IF((Y42-$C42)&gt;=0,1,0)</f>
        <v>0</v>
      </c>
      <c r="CP42">
        <f t="shared" si="16"/>
        <v>0</v>
      </c>
      <c r="CQ42">
        <f t="shared" si="16"/>
        <v>0</v>
      </c>
      <c r="CR42">
        <f t="shared" si="16"/>
        <v>0</v>
      </c>
      <c r="CS42">
        <f t="shared" si="16"/>
        <v>0</v>
      </c>
      <c r="CT42">
        <f t="shared" si="16"/>
        <v>0</v>
      </c>
      <c r="CU42">
        <f t="shared" si="16"/>
        <v>0</v>
      </c>
      <c r="CV42">
        <f t="shared" si="16"/>
        <v>0</v>
      </c>
      <c r="CW42">
        <f t="shared" si="13"/>
        <v>0</v>
      </c>
      <c r="CX42">
        <f t="shared" si="13"/>
        <v>0</v>
      </c>
      <c r="CY42">
        <f t="shared" si="13"/>
        <v>0</v>
      </c>
      <c r="CZ42">
        <f t="shared" si="13"/>
        <v>0</v>
      </c>
      <c r="DA42">
        <f t="shared" si="13"/>
        <v>0</v>
      </c>
      <c r="DB42">
        <f t="shared" si="12"/>
        <v>0</v>
      </c>
      <c r="DC42">
        <f t="shared" si="12"/>
        <v>0</v>
      </c>
      <c r="DD42">
        <f t="shared" si="12"/>
        <v>0</v>
      </c>
      <c r="DE42">
        <f t="shared" si="12"/>
        <v>0</v>
      </c>
      <c r="DF42">
        <f t="shared" si="12"/>
        <v>0</v>
      </c>
      <c r="DG42">
        <f t="shared" si="12"/>
        <v>0</v>
      </c>
      <c r="DH42">
        <f t="shared" si="12"/>
        <v>0</v>
      </c>
      <c r="DI42">
        <f t="shared" si="12"/>
        <v>0</v>
      </c>
      <c r="DJ42">
        <f t="shared" si="12"/>
        <v>0</v>
      </c>
      <c r="DK42">
        <f t="shared" si="12"/>
        <v>0</v>
      </c>
      <c r="DL42">
        <f t="shared" si="12"/>
        <v>0</v>
      </c>
      <c r="DM42">
        <f t="shared" si="12"/>
        <v>0</v>
      </c>
      <c r="DN42">
        <f t="shared" si="12"/>
        <v>0</v>
      </c>
      <c r="DO42">
        <f t="shared" si="12"/>
        <v>0</v>
      </c>
      <c r="DP42">
        <f t="shared" si="12"/>
        <v>0</v>
      </c>
      <c r="DQ42">
        <f t="shared" si="12"/>
        <v>0</v>
      </c>
      <c r="DR42">
        <f t="shared" si="17"/>
        <v>0</v>
      </c>
      <c r="DS42">
        <f t="shared" si="14"/>
        <v>0</v>
      </c>
      <c r="DT42">
        <f t="shared" si="14"/>
        <v>0</v>
      </c>
      <c r="DU42">
        <f t="shared" si="14"/>
        <v>0</v>
      </c>
      <c r="DV42">
        <f t="shared" si="14"/>
        <v>0</v>
      </c>
      <c r="DW42">
        <f t="shared" si="14"/>
        <v>0</v>
      </c>
      <c r="DX42">
        <f t="shared" si="14"/>
        <v>0</v>
      </c>
      <c r="DY42">
        <f t="shared" si="14"/>
        <v>0</v>
      </c>
      <c r="DZ42">
        <f t="shared" si="14"/>
        <v>0</v>
      </c>
      <c r="EA42">
        <f t="shared" si="14"/>
        <v>0</v>
      </c>
      <c r="EB42">
        <f t="shared" si="14"/>
        <v>0</v>
      </c>
      <c r="EC42">
        <f t="shared" si="14"/>
        <v>0</v>
      </c>
      <c r="ED42">
        <f t="shared" si="14"/>
        <v>0</v>
      </c>
      <c r="EE42">
        <f t="shared" si="14"/>
        <v>0</v>
      </c>
      <c r="EF42">
        <f t="shared" si="14"/>
        <v>0</v>
      </c>
      <c r="EG42">
        <f t="shared" si="14"/>
        <v>0</v>
      </c>
      <c r="EH42">
        <f t="shared" si="14"/>
        <v>0</v>
      </c>
      <c r="EI42">
        <f t="shared" si="15"/>
        <v>0</v>
      </c>
      <c r="EJ42">
        <f t="shared" si="15"/>
        <v>0</v>
      </c>
      <c r="EK42">
        <f t="shared" si="10"/>
        <v>0</v>
      </c>
      <c r="EL42">
        <f t="shared" si="3"/>
        <v>0</v>
      </c>
      <c r="EM42">
        <f t="shared" si="3"/>
        <v>0</v>
      </c>
      <c r="EN42">
        <f t="shared" si="3"/>
        <v>0</v>
      </c>
    </row>
    <row r="43" spans="1:144">
      <c r="A43" s="33" t="s">
        <v>303</v>
      </c>
      <c r="B43">
        <v>2.36</v>
      </c>
      <c r="C43">
        <v>10</v>
      </c>
      <c r="AF43" s="31"/>
      <c r="AG43" s="31"/>
      <c r="BZ43">
        <f t="shared" ref="BZ43:CN53" si="19">IF((J43-$C43)&gt;=0,1,0)</f>
        <v>0</v>
      </c>
      <c r="CA43">
        <f t="shared" si="19"/>
        <v>0</v>
      </c>
      <c r="CB43">
        <f t="shared" si="19"/>
        <v>0</v>
      </c>
      <c r="CC43">
        <f t="shared" si="19"/>
        <v>0</v>
      </c>
      <c r="CD43">
        <f t="shared" si="19"/>
        <v>0</v>
      </c>
      <c r="CE43">
        <f t="shared" si="19"/>
        <v>0</v>
      </c>
      <c r="CF43">
        <f t="shared" si="19"/>
        <v>0</v>
      </c>
      <c r="CG43">
        <f t="shared" si="19"/>
        <v>0</v>
      </c>
      <c r="CH43">
        <f t="shared" si="19"/>
        <v>0</v>
      </c>
      <c r="CI43">
        <f t="shared" si="19"/>
        <v>0</v>
      </c>
      <c r="CJ43">
        <f t="shared" si="19"/>
        <v>0</v>
      </c>
      <c r="CK43">
        <f t="shared" si="19"/>
        <v>0</v>
      </c>
      <c r="CL43">
        <f t="shared" si="19"/>
        <v>0</v>
      </c>
      <c r="CM43">
        <f t="shared" si="19"/>
        <v>0</v>
      </c>
      <c r="CN43">
        <f t="shared" si="19"/>
        <v>0</v>
      </c>
      <c r="CO43">
        <f t="shared" si="18"/>
        <v>0</v>
      </c>
      <c r="CP43">
        <f t="shared" si="16"/>
        <v>0</v>
      </c>
      <c r="CQ43">
        <f t="shared" si="16"/>
        <v>0</v>
      </c>
      <c r="CR43">
        <f t="shared" si="16"/>
        <v>0</v>
      </c>
      <c r="CS43">
        <f t="shared" si="16"/>
        <v>0</v>
      </c>
      <c r="CT43">
        <f t="shared" si="16"/>
        <v>0</v>
      </c>
      <c r="CU43">
        <f t="shared" si="16"/>
        <v>0</v>
      </c>
      <c r="CV43">
        <f t="shared" si="16"/>
        <v>0</v>
      </c>
      <c r="CW43">
        <f t="shared" si="13"/>
        <v>0</v>
      </c>
      <c r="CX43">
        <f t="shared" si="13"/>
        <v>0</v>
      </c>
      <c r="CY43">
        <f t="shared" si="13"/>
        <v>0</v>
      </c>
      <c r="CZ43">
        <f t="shared" si="13"/>
        <v>0</v>
      </c>
      <c r="DA43">
        <f t="shared" si="13"/>
        <v>0</v>
      </c>
      <c r="DB43">
        <f t="shared" si="12"/>
        <v>0</v>
      </c>
      <c r="DC43">
        <f t="shared" si="12"/>
        <v>0</v>
      </c>
      <c r="DD43">
        <f t="shared" si="12"/>
        <v>0</v>
      </c>
      <c r="DE43">
        <f t="shared" si="12"/>
        <v>0</v>
      </c>
      <c r="DF43">
        <f t="shared" si="12"/>
        <v>0</v>
      </c>
      <c r="DG43">
        <f t="shared" si="12"/>
        <v>0</v>
      </c>
      <c r="DH43">
        <f t="shared" si="12"/>
        <v>0</v>
      </c>
      <c r="DI43">
        <f t="shared" si="12"/>
        <v>0</v>
      </c>
      <c r="DJ43">
        <f t="shared" si="12"/>
        <v>0</v>
      </c>
      <c r="DK43">
        <f t="shared" si="12"/>
        <v>0</v>
      </c>
      <c r="DL43">
        <f t="shared" si="12"/>
        <v>0</v>
      </c>
      <c r="DM43">
        <f t="shared" si="12"/>
        <v>0</v>
      </c>
      <c r="DN43">
        <f t="shared" si="12"/>
        <v>0</v>
      </c>
      <c r="DO43">
        <f t="shared" si="12"/>
        <v>0</v>
      </c>
      <c r="DP43">
        <f t="shared" si="12"/>
        <v>0</v>
      </c>
      <c r="DQ43">
        <f t="shared" si="12"/>
        <v>0</v>
      </c>
      <c r="DR43">
        <f t="shared" si="17"/>
        <v>0</v>
      </c>
      <c r="DS43">
        <f t="shared" si="14"/>
        <v>0</v>
      </c>
      <c r="DT43">
        <f t="shared" si="14"/>
        <v>0</v>
      </c>
      <c r="DU43">
        <f t="shared" si="14"/>
        <v>0</v>
      </c>
      <c r="DV43">
        <f t="shared" si="14"/>
        <v>0</v>
      </c>
      <c r="DW43">
        <f t="shared" si="14"/>
        <v>0</v>
      </c>
      <c r="DX43">
        <f t="shared" si="14"/>
        <v>0</v>
      </c>
      <c r="DY43">
        <f t="shared" si="14"/>
        <v>0</v>
      </c>
      <c r="DZ43">
        <f t="shared" si="14"/>
        <v>0</v>
      </c>
      <c r="EA43">
        <f t="shared" si="14"/>
        <v>0</v>
      </c>
      <c r="EB43">
        <f t="shared" si="14"/>
        <v>0</v>
      </c>
      <c r="EC43">
        <f t="shared" si="14"/>
        <v>0</v>
      </c>
      <c r="ED43">
        <f t="shared" si="14"/>
        <v>0</v>
      </c>
      <c r="EE43">
        <f t="shared" si="14"/>
        <v>0</v>
      </c>
      <c r="EF43">
        <f t="shared" si="14"/>
        <v>0</v>
      </c>
      <c r="EG43">
        <f t="shared" si="14"/>
        <v>0</v>
      </c>
      <c r="EH43">
        <f t="shared" si="14"/>
        <v>0</v>
      </c>
      <c r="EI43">
        <f t="shared" si="15"/>
        <v>0</v>
      </c>
      <c r="EJ43">
        <f t="shared" si="15"/>
        <v>0</v>
      </c>
      <c r="EK43">
        <f t="shared" si="10"/>
        <v>0</v>
      </c>
      <c r="EL43">
        <f t="shared" si="3"/>
        <v>0</v>
      </c>
      <c r="EM43">
        <f t="shared" si="3"/>
        <v>0</v>
      </c>
      <c r="EN43">
        <f t="shared" si="3"/>
        <v>0</v>
      </c>
    </row>
    <row r="44" spans="1:144">
      <c r="A44" s="33" t="s">
        <v>304</v>
      </c>
      <c r="B44">
        <v>4.1500000000000004</v>
      </c>
      <c r="C44">
        <v>48</v>
      </c>
      <c r="AF44" s="31"/>
      <c r="AG44" s="31"/>
      <c r="BZ44">
        <f t="shared" si="19"/>
        <v>0</v>
      </c>
      <c r="CA44">
        <f t="shared" si="19"/>
        <v>0</v>
      </c>
      <c r="CB44">
        <f t="shared" si="19"/>
        <v>0</v>
      </c>
      <c r="CC44">
        <f t="shared" si="19"/>
        <v>0</v>
      </c>
      <c r="CD44">
        <f t="shared" si="19"/>
        <v>0</v>
      </c>
      <c r="CE44">
        <f t="shared" si="19"/>
        <v>0</v>
      </c>
      <c r="CF44">
        <f t="shared" si="19"/>
        <v>0</v>
      </c>
      <c r="CG44">
        <f t="shared" si="19"/>
        <v>0</v>
      </c>
      <c r="CH44">
        <f t="shared" si="19"/>
        <v>0</v>
      </c>
      <c r="CI44">
        <f t="shared" si="19"/>
        <v>0</v>
      </c>
      <c r="CJ44">
        <f t="shared" si="19"/>
        <v>0</v>
      </c>
      <c r="CK44">
        <f t="shared" si="19"/>
        <v>0</v>
      </c>
      <c r="CL44">
        <f t="shared" si="19"/>
        <v>0</v>
      </c>
      <c r="CM44">
        <f t="shared" si="19"/>
        <v>0</v>
      </c>
      <c r="CN44">
        <f t="shared" si="19"/>
        <v>0</v>
      </c>
      <c r="CO44">
        <f t="shared" si="18"/>
        <v>0</v>
      </c>
      <c r="CP44">
        <f t="shared" si="16"/>
        <v>0</v>
      </c>
      <c r="CQ44">
        <f t="shared" si="16"/>
        <v>0</v>
      </c>
      <c r="CR44">
        <f t="shared" si="16"/>
        <v>0</v>
      </c>
      <c r="CS44">
        <f t="shared" si="16"/>
        <v>0</v>
      </c>
      <c r="CT44">
        <f t="shared" si="16"/>
        <v>0</v>
      </c>
      <c r="CU44">
        <f t="shared" si="16"/>
        <v>0</v>
      </c>
      <c r="CV44">
        <f t="shared" si="16"/>
        <v>0</v>
      </c>
      <c r="CW44">
        <f t="shared" si="13"/>
        <v>0</v>
      </c>
      <c r="CX44">
        <f t="shared" si="13"/>
        <v>0</v>
      </c>
      <c r="CY44">
        <f t="shared" si="13"/>
        <v>0</v>
      </c>
      <c r="CZ44">
        <f t="shared" si="13"/>
        <v>0</v>
      </c>
      <c r="DA44">
        <f t="shared" si="13"/>
        <v>0</v>
      </c>
      <c r="DB44">
        <f t="shared" si="12"/>
        <v>0</v>
      </c>
      <c r="DC44">
        <f t="shared" si="12"/>
        <v>0</v>
      </c>
      <c r="DD44">
        <f t="shared" si="12"/>
        <v>0</v>
      </c>
      <c r="DE44">
        <f t="shared" si="12"/>
        <v>0</v>
      </c>
      <c r="DF44">
        <f t="shared" si="12"/>
        <v>0</v>
      </c>
      <c r="DG44">
        <f t="shared" si="12"/>
        <v>0</v>
      </c>
      <c r="DH44">
        <f t="shared" si="12"/>
        <v>0</v>
      </c>
      <c r="DI44">
        <f t="shared" si="12"/>
        <v>0</v>
      </c>
      <c r="DJ44">
        <f t="shared" si="12"/>
        <v>0</v>
      </c>
      <c r="DK44">
        <f t="shared" si="12"/>
        <v>0</v>
      </c>
      <c r="DL44">
        <f t="shared" si="12"/>
        <v>0</v>
      </c>
      <c r="DM44">
        <f t="shared" si="12"/>
        <v>0</v>
      </c>
      <c r="DN44">
        <f t="shared" si="12"/>
        <v>0</v>
      </c>
      <c r="DO44">
        <f t="shared" si="12"/>
        <v>0</v>
      </c>
      <c r="DP44">
        <f t="shared" si="12"/>
        <v>0</v>
      </c>
      <c r="DQ44">
        <f t="shared" si="12"/>
        <v>0</v>
      </c>
      <c r="DR44">
        <f t="shared" si="17"/>
        <v>0</v>
      </c>
      <c r="DS44">
        <f t="shared" si="14"/>
        <v>0</v>
      </c>
      <c r="DT44">
        <f t="shared" si="14"/>
        <v>0</v>
      </c>
      <c r="DU44">
        <f t="shared" si="14"/>
        <v>0</v>
      </c>
      <c r="DV44">
        <f t="shared" si="14"/>
        <v>0</v>
      </c>
      <c r="DW44">
        <f t="shared" si="14"/>
        <v>0</v>
      </c>
      <c r="DX44">
        <f t="shared" si="14"/>
        <v>0</v>
      </c>
      <c r="DY44">
        <f t="shared" si="14"/>
        <v>0</v>
      </c>
      <c r="DZ44">
        <f t="shared" si="14"/>
        <v>0</v>
      </c>
      <c r="EA44">
        <f t="shared" si="14"/>
        <v>0</v>
      </c>
      <c r="EB44">
        <f t="shared" si="14"/>
        <v>0</v>
      </c>
      <c r="EC44">
        <f t="shared" si="14"/>
        <v>0</v>
      </c>
      <c r="ED44">
        <f t="shared" si="14"/>
        <v>0</v>
      </c>
      <c r="EE44">
        <f t="shared" si="14"/>
        <v>0</v>
      </c>
      <c r="EF44">
        <f t="shared" si="14"/>
        <v>0</v>
      </c>
      <c r="EG44">
        <f t="shared" si="14"/>
        <v>0</v>
      </c>
      <c r="EH44">
        <f t="shared" si="14"/>
        <v>0</v>
      </c>
      <c r="EI44">
        <f t="shared" si="15"/>
        <v>0</v>
      </c>
      <c r="EJ44">
        <f t="shared" si="15"/>
        <v>0</v>
      </c>
      <c r="EK44">
        <f t="shared" si="10"/>
        <v>0</v>
      </c>
      <c r="EL44">
        <f t="shared" si="3"/>
        <v>0</v>
      </c>
      <c r="EM44">
        <f t="shared" si="3"/>
        <v>0</v>
      </c>
      <c r="EN44">
        <f t="shared" si="3"/>
        <v>0</v>
      </c>
    </row>
    <row r="45" spans="1:144">
      <c r="A45" s="33" t="s">
        <v>305</v>
      </c>
      <c r="B45">
        <v>2.33</v>
      </c>
      <c r="C45">
        <v>19</v>
      </c>
      <c r="AF45" s="31"/>
      <c r="AG45" s="31"/>
      <c r="BZ45">
        <f t="shared" si="19"/>
        <v>0</v>
      </c>
      <c r="CA45">
        <f t="shared" si="19"/>
        <v>0</v>
      </c>
      <c r="CB45">
        <f t="shared" si="19"/>
        <v>0</v>
      </c>
      <c r="CC45">
        <f t="shared" si="19"/>
        <v>0</v>
      </c>
      <c r="CD45">
        <f t="shared" si="19"/>
        <v>0</v>
      </c>
      <c r="CE45">
        <f t="shared" si="19"/>
        <v>0</v>
      </c>
      <c r="CF45">
        <f t="shared" si="19"/>
        <v>0</v>
      </c>
      <c r="CG45">
        <f t="shared" si="19"/>
        <v>0</v>
      </c>
      <c r="CH45">
        <f t="shared" si="19"/>
        <v>0</v>
      </c>
      <c r="CI45">
        <f t="shared" si="19"/>
        <v>0</v>
      </c>
      <c r="CJ45">
        <f t="shared" si="19"/>
        <v>0</v>
      </c>
      <c r="CK45">
        <f t="shared" si="19"/>
        <v>0</v>
      </c>
      <c r="CL45">
        <f t="shared" si="19"/>
        <v>0</v>
      </c>
      <c r="CM45">
        <f t="shared" si="19"/>
        <v>0</v>
      </c>
      <c r="CN45">
        <f t="shared" si="19"/>
        <v>0</v>
      </c>
      <c r="CO45">
        <f t="shared" si="18"/>
        <v>0</v>
      </c>
      <c r="CP45">
        <f t="shared" si="16"/>
        <v>0</v>
      </c>
      <c r="CQ45">
        <f t="shared" si="16"/>
        <v>0</v>
      </c>
      <c r="CR45">
        <f t="shared" si="16"/>
        <v>0</v>
      </c>
      <c r="CS45">
        <f t="shared" si="16"/>
        <v>0</v>
      </c>
      <c r="CT45">
        <f t="shared" si="16"/>
        <v>0</v>
      </c>
      <c r="CU45">
        <f t="shared" si="16"/>
        <v>0</v>
      </c>
      <c r="CV45">
        <f t="shared" si="16"/>
        <v>0</v>
      </c>
      <c r="CW45">
        <f t="shared" si="13"/>
        <v>0</v>
      </c>
      <c r="CX45">
        <f t="shared" si="13"/>
        <v>0</v>
      </c>
      <c r="CY45">
        <f t="shared" si="13"/>
        <v>0</v>
      </c>
      <c r="CZ45">
        <f t="shared" si="13"/>
        <v>0</v>
      </c>
      <c r="DA45">
        <f t="shared" si="13"/>
        <v>0</v>
      </c>
      <c r="DB45">
        <f t="shared" si="12"/>
        <v>0</v>
      </c>
      <c r="DC45">
        <f t="shared" si="12"/>
        <v>0</v>
      </c>
      <c r="DD45">
        <f t="shared" si="12"/>
        <v>0</v>
      </c>
      <c r="DE45">
        <f t="shared" si="12"/>
        <v>0</v>
      </c>
      <c r="DF45">
        <f t="shared" si="12"/>
        <v>0</v>
      </c>
      <c r="DG45">
        <f t="shared" si="12"/>
        <v>0</v>
      </c>
      <c r="DH45">
        <f t="shared" si="12"/>
        <v>0</v>
      </c>
      <c r="DI45">
        <f t="shared" si="12"/>
        <v>0</v>
      </c>
      <c r="DJ45">
        <f t="shared" si="12"/>
        <v>0</v>
      </c>
      <c r="DK45">
        <f t="shared" si="12"/>
        <v>0</v>
      </c>
      <c r="DL45">
        <f t="shared" si="12"/>
        <v>0</v>
      </c>
      <c r="DM45">
        <f t="shared" si="12"/>
        <v>0</v>
      </c>
      <c r="DN45">
        <f t="shared" si="12"/>
        <v>0</v>
      </c>
      <c r="DO45">
        <f t="shared" si="12"/>
        <v>0</v>
      </c>
      <c r="DP45">
        <f t="shared" si="12"/>
        <v>0</v>
      </c>
      <c r="DQ45">
        <f t="shared" si="12"/>
        <v>0</v>
      </c>
      <c r="DR45">
        <f t="shared" si="17"/>
        <v>0</v>
      </c>
      <c r="DS45">
        <f t="shared" si="14"/>
        <v>0</v>
      </c>
      <c r="DT45">
        <f t="shared" si="14"/>
        <v>0</v>
      </c>
      <c r="DU45">
        <f t="shared" si="14"/>
        <v>0</v>
      </c>
      <c r="DV45">
        <f t="shared" si="14"/>
        <v>0</v>
      </c>
      <c r="DW45">
        <f t="shared" si="14"/>
        <v>0</v>
      </c>
      <c r="DX45">
        <f t="shared" si="14"/>
        <v>0</v>
      </c>
      <c r="DY45">
        <f t="shared" si="14"/>
        <v>0</v>
      </c>
      <c r="DZ45">
        <f t="shared" si="14"/>
        <v>0</v>
      </c>
      <c r="EA45">
        <f t="shared" si="14"/>
        <v>0</v>
      </c>
      <c r="EB45">
        <f t="shared" si="14"/>
        <v>0</v>
      </c>
      <c r="EC45">
        <f t="shared" si="14"/>
        <v>0</v>
      </c>
      <c r="ED45">
        <f t="shared" si="14"/>
        <v>0</v>
      </c>
      <c r="EE45">
        <f t="shared" si="14"/>
        <v>0</v>
      </c>
      <c r="EF45">
        <f t="shared" si="14"/>
        <v>0</v>
      </c>
      <c r="EG45">
        <f t="shared" si="14"/>
        <v>0</v>
      </c>
      <c r="EH45">
        <f t="shared" si="14"/>
        <v>0</v>
      </c>
      <c r="EI45">
        <f t="shared" si="15"/>
        <v>0</v>
      </c>
      <c r="EJ45">
        <f t="shared" si="15"/>
        <v>0</v>
      </c>
      <c r="EK45">
        <f t="shared" si="10"/>
        <v>0</v>
      </c>
      <c r="EL45">
        <f t="shared" si="3"/>
        <v>0</v>
      </c>
      <c r="EM45">
        <f t="shared" si="3"/>
        <v>0</v>
      </c>
      <c r="EN45">
        <f t="shared" si="3"/>
        <v>0</v>
      </c>
    </row>
    <row r="46" spans="1:144">
      <c r="A46" s="34" t="s">
        <v>306</v>
      </c>
      <c r="B46">
        <v>4.8000000000000001E-2</v>
      </c>
      <c r="C46" t="s">
        <v>579</v>
      </c>
      <c r="AF46" s="31"/>
      <c r="AG46" s="31"/>
    </row>
    <row r="47" spans="1:144">
      <c r="A47" s="34" t="s">
        <v>70</v>
      </c>
      <c r="B47">
        <v>0.13999999999999999</v>
      </c>
      <c r="C47" t="s">
        <v>579</v>
      </c>
      <c r="AF47" s="31"/>
      <c r="AG47" s="31"/>
    </row>
    <row r="48" spans="1:144">
      <c r="A48" s="34" t="s">
        <v>307</v>
      </c>
      <c r="B48">
        <v>46.1</v>
      </c>
      <c r="C48" t="s">
        <v>579</v>
      </c>
      <c r="AF48" s="31"/>
      <c r="AG48" s="31"/>
    </row>
    <row r="49" spans="1:144">
      <c r="A49" s="34" t="s">
        <v>259</v>
      </c>
      <c r="B49">
        <v>1.9E-3</v>
      </c>
      <c r="C49" t="s">
        <v>579</v>
      </c>
      <c r="AF49" s="31"/>
      <c r="AG49" s="31"/>
    </row>
    <row r="50" spans="1:144">
      <c r="A50" s="34" t="s">
        <v>308</v>
      </c>
      <c r="B50">
        <v>28.199999999999996</v>
      </c>
      <c r="C50" t="s">
        <v>579</v>
      </c>
      <c r="AF50" s="31"/>
      <c r="AG50" s="31"/>
    </row>
    <row r="51" spans="1:144">
      <c r="A51" s="34" t="s">
        <v>309</v>
      </c>
      <c r="B51">
        <v>0.105</v>
      </c>
      <c r="C51">
        <v>1</v>
      </c>
      <c r="AF51" s="31"/>
      <c r="AG51" s="31"/>
      <c r="BZ51">
        <f t="shared" si="19"/>
        <v>0</v>
      </c>
      <c r="CA51">
        <f t="shared" si="19"/>
        <v>0</v>
      </c>
      <c r="CB51">
        <f t="shared" si="19"/>
        <v>0</v>
      </c>
      <c r="CC51">
        <f t="shared" si="19"/>
        <v>0</v>
      </c>
      <c r="CD51">
        <f t="shared" si="19"/>
        <v>0</v>
      </c>
      <c r="CE51">
        <f t="shared" si="19"/>
        <v>0</v>
      </c>
      <c r="CF51">
        <f t="shared" si="19"/>
        <v>0</v>
      </c>
      <c r="CG51">
        <f t="shared" si="19"/>
        <v>0</v>
      </c>
      <c r="CH51">
        <f t="shared" si="19"/>
        <v>0</v>
      </c>
      <c r="CI51">
        <f t="shared" si="19"/>
        <v>0</v>
      </c>
      <c r="CJ51">
        <f t="shared" si="19"/>
        <v>0</v>
      </c>
      <c r="CK51">
        <f t="shared" si="19"/>
        <v>0</v>
      </c>
      <c r="CL51">
        <f t="shared" si="19"/>
        <v>0</v>
      </c>
      <c r="CM51">
        <f t="shared" si="19"/>
        <v>0</v>
      </c>
      <c r="CN51">
        <f t="shared" si="19"/>
        <v>0</v>
      </c>
      <c r="CO51">
        <f t="shared" si="18"/>
        <v>0</v>
      </c>
      <c r="CP51">
        <f t="shared" si="16"/>
        <v>0</v>
      </c>
      <c r="CQ51">
        <f t="shared" si="16"/>
        <v>0</v>
      </c>
      <c r="CR51">
        <f t="shared" si="16"/>
        <v>0</v>
      </c>
      <c r="CS51">
        <f t="shared" si="16"/>
        <v>0</v>
      </c>
      <c r="CT51">
        <f t="shared" si="16"/>
        <v>0</v>
      </c>
      <c r="CU51">
        <f t="shared" si="16"/>
        <v>0</v>
      </c>
      <c r="CV51">
        <f t="shared" si="16"/>
        <v>0</v>
      </c>
      <c r="CW51">
        <f t="shared" si="13"/>
        <v>0</v>
      </c>
      <c r="CX51">
        <f t="shared" si="13"/>
        <v>0</v>
      </c>
      <c r="CY51">
        <f t="shared" si="13"/>
        <v>0</v>
      </c>
      <c r="CZ51">
        <f t="shared" si="13"/>
        <v>0</v>
      </c>
      <c r="DA51">
        <f t="shared" si="13"/>
        <v>0</v>
      </c>
      <c r="DB51">
        <f t="shared" si="12"/>
        <v>0</v>
      </c>
      <c r="DC51">
        <f t="shared" si="12"/>
        <v>0</v>
      </c>
      <c r="DD51">
        <f t="shared" si="12"/>
        <v>0</v>
      </c>
      <c r="DE51">
        <f t="shared" si="12"/>
        <v>0</v>
      </c>
      <c r="DF51">
        <f t="shared" si="12"/>
        <v>0</v>
      </c>
      <c r="DG51">
        <f t="shared" si="12"/>
        <v>0</v>
      </c>
      <c r="DH51">
        <f t="shared" si="12"/>
        <v>0</v>
      </c>
      <c r="DI51">
        <f t="shared" si="12"/>
        <v>0</v>
      </c>
      <c r="DJ51">
        <f t="shared" si="12"/>
        <v>0</v>
      </c>
      <c r="DK51">
        <f t="shared" si="12"/>
        <v>0</v>
      </c>
      <c r="DL51">
        <f t="shared" si="12"/>
        <v>0</v>
      </c>
      <c r="DM51">
        <f t="shared" si="12"/>
        <v>0</v>
      </c>
      <c r="DN51">
        <f t="shared" si="12"/>
        <v>0</v>
      </c>
      <c r="DO51">
        <f t="shared" si="12"/>
        <v>0</v>
      </c>
      <c r="DP51">
        <f t="shared" si="12"/>
        <v>0</v>
      </c>
      <c r="DQ51">
        <f t="shared" si="12"/>
        <v>0</v>
      </c>
      <c r="DR51">
        <f t="shared" si="17"/>
        <v>0</v>
      </c>
      <c r="DS51">
        <f t="shared" si="14"/>
        <v>0</v>
      </c>
      <c r="DT51">
        <f t="shared" si="14"/>
        <v>0</v>
      </c>
      <c r="DU51">
        <f t="shared" si="14"/>
        <v>0</v>
      </c>
      <c r="DV51">
        <f t="shared" si="14"/>
        <v>0</v>
      </c>
      <c r="DW51">
        <f t="shared" si="14"/>
        <v>0</v>
      </c>
      <c r="DX51">
        <f t="shared" si="14"/>
        <v>0</v>
      </c>
      <c r="DY51">
        <f t="shared" si="14"/>
        <v>0</v>
      </c>
      <c r="DZ51">
        <f t="shared" si="14"/>
        <v>0</v>
      </c>
      <c r="EA51">
        <f t="shared" si="14"/>
        <v>0</v>
      </c>
      <c r="EB51">
        <f t="shared" si="14"/>
        <v>0</v>
      </c>
      <c r="EC51">
        <f t="shared" si="14"/>
        <v>0</v>
      </c>
      <c r="ED51">
        <f t="shared" si="14"/>
        <v>0</v>
      </c>
      <c r="EE51">
        <f t="shared" si="14"/>
        <v>0</v>
      </c>
      <c r="EF51">
        <f t="shared" si="14"/>
        <v>0</v>
      </c>
      <c r="EG51">
        <f t="shared" si="14"/>
        <v>0</v>
      </c>
      <c r="EH51">
        <f t="shared" si="14"/>
        <v>0</v>
      </c>
      <c r="EI51">
        <f t="shared" si="15"/>
        <v>0</v>
      </c>
      <c r="EJ51">
        <f t="shared" si="15"/>
        <v>0</v>
      </c>
      <c r="EK51">
        <f t="shared" si="10"/>
        <v>0</v>
      </c>
      <c r="EL51">
        <f t="shared" si="3"/>
        <v>0</v>
      </c>
      <c r="EM51">
        <f t="shared" si="3"/>
        <v>0</v>
      </c>
      <c r="EN51">
        <f t="shared" si="3"/>
        <v>0</v>
      </c>
    </row>
    <row r="52" spans="1:144">
      <c r="A52" s="29" t="s">
        <v>310</v>
      </c>
      <c r="B52">
        <v>3.5000000000000003E-2</v>
      </c>
      <c r="C52">
        <v>1</v>
      </c>
      <c r="D52" s="35" t="s">
        <v>290</v>
      </c>
      <c r="E52" s="36" t="s">
        <v>540</v>
      </c>
      <c r="F52" s="36">
        <v>4</v>
      </c>
      <c r="G52">
        <v>1</v>
      </c>
      <c r="H52">
        <v>2</v>
      </c>
      <c r="J52">
        <v>2.29</v>
      </c>
      <c r="L52">
        <v>0.46</v>
      </c>
      <c r="M52">
        <v>2</v>
      </c>
      <c r="N52">
        <v>6.5</v>
      </c>
      <c r="O52">
        <v>1</v>
      </c>
      <c r="P52">
        <v>0.09</v>
      </c>
      <c r="Q52">
        <v>1.35</v>
      </c>
      <c r="R52">
        <v>0.94</v>
      </c>
      <c r="S52">
        <v>0.93</v>
      </c>
      <c r="T52">
        <v>0.48</v>
      </c>
      <c r="V52">
        <v>3.5999999999999997E-2</v>
      </c>
      <c r="W52">
        <v>0.08</v>
      </c>
      <c r="X52">
        <v>0.08</v>
      </c>
      <c r="Y52">
        <v>0.15</v>
      </c>
      <c r="Z52">
        <v>0.11</v>
      </c>
      <c r="AA52">
        <v>0.72</v>
      </c>
      <c r="AB52">
        <v>5.38</v>
      </c>
      <c r="AC52">
        <v>0.55000000000000004</v>
      </c>
      <c r="AD52">
        <v>0.45</v>
      </c>
      <c r="AE52">
        <v>1.01</v>
      </c>
      <c r="AF52" s="31">
        <v>0.54</v>
      </c>
      <c r="AG52" s="31"/>
      <c r="AL52">
        <v>1.9</v>
      </c>
      <c r="AM52">
        <v>0.05</v>
      </c>
      <c r="AO52">
        <v>0.53</v>
      </c>
      <c r="AQ52">
        <v>2.15</v>
      </c>
      <c r="AR52">
        <v>0.96</v>
      </c>
      <c r="AS52">
        <v>0.63</v>
      </c>
      <c r="AT52">
        <v>0.27999999999999997</v>
      </c>
      <c r="AV52">
        <v>0.04</v>
      </c>
      <c r="AX52">
        <v>0.05</v>
      </c>
      <c r="AY52">
        <v>0.16</v>
      </c>
      <c r="BE52">
        <v>0.44</v>
      </c>
      <c r="BF52">
        <v>0.02</v>
      </c>
      <c r="BH52">
        <v>0.28999999999999998</v>
      </c>
      <c r="BI52">
        <v>0.42</v>
      </c>
      <c r="BJ52">
        <v>0.16</v>
      </c>
      <c r="BK52">
        <v>8.52</v>
      </c>
      <c r="BL52">
        <v>0.04</v>
      </c>
      <c r="BM52">
        <v>0.56999999999999995</v>
      </c>
      <c r="BN52">
        <v>20.41</v>
      </c>
      <c r="BO52">
        <v>20.18</v>
      </c>
      <c r="BP52">
        <v>20.8</v>
      </c>
      <c r="BR52">
        <v>17.899999999999999</v>
      </c>
      <c r="BS52">
        <v>16.34</v>
      </c>
      <c r="BT52">
        <v>15.6</v>
      </c>
      <c r="BU52">
        <v>13.1</v>
      </c>
      <c r="BV52">
        <v>17.25</v>
      </c>
      <c r="BW52">
        <v>17.96</v>
      </c>
      <c r="BX52">
        <v>18.149999999999999</v>
      </c>
      <c r="BZ52">
        <f t="shared" si="19"/>
        <v>1</v>
      </c>
      <c r="CA52">
        <f t="shared" si="19"/>
        <v>0</v>
      </c>
      <c r="CB52">
        <f t="shared" si="19"/>
        <v>0</v>
      </c>
      <c r="CC52">
        <f t="shared" si="19"/>
        <v>1</v>
      </c>
      <c r="CD52">
        <f t="shared" si="19"/>
        <v>1</v>
      </c>
      <c r="CE52">
        <f t="shared" si="19"/>
        <v>1</v>
      </c>
      <c r="CF52">
        <f t="shared" si="19"/>
        <v>0</v>
      </c>
      <c r="CG52">
        <f t="shared" si="19"/>
        <v>1</v>
      </c>
      <c r="CH52">
        <f t="shared" si="19"/>
        <v>0</v>
      </c>
      <c r="CI52">
        <f t="shared" si="19"/>
        <v>0</v>
      </c>
      <c r="CJ52">
        <f t="shared" si="19"/>
        <v>0</v>
      </c>
      <c r="CK52">
        <f t="shared" si="19"/>
        <v>0</v>
      </c>
      <c r="CL52">
        <f t="shared" si="19"/>
        <v>0</v>
      </c>
      <c r="CM52">
        <f t="shared" si="19"/>
        <v>0</v>
      </c>
      <c r="CN52">
        <f t="shared" si="19"/>
        <v>0</v>
      </c>
      <c r="CO52">
        <f t="shared" si="18"/>
        <v>0</v>
      </c>
      <c r="CP52">
        <f t="shared" si="16"/>
        <v>0</v>
      </c>
      <c r="CQ52">
        <f t="shared" si="16"/>
        <v>0</v>
      </c>
      <c r="CR52">
        <f t="shared" si="16"/>
        <v>1</v>
      </c>
      <c r="CS52">
        <f t="shared" si="16"/>
        <v>0</v>
      </c>
      <c r="CT52">
        <f t="shared" si="16"/>
        <v>0</v>
      </c>
      <c r="CU52">
        <f t="shared" si="16"/>
        <v>1</v>
      </c>
      <c r="CV52">
        <f t="shared" si="16"/>
        <v>0</v>
      </c>
      <c r="CW52">
        <f t="shared" si="13"/>
        <v>0</v>
      </c>
      <c r="CX52">
        <f t="shared" si="13"/>
        <v>0</v>
      </c>
      <c r="CY52">
        <f t="shared" si="13"/>
        <v>0</v>
      </c>
      <c r="CZ52">
        <f t="shared" si="13"/>
        <v>0</v>
      </c>
      <c r="DA52">
        <f t="shared" si="13"/>
        <v>0</v>
      </c>
      <c r="DB52">
        <f t="shared" si="12"/>
        <v>1</v>
      </c>
      <c r="DC52">
        <f t="shared" si="12"/>
        <v>0</v>
      </c>
      <c r="DD52">
        <f t="shared" si="12"/>
        <v>0</v>
      </c>
      <c r="DE52">
        <f t="shared" si="12"/>
        <v>0</v>
      </c>
      <c r="DF52">
        <f t="shared" si="12"/>
        <v>0</v>
      </c>
      <c r="DG52">
        <f t="shared" si="12"/>
        <v>1</v>
      </c>
      <c r="DH52">
        <f t="shared" si="12"/>
        <v>0</v>
      </c>
      <c r="DI52">
        <f t="shared" si="12"/>
        <v>0</v>
      </c>
      <c r="DJ52">
        <f t="shared" si="12"/>
        <v>0</v>
      </c>
      <c r="DK52">
        <f t="shared" si="12"/>
        <v>0</v>
      </c>
      <c r="DL52">
        <f t="shared" si="12"/>
        <v>0</v>
      </c>
      <c r="DM52">
        <f t="shared" si="12"/>
        <v>0</v>
      </c>
      <c r="DN52">
        <f t="shared" si="12"/>
        <v>0</v>
      </c>
      <c r="DO52">
        <f t="shared" si="12"/>
        <v>0</v>
      </c>
      <c r="DP52">
        <f t="shared" si="12"/>
        <v>0</v>
      </c>
      <c r="DQ52">
        <f t="shared" si="12"/>
        <v>0</v>
      </c>
      <c r="DR52">
        <f t="shared" si="17"/>
        <v>0</v>
      </c>
      <c r="DS52">
        <f t="shared" si="14"/>
        <v>0</v>
      </c>
      <c r="DT52">
        <f t="shared" si="14"/>
        <v>0</v>
      </c>
      <c r="DU52">
        <f t="shared" si="14"/>
        <v>0</v>
      </c>
      <c r="DV52">
        <f t="shared" si="14"/>
        <v>0</v>
      </c>
      <c r="DW52">
        <f t="shared" si="14"/>
        <v>0</v>
      </c>
      <c r="DX52">
        <f t="shared" si="14"/>
        <v>0</v>
      </c>
      <c r="DY52">
        <f t="shared" si="14"/>
        <v>0</v>
      </c>
      <c r="DZ52">
        <f t="shared" si="14"/>
        <v>0</v>
      </c>
      <c r="EA52">
        <f t="shared" si="14"/>
        <v>1</v>
      </c>
      <c r="EB52">
        <f t="shared" si="14"/>
        <v>0</v>
      </c>
      <c r="EC52">
        <f t="shared" si="14"/>
        <v>0</v>
      </c>
      <c r="ED52">
        <f t="shared" si="14"/>
        <v>1</v>
      </c>
      <c r="EE52">
        <f t="shared" si="14"/>
        <v>1</v>
      </c>
      <c r="EF52">
        <f t="shared" si="14"/>
        <v>1</v>
      </c>
      <c r="EG52">
        <f t="shared" si="14"/>
        <v>0</v>
      </c>
      <c r="EH52">
        <f t="shared" si="14"/>
        <v>1</v>
      </c>
      <c r="EI52">
        <f t="shared" si="15"/>
        <v>1</v>
      </c>
      <c r="EJ52">
        <f t="shared" si="15"/>
        <v>1</v>
      </c>
      <c r="EK52">
        <f t="shared" si="10"/>
        <v>1</v>
      </c>
      <c r="EL52">
        <f t="shared" si="3"/>
        <v>1</v>
      </c>
      <c r="EM52">
        <f t="shared" si="3"/>
        <v>1</v>
      </c>
      <c r="EN52">
        <f t="shared" si="3"/>
        <v>1</v>
      </c>
    </row>
    <row r="53" spans="1:144">
      <c r="A53" s="29" t="s">
        <v>312</v>
      </c>
      <c r="B53">
        <v>5.8500000000000003E-2</v>
      </c>
      <c r="C53">
        <v>5</v>
      </c>
      <c r="D53" s="37" t="s">
        <v>313</v>
      </c>
      <c r="E53" s="36" t="s">
        <v>541</v>
      </c>
      <c r="F53" s="36">
        <v>2</v>
      </c>
      <c r="G53">
        <v>1</v>
      </c>
      <c r="H53">
        <v>2</v>
      </c>
      <c r="P53">
        <v>0.43</v>
      </c>
      <c r="AF53" s="31"/>
      <c r="AG53" s="31"/>
      <c r="BQ53">
        <v>0.86</v>
      </c>
      <c r="BS53">
        <v>0.52</v>
      </c>
      <c r="BT53">
        <v>0.98</v>
      </c>
      <c r="BV53">
        <v>1.25</v>
      </c>
      <c r="BW53">
        <v>0.11</v>
      </c>
      <c r="BX53">
        <v>0.05</v>
      </c>
      <c r="BZ53">
        <f t="shared" si="19"/>
        <v>0</v>
      </c>
      <c r="CA53">
        <f t="shared" si="19"/>
        <v>0</v>
      </c>
      <c r="CB53">
        <f t="shared" si="19"/>
        <v>0</v>
      </c>
      <c r="CC53">
        <f t="shared" si="19"/>
        <v>0</v>
      </c>
      <c r="CD53">
        <f t="shared" si="19"/>
        <v>0</v>
      </c>
      <c r="CE53">
        <f t="shared" si="19"/>
        <v>0</v>
      </c>
      <c r="CF53">
        <f t="shared" si="19"/>
        <v>0</v>
      </c>
      <c r="CG53">
        <f t="shared" si="19"/>
        <v>0</v>
      </c>
      <c r="CH53">
        <f t="shared" si="19"/>
        <v>0</v>
      </c>
      <c r="CI53">
        <f t="shared" si="19"/>
        <v>0</v>
      </c>
      <c r="CJ53">
        <f t="shared" si="19"/>
        <v>0</v>
      </c>
      <c r="CK53">
        <f t="shared" si="19"/>
        <v>0</v>
      </c>
      <c r="CL53">
        <f t="shared" si="19"/>
        <v>0</v>
      </c>
      <c r="CM53">
        <f t="shared" si="19"/>
        <v>0</v>
      </c>
      <c r="CN53">
        <f t="shared" si="19"/>
        <v>0</v>
      </c>
      <c r="CO53">
        <f t="shared" si="18"/>
        <v>0</v>
      </c>
      <c r="CP53">
        <f t="shared" si="16"/>
        <v>0</v>
      </c>
      <c r="CQ53">
        <f t="shared" si="16"/>
        <v>0</v>
      </c>
      <c r="CR53">
        <f t="shared" si="16"/>
        <v>0</v>
      </c>
      <c r="CS53">
        <f t="shared" si="16"/>
        <v>0</v>
      </c>
      <c r="CT53">
        <f t="shared" si="16"/>
        <v>0</v>
      </c>
      <c r="CU53">
        <f t="shared" si="16"/>
        <v>0</v>
      </c>
      <c r="CV53">
        <f t="shared" si="16"/>
        <v>0</v>
      </c>
      <c r="CW53">
        <f t="shared" si="13"/>
        <v>0</v>
      </c>
      <c r="CX53">
        <f t="shared" si="13"/>
        <v>0</v>
      </c>
      <c r="CY53">
        <f t="shared" si="13"/>
        <v>0</v>
      </c>
      <c r="CZ53">
        <f t="shared" si="13"/>
        <v>0</v>
      </c>
      <c r="DA53">
        <f t="shared" si="13"/>
        <v>0</v>
      </c>
      <c r="DB53">
        <f t="shared" si="12"/>
        <v>0</v>
      </c>
      <c r="DC53">
        <f t="shared" si="12"/>
        <v>0</v>
      </c>
      <c r="DD53">
        <f t="shared" si="12"/>
        <v>0</v>
      </c>
      <c r="DE53">
        <f t="shared" si="12"/>
        <v>0</v>
      </c>
      <c r="DF53">
        <f t="shared" si="12"/>
        <v>0</v>
      </c>
      <c r="DG53">
        <f t="shared" si="12"/>
        <v>0</v>
      </c>
      <c r="DH53">
        <f t="shared" si="12"/>
        <v>0</v>
      </c>
      <c r="DI53">
        <f t="shared" si="12"/>
        <v>0</v>
      </c>
      <c r="DJ53">
        <f t="shared" si="12"/>
        <v>0</v>
      </c>
      <c r="DK53">
        <f t="shared" si="12"/>
        <v>0</v>
      </c>
      <c r="DL53">
        <f t="shared" si="12"/>
        <v>0</v>
      </c>
      <c r="DM53">
        <f t="shared" si="12"/>
        <v>0</v>
      </c>
      <c r="DN53">
        <f t="shared" si="12"/>
        <v>0</v>
      </c>
      <c r="DO53">
        <f t="shared" si="12"/>
        <v>0</v>
      </c>
      <c r="DP53">
        <f t="shared" si="12"/>
        <v>0</v>
      </c>
      <c r="DQ53">
        <f t="shared" si="12"/>
        <v>0</v>
      </c>
      <c r="DR53">
        <f t="shared" si="17"/>
        <v>0</v>
      </c>
      <c r="DS53">
        <f t="shared" si="14"/>
        <v>0</v>
      </c>
      <c r="DT53">
        <f t="shared" si="14"/>
        <v>0</v>
      </c>
      <c r="DU53">
        <f t="shared" si="14"/>
        <v>0</v>
      </c>
      <c r="DV53">
        <f t="shared" si="14"/>
        <v>0</v>
      </c>
      <c r="DW53">
        <f t="shared" si="14"/>
        <v>0</v>
      </c>
      <c r="DX53">
        <f t="shared" si="14"/>
        <v>0</v>
      </c>
      <c r="DY53">
        <f t="shared" si="14"/>
        <v>0</v>
      </c>
      <c r="DZ53">
        <f t="shared" si="14"/>
        <v>0</v>
      </c>
      <c r="EA53">
        <f t="shared" si="14"/>
        <v>0</v>
      </c>
      <c r="EB53">
        <f t="shared" si="14"/>
        <v>0</v>
      </c>
      <c r="EC53">
        <f t="shared" si="14"/>
        <v>0</v>
      </c>
      <c r="ED53">
        <f t="shared" si="14"/>
        <v>0</v>
      </c>
      <c r="EE53">
        <f t="shared" si="14"/>
        <v>0</v>
      </c>
      <c r="EF53">
        <f t="shared" si="14"/>
        <v>0</v>
      </c>
      <c r="EG53">
        <f t="shared" si="14"/>
        <v>0</v>
      </c>
      <c r="EH53">
        <f t="shared" si="14"/>
        <v>0</v>
      </c>
      <c r="EI53">
        <f t="shared" si="15"/>
        <v>0</v>
      </c>
      <c r="EJ53">
        <f t="shared" si="15"/>
        <v>0</v>
      </c>
      <c r="EK53">
        <f t="shared" si="10"/>
        <v>0</v>
      </c>
      <c r="EL53">
        <f t="shared" si="3"/>
        <v>0</v>
      </c>
      <c r="EM53">
        <f t="shared" si="3"/>
        <v>0</v>
      </c>
      <c r="EN53">
        <f t="shared" si="3"/>
        <v>0</v>
      </c>
    </row>
    <row r="54" spans="1:144">
      <c r="A54" s="29" t="s">
        <v>315</v>
      </c>
      <c r="B54">
        <v>1.4500000000000001E-2</v>
      </c>
      <c r="C54" t="s">
        <v>579</v>
      </c>
      <c r="D54" s="37" t="s">
        <v>313</v>
      </c>
      <c r="E54" s="36" t="s">
        <v>541</v>
      </c>
      <c r="F54" s="36">
        <v>2</v>
      </c>
      <c r="G54">
        <v>1</v>
      </c>
      <c r="H54">
        <v>2</v>
      </c>
      <c r="P54">
        <v>0.34</v>
      </c>
      <c r="X54">
        <v>0.06</v>
      </c>
      <c r="AF54" s="31"/>
      <c r="AG54" s="31"/>
      <c r="AR54">
        <v>0.09</v>
      </c>
    </row>
    <row r="55" spans="1:144">
      <c r="A55" t="s">
        <v>316</v>
      </c>
      <c r="AF55" s="31"/>
      <c r="AG55" s="31"/>
      <c r="BY55" s="34" t="s">
        <v>321</v>
      </c>
      <c r="BZ55">
        <f>SUM(BZ3:BZ53)</f>
        <v>5</v>
      </c>
      <c r="CA55">
        <f t="shared" ref="CA55:EL55" si="20">SUM(CA3:CA53)</f>
        <v>1</v>
      </c>
      <c r="CB55">
        <f t="shared" si="20"/>
        <v>6</v>
      </c>
      <c r="CC55">
        <f t="shared" si="20"/>
        <v>3</v>
      </c>
      <c r="CD55">
        <f t="shared" si="20"/>
        <v>6</v>
      </c>
      <c r="CE55">
        <f t="shared" si="20"/>
        <v>3</v>
      </c>
      <c r="CF55">
        <f t="shared" si="20"/>
        <v>2</v>
      </c>
      <c r="CG55">
        <f t="shared" si="20"/>
        <v>1</v>
      </c>
      <c r="CH55">
        <f t="shared" si="20"/>
        <v>3</v>
      </c>
      <c r="CI55">
        <f t="shared" si="20"/>
        <v>3</v>
      </c>
      <c r="CJ55">
        <f t="shared" si="20"/>
        <v>2</v>
      </c>
      <c r="CK55">
        <f t="shared" si="20"/>
        <v>1</v>
      </c>
      <c r="CL55">
        <f t="shared" si="20"/>
        <v>0</v>
      </c>
      <c r="CM55">
        <f t="shared" si="20"/>
        <v>1</v>
      </c>
      <c r="CN55">
        <f t="shared" si="20"/>
        <v>1</v>
      </c>
      <c r="CO55">
        <f t="shared" si="20"/>
        <v>0</v>
      </c>
      <c r="CP55">
        <f t="shared" si="20"/>
        <v>1</v>
      </c>
      <c r="CQ55">
        <f t="shared" si="20"/>
        <v>1</v>
      </c>
      <c r="CR55">
        <f t="shared" si="20"/>
        <v>4</v>
      </c>
      <c r="CS55">
        <f t="shared" si="20"/>
        <v>0</v>
      </c>
      <c r="CT55">
        <f t="shared" si="20"/>
        <v>1</v>
      </c>
      <c r="CU55">
        <f t="shared" si="20"/>
        <v>4</v>
      </c>
      <c r="CV55">
        <f t="shared" si="20"/>
        <v>2</v>
      </c>
      <c r="CW55">
        <f t="shared" si="20"/>
        <v>1</v>
      </c>
      <c r="CX55">
        <f t="shared" si="20"/>
        <v>0</v>
      </c>
      <c r="CY55">
        <f t="shared" si="20"/>
        <v>1</v>
      </c>
      <c r="CZ55">
        <f t="shared" si="20"/>
        <v>1</v>
      </c>
      <c r="DA55">
        <f t="shared" si="20"/>
        <v>1</v>
      </c>
      <c r="DB55">
        <f t="shared" si="20"/>
        <v>6</v>
      </c>
      <c r="DC55">
        <f t="shared" si="20"/>
        <v>4</v>
      </c>
      <c r="DD55">
        <f t="shared" si="20"/>
        <v>2</v>
      </c>
      <c r="DE55">
        <f t="shared" si="20"/>
        <v>5</v>
      </c>
      <c r="DF55">
        <f t="shared" si="20"/>
        <v>5</v>
      </c>
      <c r="DG55">
        <f t="shared" si="20"/>
        <v>4</v>
      </c>
      <c r="DH55">
        <f t="shared" si="20"/>
        <v>3</v>
      </c>
      <c r="DI55">
        <f t="shared" si="20"/>
        <v>4</v>
      </c>
      <c r="DJ55">
        <f t="shared" si="20"/>
        <v>4</v>
      </c>
      <c r="DK55">
        <f t="shared" si="20"/>
        <v>2</v>
      </c>
      <c r="DL55">
        <f t="shared" si="20"/>
        <v>3</v>
      </c>
      <c r="DM55">
        <f t="shared" si="20"/>
        <v>1</v>
      </c>
      <c r="DN55">
        <f t="shared" si="20"/>
        <v>0</v>
      </c>
      <c r="DO55">
        <f t="shared" si="20"/>
        <v>1</v>
      </c>
      <c r="DP55">
        <f t="shared" si="20"/>
        <v>1</v>
      </c>
      <c r="DQ55">
        <f t="shared" si="20"/>
        <v>1</v>
      </c>
      <c r="DR55">
        <f t="shared" si="20"/>
        <v>1</v>
      </c>
      <c r="DS55">
        <f t="shared" si="20"/>
        <v>0</v>
      </c>
      <c r="DT55">
        <f t="shared" si="20"/>
        <v>0</v>
      </c>
      <c r="DU55">
        <f t="shared" si="20"/>
        <v>0</v>
      </c>
      <c r="DV55">
        <f t="shared" si="20"/>
        <v>0</v>
      </c>
      <c r="DW55">
        <f t="shared" si="20"/>
        <v>0</v>
      </c>
      <c r="DX55">
        <f t="shared" si="20"/>
        <v>0</v>
      </c>
      <c r="DY55">
        <f t="shared" si="20"/>
        <v>0</v>
      </c>
      <c r="DZ55">
        <f t="shared" si="20"/>
        <v>0</v>
      </c>
      <c r="EA55">
        <f t="shared" si="20"/>
        <v>1</v>
      </c>
      <c r="EB55">
        <f t="shared" si="20"/>
        <v>0</v>
      </c>
      <c r="EC55">
        <f t="shared" si="20"/>
        <v>0</v>
      </c>
      <c r="ED55">
        <f t="shared" si="20"/>
        <v>1</v>
      </c>
      <c r="EE55">
        <f t="shared" si="20"/>
        <v>1</v>
      </c>
      <c r="EF55">
        <f t="shared" si="20"/>
        <v>1</v>
      </c>
      <c r="EG55">
        <f t="shared" si="20"/>
        <v>0</v>
      </c>
      <c r="EH55">
        <f t="shared" si="20"/>
        <v>1</v>
      </c>
      <c r="EI55">
        <f t="shared" si="20"/>
        <v>1</v>
      </c>
      <c r="EJ55">
        <f t="shared" si="20"/>
        <v>1</v>
      </c>
      <c r="EK55">
        <f t="shared" si="20"/>
        <v>1</v>
      </c>
      <c r="EL55">
        <f t="shared" si="20"/>
        <v>1</v>
      </c>
      <c r="EM55">
        <f t="shared" ref="EM55:EN55" si="21">SUM(EM3:EM53)</f>
        <v>1</v>
      </c>
      <c r="EN55">
        <f t="shared" si="21"/>
        <v>1</v>
      </c>
    </row>
    <row r="56" spans="1:144">
      <c r="A56" t="s">
        <v>317</v>
      </c>
      <c r="BY56" t="s">
        <v>319</v>
      </c>
      <c r="BZ56">
        <f>COUNTIF(BZ3:BZ53,"&gt;0")</f>
        <v>5</v>
      </c>
      <c r="CA56">
        <f t="shared" ref="CA56:EL56" si="22">COUNTIF(CA3:CA53,"&gt;0")</f>
        <v>1</v>
      </c>
      <c r="CB56">
        <f t="shared" si="22"/>
        <v>6</v>
      </c>
      <c r="CC56">
        <f t="shared" si="22"/>
        <v>3</v>
      </c>
      <c r="CD56">
        <f t="shared" si="22"/>
        <v>6</v>
      </c>
      <c r="CE56">
        <f t="shared" si="22"/>
        <v>3</v>
      </c>
      <c r="CF56">
        <f t="shared" si="22"/>
        <v>2</v>
      </c>
      <c r="CG56">
        <f t="shared" si="22"/>
        <v>1</v>
      </c>
      <c r="CH56">
        <f t="shared" si="22"/>
        <v>3</v>
      </c>
      <c r="CI56">
        <f t="shared" si="22"/>
        <v>3</v>
      </c>
      <c r="CJ56">
        <f t="shared" si="22"/>
        <v>2</v>
      </c>
      <c r="CK56">
        <f t="shared" si="22"/>
        <v>1</v>
      </c>
      <c r="CL56">
        <f t="shared" si="22"/>
        <v>0</v>
      </c>
      <c r="CM56">
        <f t="shared" si="22"/>
        <v>1</v>
      </c>
      <c r="CN56">
        <f t="shared" si="22"/>
        <v>1</v>
      </c>
      <c r="CO56">
        <f t="shared" si="22"/>
        <v>0</v>
      </c>
      <c r="CP56">
        <f t="shared" si="22"/>
        <v>1</v>
      </c>
      <c r="CQ56">
        <f t="shared" si="22"/>
        <v>1</v>
      </c>
      <c r="CR56">
        <f t="shared" si="22"/>
        <v>4</v>
      </c>
      <c r="CS56">
        <f t="shared" si="22"/>
        <v>0</v>
      </c>
      <c r="CT56">
        <f t="shared" si="22"/>
        <v>1</v>
      </c>
      <c r="CU56">
        <f t="shared" si="22"/>
        <v>4</v>
      </c>
      <c r="CV56">
        <f t="shared" si="22"/>
        <v>2</v>
      </c>
      <c r="CW56">
        <f t="shared" si="22"/>
        <v>1</v>
      </c>
      <c r="CX56">
        <f t="shared" si="22"/>
        <v>0</v>
      </c>
      <c r="CY56">
        <f t="shared" si="22"/>
        <v>1</v>
      </c>
      <c r="CZ56">
        <f t="shared" si="22"/>
        <v>1</v>
      </c>
      <c r="DA56">
        <f t="shared" si="22"/>
        <v>1</v>
      </c>
      <c r="DB56">
        <f t="shared" si="22"/>
        <v>6</v>
      </c>
      <c r="DC56">
        <f t="shared" si="22"/>
        <v>4</v>
      </c>
      <c r="DD56">
        <f t="shared" si="22"/>
        <v>2</v>
      </c>
      <c r="DE56">
        <f t="shared" si="22"/>
        <v>5</v>
      </c>
      <c r="DF56">
        <f t="shared" si="22"/>
        <v>5</v>
      </c>
      <c r="DG56">
        <f t="shared" si="22"/>
        <v>4</v>
      </c>
      <c r="DH56">
        <f t="shared" si="22"/>
        <v>3</v>
      </c>
      <c r="DI56">
        <f t="shared" si="22"/>
        <v>4</v>
      </c>
      <c r="DJ56">
        <f t="shared" si="22"/>
        <v>4</v>
      </c>
      <c r="DK56">
        <f t="shared" si="22"/>
        <v>2</v>
      </c>
      <c r="DL56">
        <f t="shared" si="22"/>
        <v>3</v>
      </c>
      <c r="DM56">
        <f t="shared" si="22"/>
        <v>1</v>
      </c>
      <c r="DN56">
        <f t="shared" si="22"/>
        <v>0</v>
      </c>
      <c r="DO56">
        <f t="shared" si="22"/>
        <v>1</v>
      </c>
      <c r="DP56">
        <f t="shared" si="22"/>
        <v>1</v>
      </c>
      <c r="DQ56">
        <f t="shared" si="22"/>
        <v>1</v>
      </c>
      <c r="DR56">
        <f t="shared" si="22"/>
        <v>1</v>
      </c>
      <c r="DS56">
        <f t="shared" si="22"/>
        <v>0</v>
      </c>
      <c r="DT56">
        <f t="shared" si="22"/>
        <v>0</v>
      </c>
      <c r="DU56">
        <f t="shared" si="22"/>
        <v>0</v>
      </c>
      <c r="DV56">
        <f t="shared" si="22"/>
        <v>0</v>
      </c>
      <c r="DW56">
        <f t="shared" si="22"/>
        <v>0</v>
      </c>
      <c r="DX56">
        <f t="shared" si="22"/>
        <v>0</v>
      </c>
      <c r="DY56">
        <f t="shared" si="22"/>
        <v>0</v>
      </c>
      <c r="DZ56">
        <f t="shared" si="22"/>
        <v>0</v>
      </c>
      <c r="EA56">
        <f t="shared" si="22"/>
        <v>1</v>
      </c>
      <c r="EB56">
        <f t="shared" si="22"/>
        <v>0</v>
      </c>
      <c r="EC56">
        <f t="shared" si="22"/>
        <v>0</v>
      </c>
      <c r="ED56">
        <f t="shared" si="22"/>
        <v>1</v>
      </c>
      <c r="EE56">
        <f t="shared" si="22"/>
        <v>1</v>
      </c>
      <c r="EF56">
        <f t="shared" si="22"/>
        <v>1</v>
      </c>
      <c r="EG56">
        <f t="shared" si="22"/>
        <v>0</v>
      </c>
      <c r="EH56">
        <f t="shared" si="22"/>
        <v>1</v>
      </c>
      <c r="EI56">
        <f t="shared" si="22"/>
        <v>1</v>
      </c>
      <c r="EJ56">
        <f t="shared" si="22"/>
        <v>1</v>
      </c>
      <c r="EK56">
        <f t="shared" si="22"/>
        <v>1</v>
      </c>
      <c r="EL56">
        <f t="shared" si="22"/>
        <v>1</v>
      </c>
      <c r="EM56">
        <f t="shared" ref="EM56:EN56" si="23">COUNTIF(EM3:EM53,"&gt;0")</f>
        <v>1</v>
      </c>
      <c r="EN56">
        <f t="shared" si="23"/>
        <v>1</v>
      </c>
    </row>
    <row r="58" spans="1:144">
      <c r="BZ58">
        <v>5</v>
      </c>
      <c r="CA58">
        <v>1</v>
      </c>
      <c r="CB58">
        <v>6</v>
      </c>
      <c r="CC58">
        <v>3</v>
      </c>
      <c r="CD58">
        <v>6</v>
      </c>
      <c r="CE58">
        <v>3</v>
      </c>
      <c r="CF58">
        <v>2</v>
      </c>
      <c r="CG58">
        <v>1</v>
      </c>
      <c r="CH58">
        <v>3</v>
      </c>
      <c r="CI58">
        <v>3</v>
      </c>
      <c r="CJ58">
        <v>2</v>
      </c>
      <c r="CK58">
        <v>1</v>
      </c>
      <c r="CL58">
        <v>0</v>
      </c>
      <c r="CM58">
        <v>1</v>
      </c>
      <c r="CN58">
        <v>1</v>
      </c>
      <c r="CO58">
        <v>0</v>
      </c>
      <c r="CP58">
        <v>1</v>
      </c>
      <c r="CQ58">
        <v>1</v>
      </c>
      <c r="CR58">
        <v>4</v>
      </c>
      <c r="CS58">
        <v>0</v>
      </c>
      <c r="CT58">
        <v>1</v>
      </c>
      <c r="CU58">
        <v>4</v>
      </c>
      <c r="CV58">
        <v>2</v>
      </c>
      <c r="CW58">
        <v>1</v>
      </c>
      <c r="CX58">
        <v>0</v>
      </c>
      <c r="CY58">
        <v>1</v>
      </c>
      <c r="CZ58">
        <v>1</v>
      </c>
      <c r="DA58">
        <v>1</v>
      </c>
      <c r="DB58">
        <v>6</v>
      </c>
      <c r="DC58">
        <v>4</v>
      </c>
      <c r="DD58">
        <v>2</v>
      </c>
      <c r="DE58">
        <v>5</v>
      </c>
      <c r="DF58">
        <v>5</v>
      </c>
      <c r="DG58">
        <v>4</v>
      </c>
      <c r="DH58">
        <v>3</v>
      </c>
      <c r="DI58">
        <v>4</v>
      </c>
      <c r="DJ58">
        <v>4</v>
      </c>
      <c r="DK58">
        <v>2</v>
      </c>
      <c r="DL58">
        <v>3</v>
      </c>
      <c r="DM58">
        <v>1</v>
      </c>
      <c r="DN58">
        <v>0</v>
      </c>
      <c r="DO58">
        <v>1</v>
      </c>
      <c r="DP58">
        <v>1</v>
      </c>
      <c r="DQ58">
        <v>1</v>
      </c>
      <c r="DR58">
        <v>1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1</v>
      </c>
      <c r="EB58">
        <v>0</v>
      </c>
      <c r="EC58">
        <v>0</v>
      </c>
      <c r="ED58">
        <v>1</v>
      </c>
      <c r="EE58">
        <v>1</v>
      </c>
      <c r="EF58">
        <v>1</v>
      </c>
      <c r="EG58">
        <v>0</v>
      </c>
      <c r="EH58">
        <v>1</v>
      </c>
      <c r="EI58">
        <v>1</v>
      </c>
      <c r="EJ58">
        <v>1</v>
      </c>
      <c r="EK58">
        <v>1</v>
      </c>
      <c r="EL58">
        <v>1</v>
      </c>
      <c r="EM58">
        <v>1</v>
      </c>
      <c r="EN58">
        <v>1</v>
      </c>
    </row>
    <row r="59" spans="1:144">
      <c r="BZ59">
        <v>5</v>
      </c>
      <c r="CA59">
        <v>1</v>
      </c>
      <c r="CB59">
        <v>6</v>
      </c>
      <c r="CC59">
        <v>3</v>
      </c>
      <c r="CD59">
        <v>6</v>
      </c>
      <c r="CE59">
        <v>3</v>
      </c>
      <c r="CF59">
        <v>2</v>
      </c>
      <c r="CG59">
        <v>1</v>
      </c>
      <c r="CH59">
        <v>3</v>
      </c>
      <c r="CI59">
        <v>3</v>
      </c>
      <c r="CJ59">
        <v>2</v>
      </c>
      <c r="CK59">
        <v>1</v>
      </c>
      <c r="CL59">
        <v>0</v>
      </c>
      <c r="CM59">
        <v>1</v>
      </c>
      <c r="CN59">
        <v>1</v>
      </c>
      <c r="CO59">
        <v>0</v>
      </c>
      <c r="CP59">
        <v>1</v>
      </c>
      <c r="CQ59">
        <v>1</v>
      </c>
      <c r="CR59">
        <v>4</v>
      </c>
      <c r="CS59">
        <v>0</v>
      </c>
      <c r="CT59">
        <v>1</v>
      </c>
      <c r="CU59">
        <v>4</v>
      </c>
      <c r="CV59">
        <v>2</v>
      </c>
      <c r="CW59">
        <v>1</v>
      </c>
      <c r="CX59">
        <v>0</v>
      </c>
      <c r="CY59">
        <v>1</v>
      </c>
      <c r="CZ59">
        <v>1</v>
      </c>
      <c r="DA59">
        <v>1</v>
      </c>
      <c r="DB59">
        <v>6</v>
      </c>
      <c r="DC59">
        <v>4</v>
      </c>
      <c r="DD59">
        <v>2</v>
      </c>
      <c r="DE59">
        <v>5</v>
      </c>
      <c r="DF59">
        <v>5</v>
      </c>
      <c r="DG59">
        <v>4</v>
      </c>
      <c r="DH59">
        <v>3</v>
      </c>
      <c r="DI59">
        <v>4</v>
      </c>
      <c r="DJ59">
        <v>4</v>
      </c>
      <c r="DK59">
        <v>2</v>
      </c>
      <c r="DL59">
        <v>3</v>
      </c>
      <c r="DM59">
        <v>1</v>
      </c>
      <c r="DN59">
        <v>0</v>
      </c>
      <c r="DO59">
        <v>1</v>
      </c>
      <c r="DP59">
        <v>1</v>
      </c>
      <c r="DQ59">
        <v>1</v>
      </c>
      <c r="DR59">
        <v>1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</v>
      </c>
      <c r="EB59">
        <v>0</v>
      </c>
      <c r="EC59">
        <v>0</v>
      </c>
      <c r="ED59">
        <v>1</v>
      </c>
      <c r="EE59">
        <v>1</v>
      </c>
      <c r="EF59">
        <v>1</v>
      </c>
      <c r="EG59">
        <v>0</v>
      </c>
      <c r="EH59">
        <v>1</v>
      </c>
      <c r="EI59">
        <v>1</v>
      </c>
      <c r="EJ59">
        <v>1</v>
      </c>
      <c r="EK59">
        <v>1</v>
      </c>
      <c r="EL59">
        <v>1</v>
      </c>
      <c r="EM59">
        <v>1</v>
      </c>
      <c r="EN59">
        <v>1</v>
      </c>
    </row>
  </sheetData>
  <mergeCells count="32">
    <mergeCell ref="DM2:DR2"/>
    <mergeCell ref="DS2:DW2"/>
    <mergeCell ref="DX2:EC2"/>
    <mergeCell ref="ED2:EH2"/>
    <mergeCell ref="EI2:EN2"/>
    <mergeCell ref="DG2:DL2"/>
    <mergeCell ref="AW2:BB2"/>
    <mergeCell ref="BC2:BG2"/>
    <mergeCell ref="BH2:BM2"/>
    <mergeCell ref="BN2:BR2"/>
    <mergeCell ref="BS2:BX2"/>
    <mergeCell ref="BZ2:CD2"/>
    <mergeCell ref="CE2:CJ2"/>
    <mergeCell ref="CK2:CP2"/>
    <mergeCell ref="CQ2:CV2"/>
    <mergeCell ref="CW2:DA2"/>
    <mergeCell ref="DB2:DF2"/>
    <mergeCell ref="A1:A2"/>
    <mergeCell ref="B1:B2"/>
    <mergeCell ref="C1:C2"/>
    <mergeCell ref="AQ2:AV2"/>
    <mergeCell ref="D1:D2"/>
    <mergeCell ref="E1:E2"/>
    <mergeCell ref="F1:F2"/>
    <mergeCell ref="G1:G2"/>
    <mergeCell ref="H1:H2"/>
    <mergeCell ref="J2:N2"/>
    <mergeCell ref="O2:T2"/>
    <mergeCell ref="U2:Z2"/>
    <mergeCell ref="AA2:AF2"/>
    <mergeCell ref="AG2:AK2"/>
    <mergeCell ref="AL2:AP2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2FC3-A3BD-4623-9E03-45B59548BDA9}">
  <dimension ref="A1:EN64"/>
  <sheetViews>
    <sheetView zoomScale="55" zoomScaleNormal="55" workbookViewId="0">
      <pane xSplit="1" topLeftCell="B1" activePane="topRight" state="frozen"/>
      <selection activeCell="CC3" sqref="CC3"/>
      <selection pane="topRight" activeCell="D1" sqref="D1:F1048576"/>
    </sheetView>
  </sheetViews>
  <sheetFormatPr defaultColWidth="9.1328125" defaultRowHeight="13.9"/>
  <cols>
    <col min="1" max="1" width="7.73046875" bestFit="1" customWidth="1"/>
    <col min="2" max="2" width="19.265625" bestFit="1" customWidth="1"/>
    <col min="3" max="3" width="19.265625" customWidth="1"/>
    <col min="4" max="4" width="23.265625" style="31" bestFit="1" customWidth="1"/>
    <col min="5" max="5" width="31.1328125" bestFit="1" customWidth="1"/>
    <col min="6" max="6" width="7.265625" customWidth="1"/>
    <col min="10" max="10" width="10.3984375" bestFit="1" customWidth="1"/>
    <col min="11" max="11" width="6.1328125" bestFit="1" customWidth="1"/>
    <col min="12" max="12" width="8.1328125" customWidth="1"/>
    <col min="13" max="14" width="8.1328125" bestFit="1" customWidth="1"/>
    <col min="16" max="16" width="8.1328125" bestFit="1" customWidth="1"/>
    <col min="17" max="18" width="6.1328125" bestFit="1" customWidth="1"/>
    <col min="19" max="19" width="7.1328125" bestFit="1" customWidth="1"/>
    <col min="21" max="22" width="6.1328125" bestFit="1" customWidth="1"/>
    <col min="23" max="24" width="7.1328125" bestFit="1" customWidth="1"/>
    <col min="25" max="25" width="6.1328125" bestFit="1" customWidth="1"/>
    <col min="26" max="26" width="7.1328125" bestFit="1" customWidth="1"/>
    <col min="28" max="28" width="8.1328125" bestFit="1" customWidth="1"/>
    <col min="29" max="29" width="8.1328125" customWidth="1"/>
    <col min="30" max="41" width="8.1328125" bestFit="1" customWidth="1"/>
    <col min="42" max="42" width="9.1328125" bestFit="1" customWidth="1"/>
    <col min="43" max="45" width="8.1328125" bestFit="1" customWidth="1"/>
    <col min="60" max="60" width="9.1328125" bestFit="1" customWidth="1"/>
    <col min="61" max="61" width="9.1328125" customWidth="1"/>
    <col min="62" max="70" width="8.1328125" bestFit="1" customWidth="1"/>
    <col min="71" max="74" width="9.1328125" bestFit="1" customWidth="1"/>
    <col min="75" max="75" width="8.1328125" bestFit="1" customWidth="1"/>
    <col min="76" max="76" width="9.1328125" customWidth="1"/>
  </cols>
  <sheetData>
    <row r="1" spans="1:144">
      <c r="A1" s="120" t="s">
        <v>252</v>
      </c>
      <c r="B1" s="120" t="s">
        <v>253</v>
      </c>
      <c r="C1" s="120" t="s">
        <v>491</v>
      </c>
      <c r="D1" s="119" t="s">
        <v>257</v>
      </c>
      <c r="E1" s="120" t="s">
        <v>258</v>
      </c>
      <c r="F1" s="121" t="s">
        <v>473</v>
      </c>
      <c r="G1" s="121" t="s">
        <v>260</v>
      </c>
      <c r="H1" s="121" t="s">
        <v>261</v>
      </c>
      <c r="J1" t="s">
        <v>262</v>
      </c>
      <c r="BZ1" t="s">
        <v>322</v>
      </c>
    </row>
    <row r="2" spans="1:144">
      <c r="A2" s="120"/>
      <c r="B2" s="120"/>
      <c r="C2" s="120"/>
      <c r="D2" s="119"/>
      <c r="E2" s="120"/>
      <c r="F2" s="121"/>
      <c r="G2" s="121"/>
      <c r="H2" s="121"/>
      <c r="J2" s="103" t="s">
        <v>78</v>
      </c>
      <c r="K2" s="104"/>
      <c r="L2" s="104"/>
      <c r="M2" s="104"/>
      <c r="N2" s="104"/>
      <c r="O2" s="100" t="s">
        <v>79</v>
      </c>
      <c r="P2" s="100"/>
      <c r="Q2" s="100"/>
      <c r="R2" s="100"/>
      <c r="S2" s="100"/>
      <c r="T2" s="100"/>
      <c r="U2" s="105" t="s">
        <v>80</v>
      </c>
      <c r="V2" s="105"/>
      <c r="W2" s="105"/>
      <c r="X2" s="105"/>
      <c r="Y2" s="105"/>
      <c r="Z2" s="105"/>
      <c r="AA2" s="106" t="s">
        <v>81</v>
      </c>
      <c r="AB2" s="106"/>
      <c r="AC2" s="106"/>
      <c r="AD2" s="106"/>
      <c r="AE2" s="106"/>
      <c r="AF2" s="106"/>
      <c r="AG2" s="107" t="s">
        <v>82</v>
      </c>
      <c r="AH2" s="107"/>
      <c r="AI2" s="107"/>
      <c r="AJ2" s="107"/>
      <c r="AK2" s="107"/>
      <c r="AL2" s="108" t="s">
        <v>264</v>
      </c>
      <c r="AM2" s="108"/>
      <c r="AN2" s="108"/>
      <c r="AO2" s="108"/>
      <c r="AP2" s="108"/>
      <c r="AQ2" s="109" t="s">
        <v>265</v>
      </c>
      <c r="AR2" s="109"/>
      <c r="AS2" s="109"/>
      <c r="AT2" s="109"/>
      <c r="AU2" s="109"/>
      <c r="AV2" s="109"/>
      <c r="AW2" s="110" t="s">
        <v>20</v>
      </c>
      <c r="AX2" s="110"/>
      <c r="AY2" s="110"/>
      <c r="AZ2" s="110"/>
      <c r="BA2" s="110"/>
      <c r="BB2" s="110"/>
      <c r="BC2" s="111" t="s">
        <v>23</v>
      </c>
      <c r="BD2" s="111"/>
      <c r="BE2" s="111"/>
      <c r="BF2" s="111"/>
      <c r="BG2" s="111"/>
      <c r="BH2" s="112" t="s">
        <v>86</v>
      </c>
      <c r="BI2" s="112"/>
      <c r="BJ2" s="112"/>
      <c r="BK2" s="112"/>
      <c r="BL2" s="112"/>
      <c r="BM2" s="112"/>
      <c r="BN2" s="113" t="s">
        <v>87</v>
      </c>
      <c r="BO2" s="113"/>
      <c r="BP2" s="113"/>
      <c r="BQ2" s="113"/>
      <c r="BR2" s="113"/>
      <c r="BS2" s="114" t="s">
        <v>88</v>
      </c>
      <c r="BT2" s="114"/>
      <c r="BU2" s="114"/>
      <c r="BV2" s="114"/>
      <c r="BW2" s="114"/>
      <c r="BX2" s="114"/>
      <c r="BZ2" s="103" t="s">
        <v>78</v>
      </c>
      <c r="CA2" s="104"/>
      <c r="CB2" s="104"/>
      <c r="CC2" s="104"/>
      <c r="CD2" s="104"/>
      <c r="CE2" s="100" t="s">
        <v>79</v>
      </c>
      <c r="CF2" s="100"/>
      <c r="CG2" s="100"/>
      <c r="CH2" s="100"/>
      <c r="CI2" s="100"/>
      <c r="CJ2" s="100"/>
      <c r="CK2" s="105" t="s">
        <v>80</v>
      </c>
      <c r="CL2" s="105"/>
      <c r="CM2" s="105"/>
      <c r="CN2" s="105"/>
      <c r="CO2" s="105"/>
      <c r="CP2" s="105"/>
      <c r="CQ2" s="106" t="s">
        <v>81</v>
      </c>
      <c r="CR2" s="106"/>
      <c r="CS2" s="106"/>
      <c r="CT2" s="106"/>
      <c r="CU2" s="106"/>
      <c r="CV2" s="106"/>
      <c r="CW2" s="107" t="s">
        <v>82</v>
      </c>
      <c r="CX2" s="107"/>
      <c r="CY2" s="107"/>
      <c r="CZ2" s="107"/>
      <c r="DA2" s="107"/>
      <c r="DB2" s="108" t="s">
        <v>264</v>
      </c>
      <c r="DC2" s="108"/>
      <c r="DD2" s="108"/>
      <c r="DE2" s="108"/>
      <c r="DF2" s="108"/>
      <c r="DG2" s="109" t="s">
        <v>265</v>
      </c>
      <c r="DH2" s="109"/>
      <c r="DI2" s="109"/>
      <c r="DJ2" s="109"/>
      <c r="DK2" s="109"/>
      <c r="DL2" s="109"/>
      <c r="DM2" s="110" t="s">
        <v>20</v>
      </c>
      <c r="DN2" s="110"/>
      <c r="DO2" s="110"/>
      <c r="DP2" s="110"/>
      <c r="DQ2" s="110"/>
      <c r="DR2" s="110"/>
      <c r="DS2" s="111" t="s">
        <v>23</v>
      </c>
      <c r="DT2" s="111"/>
      <c r="DU2" s="111"/>
      <c r="DV2" s="111"/>
      <c r="DW2" s="111"/>
      <c r="DX2" s="112" t="s">
        <v>86</v>
      </c>
      <c r="DY2" s="112"/>
      <c r="DZ2" s="112"/>
      <c r="EA2" s="112"/>
      <c r="EB2" s="112"/>
      <c r="EC2" s="112"/>
      <c r="ED2" s="113" t="s">
        <v>87</v>
      </c>
      <c r="EE2" s="113"/>
      <c r="EF2" s="113"/>
      <c r="EG2" s="113"/>
      <c r="EH2" s="113"/>
      <c r="EI2" s="114" t="s">
        <v>88</v>
      </c>
      <c r="EJ2" s="114"/>
      <c r="EK2" s="114"/>
      <c r="EL2" s="114"/>
      <c r="EM2" s="114"/>
      <c r="EN2" s="114"/>
    </row>
    <row r="3" spans="1:144">
      <c r="A3" s="29" t="s">
        <v>92</v>
      </c>
      <c r="B3">
        <v>1.4E-3</v>
      </c>
      <c r="C3">
        <v>0.2</v>
      </c>
      <c r="D3" s="30" t="s">
        <v>279</v>
      </c>
      <c r="E3" t="s">
        <v>533</v>
      </c>
      <c r="F3">
        <v>3</v>
      </c>
      <c r="G3">
        <v>3</v>
      </c>
      <c r="H3">
        <v>2</v>
      </c>
      <c r="J3">
        <v>0.45</v>
      </c>
      <c r="N3">
        <v>5.38</v>
      </c>
      <c r="O3">
        <v>0.01</v>
      </c>
      <c r="S3">
        <v>4.0000000000000001E-3</v>
      </c>
      <c r="T3">
        <v>0.01</v>
      </c>
      <c r="AA3">
        <v>0.05</v>
      </c>
      <c r="AB3">
        <v>0.76</v>
      </c>
      <c r="AC3">
        <v>0.17</v>
      </c>
      <c r="AE3">
        <v>2.74</v>
      </c>
      <c r="AF3" s="31">
        <v>0.41</v>
      </c>
      <c r="AG3" s="31"/>
      <c r="AL3">
        <v>1.78</v>
      </c>
      <c r="AM3">
        <v>1.49</v>
      </c>
      <c r="AO3">
        <v>0.41</v>
      </c>
      <c r="AQ3">
        <v>0.92</v>
      </c>
      <c r="AS3">
        <v>0.69</v>
      </c>
      <c r="AT3">
        <v>3.5</v>
      </c>
      <c r="AU3">
        <v>0.03</v>
      </c>
      <c r="AV3">
        <v>0.34</v>
      </c>
      <c r="BZ3">
        <f t="shared" ref="BZ3:BZ41" si="0">IF(AND((J3-$B3)&gt;0,(J3-$C3)&gt;=0),1,IF(AND((J3-$B3)&gt;0,(J3-$C3)&lt;0),1-($H3-1)/$F3,0))</f>
        <v>1</v>
      </c>
      <c r="CA3">
        <f t="shared" ref="CA3:CA41" si="1">IF(AND((K3-$B3)&gt;0,(K3-$C3)&gt;=0),1,IF(AND((K3-$B3)&gt;0,(K3-$C3)&lt;0),1-($H3-1)/$F3,0))</f>
        <v>0</v>
      </c>
      <c r="CB3">
        <f t="shared" ref="CB3:CB41" si="2">IF(AND((L3-$B3)&gt;0,(L3-$C3)&gt;=0),1,IF(AND((L3-$B3)&gt;0,(L3-$C3)&lt;0),1-($H3-1)/$F3,0))</f>
        <v>0</v>
      </c>
      <c r="CC3">
        <f t="shared" ref="CC3:CC41" si="3">IF(AND((M3-$B3)&gt;0,(M3-$C3)&gt;=0),1,IF(AND((M3-$B3)&gt;0,(M3-$C3)&lt;0),1-($H3-1)/$F3,0))</f>
        <v>0</v>
      </c>
      <c r="CD3">
        <f t="shared" ref="CD3:CD41" si="4">IF(AND((N3-$B3)&gt;0,(N3-$C3)&gt;=0),1,IF(AND((N3-$B3)&gt;0,(N3-$C3)&lt;0),1-($H3-1)/$F3,0))</f>
        <v>1</v>
      </c>
      <c r="CE3">
        <f t="shared" ref="CE3:CE41" si="5">IF(AND((O3-$B3)&gt;0,(O3-$C3)&gt;=0),1,IF(AND((O3-$B3)&gt;0,(O3-$C3)&lt;0),1-($H3-1)/$F3,0))</f>
        <v>0.66666666666666674</v>
      </c>
      <c r="CF3">
        <f t="shared" ref="CF3:CF41" si="6">IF(AND((P3-$B3)&gt;0,(P3-$C3)&gt;=0),1,IF(AND((P3-$B3)&gt;0,(P3-$C3)&lt;0),1-($H3-1)/$F3,0))</f>
        <v>0</v>
      </c>
      <c r="CG3">
        <f t="shared" ref="CG3:CG41" si="7">IF(AND((Q3-$B3)&gt;0,(Q3-$C3)&gt;=0),1,IF(AND((Q3-$B3)&gt;0,(Q3-$C3)&lt;0),1-($H3-1)/$F3,0))</f>
        <v>0</v>
      </c>
      <c r="CH3">
        <f t="shared" ref="CH3:CH41" si="8">IF(AND((R3-$B3)&gt;0,(R3-$C3)&gt;=0),1,IF(AND((R3-$B3)&gt;0,(R3-$C3)&lt;0),1-($H3-1)/$F3,0))</f>
        <v>0</v>
      </c>
      <c r="CI3">
        <f t="shared" ref="CI3:CI41" si="9">IF(AND((S3-$B3)&gt;0,(S3-$C3)&gt;=0),1,IF(AND((S3-$B3)&gt;0,(S3-$C3)&lt;0),1-($H3-1)/$F3,0))</f>
        <v>0.66666666666666674</v>
      </c>
      <c r="CJ3">
        <f t="shared" ref="CJ3:CJ41" si="10">IF(AND((T3-$B3)&gt;0,(T3-$C3)&gt;=0),1,IF(AND((T3-$B3)&gt;0,(T3-$C3)&lt;0),1-($H3-1)/$F3,0))</f>
        <v>0.66666666666666674</v>
      </c>
      <c r="CK3">
        <f t="shared" ref="CK3:CK41" si="11">IF(AND((U3-$B3)&gt;0,(U3-$C3)&gt;=0),1,IF(AND((U3-$B3)&gt;0,(U3-$C3)&lt;0),1-($H3-1)/$F3,0))</f>
        <v>0</v>
      </c>
      <c r="CL3">
        <f t="shared" ref="CL3:CL41" si="12">IF(AND((V3-$B3)&gt;0,(V3-$C3)&gt;=0),1,IF(AND((V3-$B3)&gt;0,(V3-$C3)&lt;0),1-($H3-1)/$F3,0))</f>
        <v>0</v>
      </c>
      <c r="CM3">
        <f t="shared" ref="CM3:CM41" si="13">IF(AND((W3-$B3)&gt;0,(W3-$C3)&gt;=0),1,IF(AND((W3-$B3)&gt;0,(W3-$C3)&lt;0),1-($H3-1)/$F3,0))</f>
        <v>0</v>
      </c>
      <c r="CN3">
        <f t="shared" ref="CN3:CN41" si="14">IF(AND((X3-$B3)&gt;0,(X3-$C3)&gt;=0),1,IF(AND((X3-$B3)&gt;0,(X3-$C3)&lt;0),1-($H3-1)/$F3,0))</f>
        <v>0</v>
      </c>
      <c r="CO3">
        <f t="shared" ref="CO3:CO41" si="15">IF(AND((Y3-$B3)&gt;0,(Y3-$C3)&gt;=0),1,IF(AND((Y3-$B3)&gt;0,(Y3-$C3)&lt;0),1-($H3-1)/$F3,0))</f>
        <v>0</v>
      </c>
      <c r="CP3">
        <f t="shared" ref="CP3:CP41" si="16">IF(AND((Z3-$B3)&gt;0,(Z3-$C3)&gt;=0),1,IF(AND((Z3-$B3)&gt;0,(Z3-$C3)&lt;0),1-($H3-1)/$F3,0))</f>
        <v>0</v>
      </c>
      <c r="CQ3">
        <f t="shared" ref="CQ3:CQ41" si="17">IF(AND((AA3-$B3)&gt;0,(AA3-$C3)&gt;=0),1,IF(AND((AA3-$B3)&gt;0,(AA3-$C3)&lt;0),1-($H3-1)/$F3,0))</f>
        <v>0.66666666666666674</v>
      </c>
      <c r="CR3">
        <f t="shared" ref="CR3:CR41" si="18">IF(AND((AB3-$B3)&gt;0,(AB3-$C3)&gt;=0),1,IF(AND((AB3-$B3)&gt;0,(AB3-$C3)&lt;0),1-($H3-1)/$F3,0))</f>
        <v>1</v>
      </c>
      <c r="CS3">
        <f t="shared" ref="CS3:CS41" si="19">IF(AND((AC3-$B3)&gt;0,(AC3-$C3)&gt;=0),1,IF(AND((AC3-$B3)&gt;0,(AC3-$C3)&lt;0),1-($H3-1)/$F3,0))</f>
        <v>0.66666666666666674</v>
      </c>
      <c r="CT3">
        <f t="shared" ref="CT3:CT41" si="20">IF(AND((AD3-$B3)&gt;0,(AD3-$C3)&gt;=0),1,IF(AND((AD3-$B3)&gt;0,(AD3-$C3)&lt;0),1-($H3-1)/$F3,0))</f>
        <v>0</v>
      </c>
      <c r="CU3">
        <f t="shared" ref="CU3:CU41" si="21">IF(AND((AE3-$B3)&gt;0,(AE3-$C3)&gt;=0),1,IF(AND((AE3-$B3)&gt;0,(AE3-$C3)&lt;0),1-($H3-1)/$F3,0))</f>
        <v>1</v>
      </c>
      <c r="CV3">
        <f t="shared" ref="CV3:CV41" si="22">IF(AND((AF3-$B3)&gt;0,(AF3-$C3)&gt;=0),1,IF(AND((AF3-$B3)&gt;0,(AF3-$C3)&lt;0),1-($H3-1)/$F3,0))</f>
        <v>1</v>
      </c>
      <c r="CW3">
        <f t="shared" ref="CW3:CW41" si="23">IF(AND((AG3-$B3)&gt;0,(AG3-$C3)&gt;=0),1,IF(AND((AG3-$B3)&gt;0,(AG3-$C3)&lt;0),1-($H3-1)/$F3,0))</f>
        <v>0</v>
      </c>
      <c r="CX3">
        <f t="shared" ref="CX3:CX41" si="24">IF(AND((AH3-$B3)&gt;0,(AH3-$C3)&gt;=0),1,IF(AND((AH3-$B3)&gt;0,(AH3-$C3)&lt;0),1-($H3-1)/$F3,0))</f>
        <v>0</v>
      </c>
      <c r="CY3">
        <f t="shared" ref="CY3:CY41" si="25">IF(AND((AI3-$B3)&gt;0,(AI3-$C3)&gt;=0),1,IF(AND((AI3-$B3)&gt;0,(AI3-$C3)&lt;0),1-($H3-1)/$F3,0))</f>
        <v>0</v>
      </c>
      <c r="CZ3">
        <f t="shared" ref="CZ3:CZ41" si="26">IF(AND((AJ3-$B3)&gt;0,(AJ3-$C3)&gt;=0),1,IF(AND((AJ3-$B3)&gt;0,(AJ3-$C3)&lt;0),1-($H3-1)/$F3,0))</f>
        <v>0</v>
      </c>
      <c r="DA3">
        <f t="shared" ref="DA3:DA41" si="27">IF(AND((AK3-$B3)&gt;0,(AK3-$C3)&gt;=0),1,IF(AND((AK3-$B3)&gt;0,(AK3-$C3)&lt;0),1-($H3-1)/$F3,0))</f>
        <v>0</v>
      </c>
      <c r="DB3">
        <f t="shared" ref="DB3:DB41" si="28">IF(AND((AL3-$B3)&gt;0,(AL3-$C3)&gt;=0),1,IF(AND((AL3-$B3)&gt;0,(AL3-$C3)&lt;0),1-($H3-1)/$F3,0))</f>
        <v>1</v>
      </c>
      <c r="DC3">
        <f t="shared" ref="DC3:DC41" si="29">IF(AND((AM3-$B3)&gt;0,(AM3-$C3)&gt;=0),1,IF(AND((AM3-$B3)&gt;0,(AM3-$C3)&lt;0),1-($H3-1)/$F3,0))</f>
        <v>1</v>
      </c>
      <c r="DD3">
        <f t="shared" ref="DD3:DD41" si="30">IF(AND((AN3-$B3)&gt;0,(AN3-$C3)&gt;=0),1,IF(AND((AN3-$B3)&gt;0,(AN3-$C3)&lt;0),1-($H3-1)/$F3,0))</f>
        <v>0</v>
      </c>
      <c r="DE3">
        <f t="shared" ref="DE3:DE41" si="31">IF(AND((AO3-$B3)&gt;0,(AO3-$C3)&gt;=0),1,IF(AND((AO3-$B3)&gt;0,(AO3-$C3)&lt;0),1-($H3-1)/$F3,0))</f>
        <v>1</v>
      </c>
      <c r="DF3">
        <f t="shared" ref="DF3:DF41" si="32">IF(AND((AP3-$B3)&gt;0,(AP3-$C3)&gt;=0),1,IF(AND((AP3-$B3)&gt;0,(AP3-$C3)&lt;0),1-($H3-1)/$F3,0))</f>
        <v>0</v>
      </c>
      <c r="DG3">
        <f t="shared" ref="DG3:DG41" si="33">IF(AND((AQ3-$B3)&gt;0,(AQ3-$C3)&gt;=0),1,IF(AND((AQ3-$B3)&gt;0,(AQ3-$C3)&lt;0),1-($H3-1)/$F3,0))</f>
        <v>1</v>
      </c>
      <c r="DH3">
        <f t="shared" ref="DH3:DH41" si="34">IF(AND((AR3-$B3)&gt;0,(AR3-$C3)&gt;=0),1,IF(AND((AR3-$B3)&gt;0,(AR3-$C3)&lt;0),1-($H3-1)/$F3,0))</f>
        <v>0</v>
      </c>
      <c r="DI3">
        <f t="shared" ref="DI3:DI41" si="35">IF(AND((AS3-$B3)&gt;0,(AS3-$C3)&gt;=0),1,IF(AND((AS3-$B3)&gt;0,(AS3-$C3)&lt;0),1-($H3-1)/$F3,0))</f>
        <v>1</v>
      </c>
      <c r="DJ3">
        <f t="shared" ref="DJ3:DJ41" si="36">IF(AND((AT3-$B3)&gt;0,(AT3-$C3)&gt;=0),1,IF(AND((AT3-$B3)&gt;0,(AT3-$C3)&lt;0),1-($H3-1)/$F3,0))</f>
        <v>1</v>
      </c>
      <c r="DK3">
        <f t="shared" ref="DK3:DK41" si="37">IF(AND((AU3-$B3)&gt;0,(AU3-$C3)&gt;=0),1,IF(AND((AU3-$B3)&gt;0,(AU3-$C3)&lt;0),1-($H3-1)/$F3,0))</f>
        <v>0.66666666666666674</v>
      </c>
      <c r="DL3">
        <f t="shared" ref="DL3:DL41" si="38">IF(AND((AV3-$B3)&gt;0,(AV3-$C3)&gt;=0),1,IF(AND((AV3-$B3)&gt;0,(AV3-$C3)&lt;0),1-($H3-1)/$F3,0))</f>
        <v>1</v>
      </c>
      <c r="DM3">
        <f t="shared" ref="DM3:DM41" si="39">IF(AND((AW3-$B3)&gt;0,(AW3-$C3)&gt;=0),1,IF(AND((AW3-$B3)&gt;0,(AW3-$C3)&lt;0),1-($H3-1)/$F3,0))</f>
        <v>0</v>
      </c>
      <c r="DN3">
        <f t="shared" ref="DN3:DN41" si="40">IF(AND((AX3-$B3)&gt;0,(AX3-$C3)&gt;=0),1,IF(AND((AX3-$B3)&gt;0,(AX3-$C3)&lt;0),1-($H3-1)/$F3,0))</f>
        <v>0</v>
      </c>
      <c r="DO3">
        <f t="shared" ref="DO3:DO41" si="41">IF(AND((AY3-$B3)&gt;0,(AY3-$C3)&gt;=0),1,IF(AND((AY3-$B3)&gt;0,(AY3-$C3)&lt;0),1-($H3-1)/$F3,0))</f>
        <v>0</v>
      </c>
      <c r="DP3">
        <f t="shared" ref="DP3:DP41" si="42">IF(AND((AZ3-$B3)&gt;0,(AZ3-$C3)&gt;=0),1,IF(AND((AZ3-$B3)&gt;0,(AZ3-$C3)&lt;0),1-($H3-1)/$F3,0))</f>
        <v>0</v>
      </c>
      <c r="DQ3">
        <f t="shared" ref="DQ3:DQ41" si="43">IF(AND((BA3-$B3)&gt;0,(BA3-$C3)&gt;=0),1,IF(AND((BA3-$B3)&gt;0,(BA3-$C3)&lt;0),1-($H3-1)/$F3,0))</f>
        <v>0</v>
      </c>
      <c r="DR3">
        <f t="shared" ref="DR3:DR41" si="44">IF(AND((BB3-$B3)&gt;0,(BB3-$C3)&gt;=0),1,IF(AND((BB3-$B3)&gt;0,(BB3-$C3)&lt;0),1-($H3-1)/$F3,0))</f>
        <v>0</v>
      </c>
      <c r="DS3">
        <f t="shared" ref="DS3:DS41" si="45">IF(AND((BC3-$B3)&gt;0,(BC3-$C3)&gt;=0),1,IF(AND((BC3-$B3)&gt;0,(BC3-$C3)&lt;0),1-($H3-1)/$F3,0))</f>
        <v>0</v>
      </c>
      <c r="DT3">
        <f t="shared" ref="DT3:DT41" si="46">IF(AND((BD3-$B3)&gt;0,(BD3-$C3)&gt;=0),1,IF(AND((BD3-$B3)&gt;0,(BD3-$C3)&lt;0),1-($H3-1)/$F3,0))</f>
        <v>0</v>
      </c>
      <c r="DU3">
        <f t="shared" ref="DU3:DU41" si="47">IF(AND((BE3-$B3)&gt;0,(BE3-$C3)&gt;=0),1,IF(AND((BE3-$B3)&gt;0,(BE3-$C3)&lt;0),1-($H3-1)/$F3,0))</f>
        <v>0</v>
      </c>
      <c r="DV3">
        <f t="shared" ref="DV3:DV41" si="48">IF(AND((BF3-$B3)&gt;0,(BF3-$C3)&gt;=0),1,IF(AND((BF3-$B3)&gt;0,(BF3-$C3)&lt;0),1-($H3-1)/$F3,0))</f>
        <v>0</v>
      </c>
      <c r="DW3">
        <f t="shared" ref="DW3:DW41" si="49">IF(AND((BG3-$B3)&gt;0,(BG3-$C3)&gt;=0),1,IF(AND((BG3-$B3)&gt;0,(BG3-$C3)&lt;0),1-($H3-1)/$F3,0))</f>
        <v>0</v>
      </c>
      <c r="DX3">
        <f t="shared" ref="DX3:DX41" si="50">IF(AND((BH3-$B3)&gt;0,(BH3-$C3)&gt;=0),1,IF(AND((BH3-$B3)&gt;0,(BH3-$C3)&lt;0),1-($H3-1)/$F3,0))</f>
        <v>0</v>
      </c>
      <c r="DY3">
        <f t="shared" ref="DY3:DY41" si="51">IF(AND((BI3-$B3)&gt;0,(BI3-$C3)&gt;=0),1,IF(AND((BI3-$B3)&gt;0,(BI3-$C3)&lt;0),1-($H3-1)/$F3,0))</f>
        <v>0</v>
      </c>
      <c r="DZ3">
        <f t="shared" ref="DZ3:DZ41" si="52">IF(AND((BJ3-$B3)&gt;0,(BJ3-$C3)&gt;=0),1,IF(AND((BJ3-$B3)&gt;0,(BJ3-$C3)&lt;0),1-($H3-1)/$F3,0))</f>
        <v>0</v>
      </c>
      <c r="EA3">
        <f t="shared" ref="EA3:EA41" si="53">IF(AND((BK3-$B3)&gt;0,(BK3-$C3)&gt;=0),1,IF(AND((BK3-$B3)&gt;0,(BK3-$C3)&lt;0),1-($H3-1)/$F3,0))</f>
        <v>0</v>
      </c>
      <c r="EB3">
        <f t="shared" ref="EB3:EB41" si="54">IF(AND((BL3-$B3)&gt;0,(BL3-$C3)&gt;=0),1,IF(AND((BL3-$B3)&gt;0,(BL3-$C3)&lt;0),1-($H3-1)/$F3,0))</f>
        <v>0</v>
      </c>
      <c r="EC3">
        <f t="shared" ref="EC3:EC41" si="55">IF(AND((BM3-$B3)&gt;0,(BM3-$C3)&gt;=0),1,IF(AND((BM3-$B3)&gt;0,(BM3-$C3)&lt;0),1-($H3-1)/$F3,0))</f>
        <v>0</v>
      </c>
      <c r="ED3">
        <f t="shared" ref="ED3:ED41" si="56">IF(AND((BN3-$B3)&gt;0,(BN3-$C3)&gt;=0),1,IF(AND((BN3-$B3)&gt;0,(BN3-$C3)&lt;0),1-($H3-1)/$F3,0))</f>
        <v>0</v>
      </c>
      <c r="EE3">
        <f t="shared" ref="EE3:EE41" si="57">IF(AND((BO3-$B3)&gt;0,(BO3-$C3)&gt;=0),1,IF(AND((BO3-$B3)&gt;0,(BO3-$C3)&lt;0),1-($H3-1)/$F3,0))</f>
        <v>0</v>
      </c>
      <c r="EF3">
        <f t="shared" ref="EF3:EF41" si="58">IF(AND((BP3-$B3)&gt;0,(BP3-$C3)&gt;=0),1,IF(AND((BP3-$B3)&gt;0,(BP3-$C3)&lt;0),1-($H3-1)/$F3,0))</f>
        <v>0</v>
      </c>
      <c r="EG3">
        <f t="shared" ref="EG3:EG41" si="59">IF(AND((BQ3-$B3)&gt;0,(BQ3-$C3)&gt;=0),1,IF(AND((BQ3-$B3)&gt;0,(BQ3-$C3)&lt;0),1-($H3-1)/$F3,0))</f>
        <v>0</v>
      </c>
      <c r="EH3">
        <f t="shared" ref="EH3:EH41" si="60">IF(AND((BR3-$B3)&gt;0,(BR3-$C3)&gt;=0),1,IF(AND((BR3-$B3)&gt;0,(BR3-$C3)&lt;0),1-($H3-1)/$F3,0))</f>
        <v>0</v>
      </c>
      <c r="EI3">
        <f t="shared" ref="EI3:EI41" si="61">IF(AND((BS3-$B3)&gt;0,(BS3-$C3)&gt;=0),1,IF(AND((BS3-$B3)&gt;0,(BS3-$C3)&lt;0),1-($H3-1)/$F3,0))</f>
        <v>0</v>
      </c>
      <c r="EJ3">
        <f t="shared" ref="EJ3:EJ41" si="62">IF(AND((BT3-$B3)&gt;0,(BT3-$C3)&gt;=0),1,IF(AND((BT3-$B3)&gt;0,(BT3-$C3)&lt;0),1-($H3-1)/$F3,0))</f>
        <v>0</v>
      </c>
      <c r="EK3">
        <f t="shared" ref="EK3:EK41" si="63">IF(AND((BU3-$B3)&gt;0,(BU3-$C3)&gt;=0),1,IF(AND((BU3-$B3)&gt;0,(BU3-$C3)&lt;0),1-($H3-1)/$F3,0))</f>
        <v>0</v>
      </c>
      <c r="EL3">
        <f t="shared" ref="EL3:EL41" si="64">IF(AND((BV3-$B3)&gt;0,(BV3-$C3)&gt;=0),1,IF(AND((BV3-$B3)&gt;0,(BV3-$C3)&lt;0),1-($H3-1)/$F3,0))</f>
        <v>0</v>
      </c>
      <c r="EM3">
        <f t="shared" ref="EM3:EM41" si="65">IF(AND((BW3-$B3)&gt;0,(BW3-$C3)&gt;=0),1,IF(AND((BW3-$B3)&gt;0,(BW3-$C3)&lt;0),1-($H3-1)/$F3,0))</f>
        <v>0</v>
      </c>
      <c r="EN3">
        <f t="shared" ref="EN3:EN41" si="66">IF(AND((BX3-$B3)&gt;0,(BX3-$C3)&gt;=0),1,IF(AND((BX3-$B3)&gt;0,(BX3-$C3)&lt;0),1-($H3-1)/$F3,0))</f>
        <v>0</v>
      </c>
    </row>
    <row r="4" spans="1:144">
      <c r="A4" s="29" t="s">
        <v>231</v>
      </c>
      <c r="B4">
        <v>8.4999999999999999E-6</v>
      </c>
      <c r="C4">
        <v>5.0000000000000001E-3</v>
      </c>
      <c r="D4" s="31" t="s">
        <v>275</v>
      </c>
      <c r="E4" s="31" t="s">
        <v>275</v>
      </c>
      <c r="F4">
        <v>3</v>
      </c>
      <c r="G4">
        <v>3</v>
      </c>
      <c r="H4">
        <v>3</v>
      </c>
      <c r="AF4" s="31"/>
      <c r="AG4" s="31"/>
      <c r="BZ4">
        <f t="shared" si="0"/>
        <v>0</v>
      </c>
      <c r="CA4">
        <f t="shared" si="1"/>
        <v>0</v>
      </c>
      <c r="CB4">
        <f t="shared" si="2"/>
        <v>0</v>
      </c>
      <c r="CC4">
        <f t="shared" si="3"/>
        <v>0</v>
      </c>
      <c r="CD4">
        <f t="shared" si="4"/>
        <v>0</v>
      </c>
      <c r="CE4">
        <f t="shared" si="5"/>
        <v>0</v>
      </c>
      <c r="CF4">
        <f t="shared" si="6"/>
        <v>0</v>
      </c>
      <c r="CG4">
        <f t="shared" si="7"/>
        <v>0</v>
      </c>
      <c r="CH4">
        <f t="shared" si="8"/>
        <v>0</v>
      </c>
      <c r="CI4">
        <f t="shared" si="9"/>
        <v>0</v>
      </c>
      <c r="CJ4">
        <f t="shared" si="10"/>
        <v>0</v>
      </c>
      <c r="CK4">
        <f t="shared" si="11"/>
        <v>0</v>
      </c>
      <c r="CL4">
        <f t="shared" si="12"/>
        <v>0</v>
      </c>
      <c r="CM4">
        <f t="shared" si="13"/>
        <v>0</v>
      </c>
      <c r="CN4">
        <f t="shared" si="14"/>
        <v>0</v>
      </c>
      <c r="CO4">
        <f t="shared" si="15"/>
        <v>0</v>
      </c>
      <c r="CP4">
        <f t="shared" si="16"/>
        <v>0</v>
      </c>
      <c r="CQ4">
        <f t="shared" si="17"/>
        <v>0</v>
      </c>
      <c r="CR4">
        <f t="shared" si="18"/>
        <v>0</v>
      </c>
      <c r="CS4">
        <f t="shared" si="19"/>
        <v>0</v>
      </c>
      <c r="CT4">
        <f t="shared" si="20"/>
        <v>0</v>
      </c>
      <c r="CU4">
        <f t="shared" si="21"/>
        <v>0</v>
      </c>
      <c r="CV4">
        <f t="shared" si="22"/>
        <v>0</v>
      </c>
      <c r="CW4">
        <f t="shared" si="23"/>
        <v>0</v>
      </c>
      <c r="CX4">
        <f t="shared" si="24"/>
        <v>0</v>
      </c>
      <c r="CY4">
        <f t="shared" si="25"/>
        <v>0</v>
      </c>
      <c r="CZ4">
        <f t="shared" si="26"/>
        <v>0</v>
      </c>
      <c r="DA4">
        <f t="shared" si="27"/>
        <v>0</v>
      </c>
      <c r="DB4">
        <f t="shared" si="28"/>
        <v>0</v>
      </c>
      <c r="DC4">
        <f t="shared" si="29"/>
        <v>0</v>
      </c>
      <c r="DD4">
        <f t="shared" si="30"/>
        <v>0</v>
      </c>
      <c r="DE4">
        <f t="shared" si="31"/>
        <v>0</v>
      </c>
      <c r="DF4">
        <f t="shared" si="32"/>
        <v>0</v>
      </c>
      <c r="DG4">
        <f t="shared" si="33"/>
        <v>0</v>
      </c>
      <c r="DH4">
        <f t="shared" si="34"/>
        <v>0</v>
      </c>
      <c r="DI4">
        <f t="shared" si="35"/>
        <v>0</v>
      </c>
      <c r="DJ4">
        <f t="shared" si="36"/>
        <v>0</v>
      </c>
      <c r="DK4">
        <f t="shared" si="37"/>
        <v>0</v>
      </c>
      <c r="DL4">
        <f t="shared" si="38"/>
        <v>0</v>
      </c>
      <c r="DM4">
        <f t="shared" si="39"/>
        <v>0</v>
      </c>
      <c r="DN4">
        <f t="shared" si="40"/>
        <v>0</v>
      </c>
      <c r="DO4">
        <f t="shared" si="41"/>
        <v>0</v>
      </c>
      <c r="DP4">
        <f t="shared" si="42"/>
        <v>0</v>
      </c>
      <c r="DQ4">
        <f t="shared" si="43"/>
        <v>0</v>
      </c>
      <c r="DR4">
        <f t="shared" si="44"/>
        <v>0</v>
      </c>
      <c r="DS4">
        <f t="shared" si="45"/>
        <v>0</v>
      </c>
      <c r="DT4">
        <f t="shared" si="46"/>
        <v>0</v>
      </c>
      <c r="DU4">
        <f t="shared" si="47"/>
        <v>0</v>
      </c>
      <c r="DV4">
        <f t="shared" si="48"/>
        <v>0</v>
      </c>
      <c r="DW4">
        <f t="shared" si="49"/>
        <v>0</v>
      </c>
      <c r="DX4">
        <f t="shared" si="50"/>
        <v>0</v>
      </c>
      <c r="DY4">
        <f t="shared" si="51"/>
        <v>0</v>
      </c>
      <c r="DZ4">
        <f t="shared" si="52"/>
        <v>0</v>
      </c>
      <c r="EA4">
        <f t="shared" si="53"/>
        <v>0</v>
      </c>
      <c r="EB4">
        <f t="shared" si="54"/>
        <v>0</v>
      </c>
      <c r="EC4">
        <f t="shared" si="55"/>
        <v>0</v>
      </c>
      <c r="ED4">
        <f t="shared" si="56"/>
        <v>0</v>
      </c>
      <c r="EE4">
        <f t="shared" si="57"/>
        <v>0</v>
      </c>
      <c r="EF4">
        <f t="shared" si="58"/>
        <v>0</v>
      </c>
      <c r="EG4">
        <f t="shared" si="59"/>
        <v>0</v>
      </c>
      <c r="EH4">
        <f t="shared" si="60"/>
        <v>0</v>
      </c>
      <c r="EI4">
        <f t="shared" si="61"/>
        <v>0</v>
      </c>
      <c r="EJ4">
        <f t="shared" si="62"/>
        <v>0</v>
      </c>
      <c r="EK4">
        <f t="shared" si="63"/>
        <v>0</v>
      </c>
      <c r="EL4">
        <f t="shared" si="64"/>
        <v>0</v>
      </c>
      <c r="EM4">
        <f t="shared" si="65"/>
        <v>0</v>
      </c>
      <c r="EN4">
        <f t="shared" si="66"/>
        <v>0</v>
      </c>
    </row>
    <row r="5" spans="1:144">
      <c r="A5" s="29" t="s">
        <v>105</v>
      </c>
      <c r="B5">
        <v>1.4999999999999999E-5</v>
      </c>
      <c r="C5">
        <v>1E-3</v>
      </c>
      <c r="D5" s="31" t="s">
        <v>275</v>
      </c>
      <c r="E5" s="31" t="s">
        <v>275</v>
      </c>
      <c r="F5">
        <v>3</v>
      </c>
      <c r="G5">
        <v>3</v>
      </c>
      <c r="H5">
        <v>3</v>
      </c>
      <c r="O5">
        <v>2.0000000000000001E-4</v>
      </c>
      <c r="AA5">
        <v>2.9999999999999997E-4</v>
      </c>
      <c r="AF5" s="31"/>
      <c r="AG5" s="31"/>
      <c r="AP5">
        <v>0.01</v>
      </c>
      <c r="BZ5">
        <f t="shared" si="0"/>
        <v>0</v>
      </c>
      <c r="CA5">
        <f t="shared" si="1"/>
        <v>0</v>
      </c>
      <c r="CB5">
        <f t="shared" si="2"/>
        <v>0</v>
      </c>
      <c r="CC5">
        <f t="shared" si="3"/>
        <v>0</v>
      </c>
      <c r="CD5">
        <f t="shared" si="4"/>
        <v>0</v>
      </c>
      <c r="CE5">
        <f t="shared" si="5"/>
        <v>0.33333333333333337</v>
      </c>
      <c r="CF5">
        <f t="shared" si="6"/>
        <v>0</v>
      </c>
      <c r="CG5">
        <f t="shared" si="7"/>
        <v>0</v>
      </c>
      <c r="CH5">
        <f t="shared" si="8"/>
        <v>0</v>
      </c>
      <c r="CI5">
        <f t="shared" si="9"/>
        <v>0</v>
      </c>
      <c r="CJ5">
        <f t="shared" si="10"/>
        <v>0</v>
      </c>
      <c r="CK5">
        <f t="shared" si="11"/>
        <v>0</v>
      </c>
      <c r="CL5">
        <f t="shared" si="12"/>
        <v>0</v>
      </c>
      <c r="CM5">
        <f t="shared" si="13"/>
        <v>0</v>
      </c>
      <c r="CN5">
        <f t="shared" si="14"/>
        <v>0</v>
      </c>
      <c r="CO5">
        <f t="shared" si="15"/>
        <v>0</v>
      </c>
      <c r="CP5">
        <f t="shared" si="16"/>
        <v>0</v>
      </c>
      <c r="CQ5">
        <f t="shared" si="17"/>
        <v>0.33333333333333337</v>
      </c>
      <c r="CR5">
        <f t="shared" si="18"/>
        <v>0</v>
      </c>
      <c r="CS5">
        <f t="shared" si="19"/>
        <v>0</v>
      </c>
      <c r="CT5">
        <f t="shared" si="20"/>
        <v>0</v>
      </c>
      <c r="CU5">
        <f t="shared" si="21"/>
        <v>0</v>
      </c>
      <c r="CV5">
        <f t="shared" si="22"/>
        <v>0</v>
      </c>
      <c r="CW5">
        <f t="shared" si="23"/>
        <v>0</v>
      </c>
      <c r="CX5">
        <f t="shared" si="24"/>
        <v>0</v>
      </c>
      <c r="CY5">
        <f t="shared" si="25"/>
        <v>0</v>
      </c>
      <c r="CZ5">
        <f t="shared" si="26"/>
        <v>0</v>
      </c>
      <c r="DA5">
        <f t="shared" si="27"/>
        <v>0</v>
      </c>
      <c r="DB5">
        <f t="shared" si="28"/>
        <v>0</v>
      </c>
      <c r="DC5">
        <f t="shared" si="29"/>
        <v>0</v>
      </c>
      <c r="DD5">
        <f t="shared" si="30"/>
        <v>0</v>
      </c>
      <c r="DE5">
        <f t="shared" si="31"/>
        <v>0</v>
      </c>
      <c r="DF5">
        <f t="shared" si="32"/>
        <v>1</v>
      </c>
      <c r="DG5">
        <f t="shared" si="33"/>
        <v>0</v>
      </c>
      <c r="DH5">
        <f t="shared" si="34"/>
        <v>0</v>
      </c>
      <c r="DI5">
        <f t="shared" si="35"/>
        <v>0</v>
      </c>
      <c r="DJ5">
        <f t="shared" si="36"/>
        <v>0</v>
      </c>
      <c r="DK5">
        <f t="shared" si="37"/>
        <v>0</v>
      </c>
      <c r="DL5">
        <f t="shared" si="38"/>
        <v>0</v>
      </c>
      <c r="DM5">
        <f t="shared" si="39"/>
        <v>0</v>
      </c>
      <c r="DN5">
        <f t="shared" si="40"/>
        <v>0</v>
      </c>
      <c r="DO5">
        <f t="shared" si="41"/>
        <v>0</v>
      </c>
      <c r="DP5">
        <f t="shared" si="42"/>
        <v>0</v>
      </c>
      <c r="DQ5">
        <f t="shared" si="43"/>
        <v>0</v>
      </c>
      <c r="DR5">
        <f t="shared" si="44"/>
        <v>0</v>
      </c>
      <c r="DS5">
        <f t="shared" si="45"/>
        <v>0</v>
      </c>
      <c r="DT5">
        <f t="shared" si="46"/>
        <v>0</v>
      </c>
      <c r="DU5">
        <f t="shared" si="47"/>
        <v>0</v>
      </c>
      <c r="DV5">
        <f t="shared" si="48"/>
        <v>0</v>
      </c>
      <c r="DW5">
        <f t="shared" si="49"/>
        <v>0</v>
      </c>
      <c r="DX5">
        <f t="shared" si="50"/>
        <v>0</v>
      </c>
      <c r="DY5">
        <f t="shared" si="51"/>
        <v>0</v>
      </c>
      <c r="DZ5">
        <f t="shared" si="52"/>
        <v>0</v>
      </c>
      <c r="EA5">
        <f t="shared" si="53"/>
        <v>0</v>
      </c>
      <c r="EB5">
        <f t="shared" si="54"/>
        <v>0</v>
      </c>
      <c r="EC5">
        <f t="shared" si="55"/>
        <v>0</v>
      </c>
      <c r="ED5">
        <f t="shared" si="56"/>
        <v>0</v>
      </c>
      <c r="EE5">
        <f t="shared" si="57"/>
        <v>0</v>
      </c>
      <c r="EF5">
        <f t="shared" si="58"/>
        <v>0</v>
      </c>
      <c r="EG5">
        <f t="shared" si="59"/>
        <v>0</v>
      </c>
      <c r="EH5">
        <f t="shared" si="60"/>
        <v>0</v>
      </c>
      <c r="EI5">
        <f t="shared" si="61"/>
        <v>0</v>
      </c>
      <c r="EJ5">
        <f t="shared" si="62"/>
        <v>0</v>
      </c>
      <c r="EK5">
        <f t="shared" si="63"/>
        <v>0</v>
      </c>
      <c r="EL5">
        <f t="shared" si="64"/>
        <v>0</v>
      </c>
      <c r="EM5">
        <f t="shared" si="65"/>
        <v>0</v>
      </c>
      <c r="EN5">
        <f t="shared" si="66"/>
        <v>0</v>
      </c>
    </row>
    <row r="6" spans="1:144">
      <c r="A6" s="29" t="s">
        <v>106</v>
      </c>
      <c r="B6">
        <v>1.0200000000000001E-2</v>
      </c>
      <c r="C6">
        <v>5</v>
      </c>
      <c r="D6" s="31" t="s">
        <v>534</v>
      </c>
      <c r="E6" t="s">
        <v>535</v>
      </c>
      <c r="F6">
        <v>3</v>
      </c>
      <c r="G6">
        <v>3</v>
      </c>
      <c r="H6">
        <v>2</v>
      </c>
      <c r="O6">
        <v>2E-3</v>
      </c>
      <c r="T6">
        <v>0.01</v>
      </c>
      <c r="X6">
        <v>0.02</v>
      </c>
      <c r="AA6">
        <v>0.01</v>
      </c>
      <c r="AF6" s="31"/>
      <c r="AG6" s="31"/>
      <c r="AP6">
        <v>0.01</v>
      </c>
      <c r="AR6">
        <v>0.08</v>
      </c>
      <c r="BZ6">
        <f t="shared" si="0"/>
        <v>0</v>
      </c>
      <c r="CA6">
        <f t="shared" si="1"/>
        <v>0</v>
      </c>
      <c r="CB6">
        <f t="shared" si="2"/>
        <v>0</v>
      </c>
      <c r="CC6">
        <f t="shared" si="3"/>
        <v>0</v>
      </c>
      <c r="CD6">
        <f t="shared" si="4"/>
        <v>0</v>
      </c>
      <c r="CE6">
        <f t="shared" si="5"/>
        <v>0</v>
      </c>
      <c r="CF6">
        <f t="shared" si="6"/>
        <v>0</v>
      </c>
      <c r="CG6">
        <f t="shared" si="7"/>
        <v>0</v>
      </c>
      <c r="CH6">
        <f t="shared" si="8"/>
        <v>0</v>
      </c>
      <c r="CI6">
        <f t="shared" si="9"/>
        <v>0</v>
      </c>
      <c r="CJ6">
        <f t="shared" si="10"/>
        <v>0</v>
      </c>
      <c r="CK6">
        <f t="shared" si="11"/>
        <v>0</v>
      </c>
      <c r="CL6">
        <f t="shared" si="12"/>
        <v>0</v>
      </c>
      <c r="CM6">
        <f t="shared" si="13"/>
        <v>0</v>
      </c>
      <c r="CN6">
        <f t="shared" si="14"/>
        <v>0.66666666666666674</v>
      </c>
      <c r="CO6">
        <f t="shared" si="15"/>
        <v>0</v>
      </c>
      <c r="CP6">
        <f t="shared" si="16"/>
        <v>0</v>
      </c>
      <c r="CQ6">
        <f t="shared" si="17"/>
        <v>0</v>
      </c>
      <c r="CR6">
        <f t="shared" si="18"/>
        <v>0</v>
      </c>
      <c r="CS6">
        <f t="shared" si="19"/>
        <v>0</v>
      </c>
      <c r="CT6">
        <f t="shared" si="20"/>
        <v>0</v>
      </c>
      <c r="CU6">
        <f t="shared" si="21"/>
        <v>0</v>
      </c>
      <c r="CV6">
        <f t="shared" si="22"/>
        <v>0</v>
      </c>
      <c r="CW6">
        <f t="shared" si="23"/>
        <v>0</v>
      </c>
      <c r="CX6">
        <f t="shared" si="24"/>
        <v>0</v>
      </c>
      <c r="CY6">
        <f t="shared" si="25"/>
        <v>0</v>
      </c>
      <c r="CZ6">
        <f t="shared" si="26"/>
        <v>0</v>
      </c>
      <c r="DA6">
        <f t="shared" si="27"/>
        <v>0</v>
      </c>
      <c r="DB6">
        <f t="shared" si="28"/>
        <v>0</v>
      </c>
      <c r="DC6">
        <f t="shared" si="29"/>
        <v>0</v>
      </c>
      <c r="DD6">
        <f t="shared" si="30"/>
        <v>0</v>
      </c>
      <c r="DE6">
        <f t="shared" si="31"/>
        <v>0</v>
      </c>
      <c r="DF6">
        <f t="shared" si="32"/>
        <v>0</v>
      </c>
      <c r="DG6">
        <f t="shared" si="33"/>
        <v>0</v>
      </c>
      <c r="DH6">
        <f t="shared" si="34"/>
        <v>0.66666666666666674</v>
      </c>
      <c r="DI6">
        <f t="shared" si="35"/>
        <v>0</v>
      </c>
      <c r="DJ6">
        <f t="shared" si="36"/>
        <v>0</v>
      </c>
      <c r="DK6">
        <f t="shared" si="37"/>
        <v>0</v>
      </c>
      <c r="DL6">
        <f t="shared" si="38"/>
        <v>0</v>
      </c>
      <c r="DM6">
        <f t="shared" si="39"/>
        <v>0</v>
      </c>
      <c r="DN6">
        <f t="shared" si="40"/>
        <v>0</v>
      </c>
      <c r="DO6">
        <f t="shared" si="41"/>
        <v>0</v>
      </c>
      <c r="DP6">
        <f t="shared" si="42"/>
        <v>0</v>
      </c>
      <c r="DQ6">
        <f t="shared" si="43"/>
        <v>0</v>
      </c>
      <c r="DR6">
        <f t="shared" si="44"/>
        <v>0</v>
      </c>
      <c r="DS6">
        <f t="shared" si="45"/>
        <v>0</v>
      </c>
      <c r="DT6">
        <f t="shared" si="46"/>
        <v>0</v>
      </c>
      <c r="DU6">
        <f t="shared" si="47"/>
        <v>0</v>
      </c>
      <c r="DV6">
        <f t="shared" si="48"/>
        <v>0</v>
      </c>
      <c r="DW6">
        <f t="shared" si="49"/>
        <v>0</v>
      </c>
      <c r="DX6">
        <f t="shared" si="50"/>
        <v>0</v>
      </c>
      <c r="DY6">
        <f t="shared" si="51"/>
        <v>0</v>
      </c>
      <c r="DZ6">
        <f t="shared" si="52"/>
        <v>0</v>
      </c>
      <c r="EA6">
        <f t="shared" si="53"/>
        <v>0</v>
      </c>
      <c r="EB6">
        <f t="shared" si="54"/>
        <v>0</v>
      </c>
      <c r="EC6">
        <f t="shared" si="55"/>
        <v>0</v>
      </c>
      <c r="ED6">
        <f t="shared" si="56"/>
        <v>0</v>
      </c>
      <c r="EE6">
        <f t="shared" si="57"/>
        <v>0</v>
      </c>
      <c r="EF6">
        <f t="shared" si="58"/>
        <v>0</v>
      </c>
      <c r="EG6">
        <f t="shared" si="59"/>
        <v>0</v>
      </c>
      <c r="EH6">
        <f t="shared" si="60"/>
        <v>0</v>
      </c>
      <c r="EI6">
        <f t="shared" si="61"/>
        <v>0</v>
      </c>
      <c r="EJ6">
        <f t="shared" si="62"/>
        <v>0</v>
      </c>
      <c r="EK6">
        <f t="shared" si="63"/>
        <v>0</v>
      </c>
      <c r="EL6">
        <f t="shared" si="64"/>
        <v>0</v>
      </c>
      <c r="EM6">
        <f t="shared" si="65"/>
        <v>0</v>
      </c>
      <c r="EN6">
        <f t="shared" si="66"/>
        <v>0</v>
      </c>
    </row>
    <row r="7" spans="1:144">
      <c r="A7" s="29" t="s">
        <v>93</v>
      </c>
      <c r="B7">
        <v>1.8000000000000001E-4</v>
      </c>
      <c r="C7">
        <v>0.02</v>
      </c>
      <c r="D7" s="31" t="s">
        <v>283</v>
      </c>
      <c r="E7" t="s">
        <v>536</v>
      </c>
      <c r="F7">
        <v>3</v>
      </c>
      <c r="G7">
        <v>3</v>
      </c>
      <c r="H7">
        <v>2</v>
      </c>
      <c r="L7">
        <v>1.4</v>
      </c>
      <c r="O7">
        <v>0.01</v>
      </c>
      <c r="R7">
        <v>6.0000000000000001E-3</v>
      </c>
      <c r="S7">
        <v>0.01</v>
      </c>
      <c r="AF7" s="31"/>
      <c r="AG7" s="31"/>
      <c r="AO7">
        <v>0.26</v>
      </c>
      <c r="AP7">
        <v>0.04</v>
      </c>
      <c r="AS7">
        <v>0.15</v>
      </c>
      <c r="AT7">
        <v>0.1</v>
      </c>
      <c r="BZ7">
        <f t="shared" si="0"/>
        <v>0</v>
      </c>
      <c r="CA7">
        <f t="shared" si="1"/>
        <v>0</v>
      </c>
      <c r="CB7">
        <f t="shared" si="2"/>
        <v>1</v>
      </c>
      <c r="CC7">
        <f t="shared" si="3"/>
        <v>0</v>
      </c>
      <c r="CD7">
        <f t="shared" si="4"/>
        <v>0</v>
      </c>
      <c r="CE7">
        <f t="shared" si="5"/>
        <v>0.66666666666666674</v>
      </c>
      <c r="CF7">
        <f t="shared" si="6"/>
        <v>0</v>
      </c>
      <c r="CG7">
        <f t="shared" si="7"/>
        <v>0</v>
      </c>
      <c r="CH7">
        <f t="shared" si="8"/>
        <v>0.66666666666666674</v>
      </c>
      <c r="CI7">
        <f t="shared" si="9"/>
        <v>0.66666666666666674</v>
      </c>
      <c r="CJ7">
        <f t="shared" si="10"/>
        <v>0</v>
      </c>
      <c r="CK7">
        <f t="shared" si="11"/>
        <v>0</v>
      </c>
      <c r="CL7">
        <f t="shared" si="12"/>
        <v>0</v>
      </c>
      <c r="CM7">
        <f t="shared" si="13"/>
        <v>0</v>
      </c>
      <c r="CN7">
        <f t="shared" si="14"/>
        <v>0</v>
      </c>
      <c r="CO7">
        <f t="shared" si="15"/>
        <v>0</v>
      </c>
      <c r="CP7">
        <f t="shared" si="16"/>
        <v>0</v>
      </c>
      <c r="CQ7">
        <f t="shared" si="17"/>
        <v>0</v>
      </c>
      <c r="CR7">
        <f t="shared" si="18"/>
        <v>0</v>
      </c>
      <c r="CS7">
        <f t="shared" si="19"/>
        <v>0</v>
      </c>
      <c r="CT7">
        <f t="shared" si="20"/>
        <v>0</v>
      </c>
      <c r="CU7">
        <f t="shared" si="21"/>
        <v>0</v>
      </c>
      <c r="CV7">
        <f t="shared" si="22"/>
        <v>0</v>
      </c>
      <c r="CW7">
        <f t="shared" si="23"/>
        <v>0</v>
      </c>
      <c r="CX7">
        <f t="shared" si="24"/>
        <v>0</v>
      </c>
      <c r="CY7">
        <f t="shared" si="25"/>
        <v>0</v>
      </c>
      <c r="CZ7">
        <f t="shared" si="26"/>
        <v>0</v>
      </c>
      <c r="DA7">
        <f t="shared" si="27"/>
        <v>0</v>
      </c>
      <c r="DB7">
        <f t="shared" si="28"/>
        <v>0</v>
      </c>
      <c r="DC7">
        <f t="shared" si="29"/>
        <v>0</v>
      </c>
      <c r="DD7">
        <f t="shared" si="30"/>
        <v>0</v>
      </c>
      <c r="DE7">
        <f t="shared" si="31"/>
        <v>1</v>
      </c>
      <c r="DF7">
        <f t="shared" si="32"/>
        <v>1</v>
      </c>
      <c r="DG7">
        <f t="shared" si="33"/>
        <v>0</v>
      </c>
      <c r="DH7">
        <f t="shared" si="34"/>
        <v>0</v>
      </c>
      <c r="DI7">
        <f t="shared" si="35"/>
        <v>1</v>
      </c>
      <c r="DJ7">
        <f t="shared" si="36"/>
        <v>1</v>
      </c>
      <c r="DK7">
        <f t="shared" si="37"/>
        <v>0</v>
      </c>
      <c r="DL7">
        <f t="shared" si="38"/>
        <v>0</v>
      </c>
      <c r="DM7">
        <f t="shared" si="39"/>
        <v>0</v>
      </c>
      <c r="DN7">
        <f t="shared" si="40"/>
        <v>0</v>
      </c>
      <c r="DO7">
        <f t="shared" si="41"/>
        <v>0</v>
      </c>
      <c r="DP7">
        <f t="shared" si="42"/>
        <v>0</v>
      </c>
      <c r="DQ7">
        <f t="shared" si="43"/>
        <v>0</v>
      </c>
      <c r="DR7">
        <f t="shared" si="44"/>
        <v>0</v>
      </c>
      <c r="DS7">
        <f t="shared" si="45"/>
        <v>0</v>
      </c>
      <c r="DT7">
        <f t="shared" si="46"/>
        <v>0</v>
      </c>
      <c r="DU7">
        <f t="shared" si="47"/>
        <v>0</v>
      </c>
      <c r="DV7">
        <f t="shared" si="48"/>
        <v>0</v>
      </c>
      <c r="DW7">
        <f t="shared" si="49"/>
        <v>0</v>
      </c>
      <c r="DX7">
        <f t="shared" si="50"/>
        <v>0</v>
      </c>
      <c r="DY7">
        <f t="shared" si="51"/>
        <v>0</v>
      </c>
      <c r="DZ7">
        <f t="shared" si="52"/>
        <v>0</v>
      </c>
      <c r="EA7">
        <f t="shared" si="53"/>
        <v>0</v>
      </c>
      <c r="EB7">
        <f t="shared" si="54"/>
        <v>0</v>
      </c>
      <c r="EC7">
        <f t="shared" si="55"/>
        <v>0</v>
      </c>
      <c r="ED7">
        <f t="shared" si="56"/>
        <v>0</v>
      </c>
      <c r="EE7">
        <f t="shared" si="57"/>
        <v>0</v>
      </c>
      <c r="EF7">
        <f t="shared" si="58"/>
        <v>0</v>
      </c>
      <c r="EG7">
        <f t="shared" si="59"/>
        <v>0</v>
      </c>
      <c r="EH7">
        <f t="shared" si="60"/>
        <v>0</v>
      </c>
      <c r="EI7">
        <f t="shared" si="61"/>
        <v>0</v>
      </c>
      <c r="EJ7">
        <f t="shared" si="62"/>
        <v>0</v>
      </c>
      <c r="EK7">
        <f t="shared" si="63"/>
        <v>0</v>
      </c>
      <c r="EL7">
        <f t="shared" si="64"/>
        <v>0</v>
      </c>
      <c r="EM7">
        <f t="shared" si="65"/>
        <v>0</v>
      </c>
      <c r="EN7">
        <f t="shared" si="66"/>
        <v>0</v>
      </c>
    </row>
    <row r="8" spans="1:144">
      <c r="A8" s="29" t="s">
        <v>94</v>
      </c>
      <c r="B8">
        <v>8.3999999999999995E-3</v>
      </c>
      <c r="C8">
        <v>0.1</v>
      </c>
      <c r="D8" s="31" t="s">
        <v>280</v>
      </c>
      <c r="E8" t="s">
        <v>537</v>
      </c>
      <c r="F8">
        <v>3</v>
      </c>
      <c r="G8">
        <v>3</v>
      </c>
      <c r="H8">
        <v>2</v>
      </c>
      <c r="N8">
        <v>0.01</v>
      </c>
      <c r="O8">
        <v>4.0000000000000001E-3</v>
      </c>
      <c r="V8">
        <v>8.0000000000000002E-3</v>
      </c>
      <c r="AA8">
        <v>0.02</v>
      </c>
      <c r="AF8" s="31"/>
      <c r="AG8" s="31"/>
      <c r="AL8">
        <v>0.25</v>
      </c>
      <c r="AP8">
        <v>4.0000000000000001E-3</v>
      </c>
      <c r="AR8">
        <v>0.02</v>
      </c>
      <c r="BZ8">
        <f t="shared" si="0"/>
        <v>0</v>
      </c>
      <c r="CA8">
        <f t="shared" si="1"/>
        <v>0</v>
      </c>
      <c r="CB8">
        <f t="shared" si="2"/>
        <v>0</v>
      </c>
      <c r="CC8">
        <f t="shared" si="3"/>
        <v>0</v>
      </c>
      <c r="CD8">
        <f t="shared" si="4"/>
        <v>0.66666666666666674</v>
      </c>
      <c r="CE8">
        <f t="shared" si="5"/>
        <v>0</v>
      </c>
      <c r="CF8">
        <f t="shared" si="6"/>
        <v>0</v>
      </c>
      <c r="CG8">
        <f t="shared" si="7"/>
        <v>0</v>
      </c>
      <c r="CH8">
        <f t="shared" si="8"/>
        <v>0</v>
      </c>
      <c r="CI8">
        <f t="shared" si="9"/>
        <v>0</v>
      </c>
      <c r="CJ8">
        <f t="shared" si="10"/>
        <v>0</v>
      </c>
      <c r="CK8">
        <f t="shared" si="11"/>
        <v>0</v>
      </c>
      <c r="CL8">
        <f t="shared" si="12"/>
        <v>0</v>
      </c>
      <c r="CM8">
        <f t="shared" si="13"/>
        <v>0</v>
      </c>
      <c r="CN8">
        <f t="shared" si="14"/>
        <v>0</v>
      </c>
      <c r="CO8">
        <f t="shared" si="15"/>
        <v>0</v>
      </c>
      <c r="CP8">
        <f t="shared" si="16"/>
        <v>0</v>
      </c>
      <c r="CQ8">
        <f t="shared" si="17"/>
        <v>0.66666666666666674</v>
      </c>
      <c r="CR8">
        <f t="shared" si="18"/>
        <v>0</v>
      </c>
      <c r="CS8">
        <f t="shared" si="19"/>
        <v>0</v>
      </c>
      <c r="CT8">
        <f t="shared" si="20"/>
        <v>0</v>
      </c>
      <c r="CU8">
        <f t="shared" si="21"/>
        <v>0</v>
      </c>
      <c r="CV8">
        <f t="shared" si="22"/>
        <v>0</v>
      </c>
      <c r="CW8">
        <f t="shared" si="23"/>
        <v>0</v>
      </c>
      <c r="CX8">
        <f t="shared" si="24"/>
        <v>0</v>
      </c>
      <c r="CY8">
        <f t="shared" si="25"/>
        <v>0</v>
      </c>
      <c r="CZ8">
        <f t="shared" si="26"/>
        <v>0</v>
      </c>
      <c r="DA8">
        <f t="shared" si="27"/>
        <v>0</v>
      </c>
      <c r="DB8">
        <f t="shared" si="28"/>
        <v>1</v>
      </c>
      <c r="DC8">
        <f t="shared" si="29"/>
        <v>0</v>
      </c>
      <c r="DD8">
        <f t="shared" si="30"/>
        <v>0</v>
      </c>
      <c r="DE8">
        <f t="shared" si="31"/>
        <v>0</v>
      </c>
      <c r="DF8">
        <f t="shared" si="32"/>
        <v>0</v>
      </c>
      <c r="DG8">
        <f t="shared" si="33"/>
        <v>0</v>
      </c>
      <c r="DH8">
        <f t="shared" si="34"/>
        <v>0.66666666666666674</v>
      </c>
      <c r="DI8">
        <f t="shared" si="35"/>
        <v>0</v>
      </c>
      <c r="DJ8">
        <f t="shared" si="36"/>
        <v>0</v>
      </c>
      <c r="DK8">
        <f t="shared" si="37"/>
        <v>0</v>
      </c>
      <c r="DL8">
        <f t="shared" si="38"/>
        <v>0</v>
      </c>
      <c r="DM8">
        <f t="shared" si="39"/>
        <v>0</v>
      </c>
      <c r="DN8">
        <f t="shared" si="40"/>
        <v>0</v>
      </c>
      <c r="DO8">
        <f t="shared" si="41"/>
        <v>0</v>
      </c>
      <c r="DP8">
        <f t="shared" si="42"/>
        <v>0</v>
      </c>
      <c r="DQ8">
        <f t="shared" si="43"/>
        <v>0</v>
      </c>
      <c r="DR8">
        <f t="shared" si="44"/>
        <v>0</v>
      </c>
      <c r="DS8">
        <f t="shared" si="45"/>
        <v>0</v>
      </c>
      <c r="DT8">
        <f t="shared" si="46"/>
        <v>0</v>
      </c>
      <c r="DU8">
        <f t="shared" si="47"/>
        <v>0</v>
      </c>
      <c r="DV8">
        <f t="shared" si="48"/>
        <v>0</v>
      </c>
      <c r="DW8">
        <f t="shared" si="49"/>
        <v>0</v>
      </c>
      <c r="DX8">
        <f t="shared" si="50"/>
        <v>0</v>
      </c>
      <c r="DY8">
        <f t="shared" si="51"/>
        <v>0</v>
      </c>
      <c r="DZ8">
        <f t="shared" si="52"/>
        <v>0</v>
      </c>
      <c r="EA8">
        <f t="shared" si="53"/>
        <v>0</v>
      </c>
      <c r="EB8">
        <f t="shared" si="54"/>
        <v>0</v>
      </c>
      <c r="EC8">
        <f t="shared" si="55"/>
        <v>0</v>
      </c>
      <c r="ED8">
        <f t="shared" si="56"/>
        <v>0</v>
      </c>
      <c r="EE8">
        <f t="shared" si="57"/>
        <v>0</v>
      </c>
      <c r="EF8">
        <f t="shared" si="58"/>
        <v>0</v>
      </c>
      <c r="EG8">
        <f t="shared" si="59"/>
        <v>0</v>
      </c>
      <c r="EH8">
        <f t="shared" si="60"/>
        <v>0</v>
      </c>
      <c r="EI8">
        <f t="shared" si="61"/>
        <v>0</v>
      </c>
      <c r="EJ8">
        <f t="shared" si="62"/>
        <v>0</v>
      </c>
      <c r="EK8">
        <f t="shared" si="63"/>
        <v>0</v>
      </c>
      <c r="EL8">
        <f t="shared" si="64"/>
        <v>0</v>
      </c>
      <c r="EM8">
        <f t="shared" si="65"/>
        <v>0</v>
      </c>
      <c r="EN8">
        <f t="shared" si="66"/>
        <v>0</v>
      </c>
    </row>
    <row r="9" spans="1:144">
      <c r="A9" s="29" t="s">
        <v>95</v>
      </c>
      <c r="B9">
        <v>6.0000000000000001E-3</v>
      </c>
      <c r="C9">
        <v>0.05</v>
      </c>
      <c r="D9" t="s">
        <v>275</v>
      </c>
      <c r="E9" t="s">
        <v>275</v>
      </c>
      <c r="F9">
        <v>3</v>
      </c>
      <c r="G9">
        <v>3</v>
      </c>
      <c r="H9">
        <v>3</v>
      </c>
      <c r="J9">
        <v>0.14000000000000001</v>
      </c>
      <c r="L9">
        <v>0.32</v>
      </c>
      <c r="N9">
        <v>0.16</v>
      </c>
      <c r="O9">
        <v>0.28999999999999998</v>
      </c>
      <c r="P9">
        <v>0.16</v>
      </c>
      <c r="R9">
        <v>0.47</v>
      </c>
      <c r="S9">
        <v>0.57999999999999996</v>
      </c>
      <c r="T9">
        <v>0.38</v>
      </c>
      <c r="X9">
        <v>0.01</v>
      </c>
      <c r="AA9">
        <v>5.0000000000000001E-3</v>
      </c>
      <c r="AD9">
        <v>0.01</v>
      </c>
      <c r="AF9" s="31"/>
      <c r="AG9" s="31"/>
      <c r="AL9">
        <v>10.6</v>
      </c>
      <c r="AM9">
        <v>5.74</v>
      </c>
      <c r="AO9">
        <v>0.71</v>
      </c>
      <c r="AP9">
        <v>0.11</v>
      </c>
      <c r="AR9">
        <v>0.42</v>
      </c>
      <c r="AV9">
        <v>0.02</v>
      </c>
      <c r="BZ9">
        <f t="shared" si="0"/>
        <v>1</v>
      </c>
      <c r="CA9">
        <f t="shared" si="1"/>
        <v>0</v>
      </c>
      <c r="CB9">
        <f t="shared" si="2"/>
        <v>1</v>
      </c>
      <c r="CC9">
        <f t="shared" si="3"/>
        <v>0</v>
      </c>
      <c r="CD9">
        <f t="shared" si="4"/>
        <v>1</v>
      </c>
      <c r="CE9">
        <f t="shared" si="5"/>
        <v>1</v>
      </c>
      <c r="CF9">
        <f t="shared" si="6"/>
        <v>1</v>
      </c>
      <c r="CG9">
        <f t="shared" si="7"/>
        <v>0</v>
      </c>
      <c r="CH9">
        <f t="shared" si="8"/>
        <v>1</v>
      </c>
      <c r="CI9">
        <f t="shared" si="9"/>
        <v>1</v>
      </c>
      <c r="CJ9">
        <f t="shared" si="10"/>
        <v>1</v>
      </c>
      <c r="CK9">
        <f t="shared" si="11"/>
        <v>0</v>
      </c>
      <c r="CL9">
        <f t="shared" si="12"/>
        <v>0</v>
      </c>
      <c r="CM9">
        <f t="shared" si="13"/>
        <v>0</v>
      </c>
      <c r="CN9">
        <f t="shared" si="14"/>
        <v>0.33333333333333337</v>
      </c>
      <c r="CO9">
        <f t="shared" si="15"/>
        <v>0</v>
      </c>
      <c r="CP9">
        <f t="shared" si="16"/>
        <v>0</v>
      </c>
      <c r="CQ9">
        <f t="shared" si="17"/>
        <v>0</v>
      </c>
      <c r="CR9">
        <f t="shared" si="18"/>
        <v>0</v>
      </c>
      <c r="CS9">
        <f t="shared" si="19"/>
        <v>0</v>
      </c>
      <c r="CT9">
        <f t="shared" si="20"/>
        <v>0.33333333333333337</v>
      </c>
      <c r="CU9">
        <f t="shared" si="21"/>
        <v>0</v>
      </c>
      <c r="CV9">
        <f t="shared" si="22"/>
        <v>0</v>
      </c>
      <c r="CW9">
        <f t="shared" si="23"/>
        <v>0</v>
      </c>
      <c r="CX9">
        <f t="shared" si="24"/>
        <v>0</v>
      </c>
      <c r="CY9">
        <f t="shared" si="25"/>
        <v>0</v>
      </c>
      <c r="CZ9">
        <f t="shared" si="26"/>
        <v>0</v>
      </c>
      <c r="DA9">
        <f t="shared" si="27"/>
        <v>0</v>
      </c>
      <c r="DB9">
        <f t="shared" si="28"/>
        <v>1</v>
      </c>
      <c r="DC9">
        <f t="shared" si="29"/>
        <v>1</v>
      </c>
      <c r="DD9">
        <f t="shared" si="30"/>
        <v>0</v>
      </c>
      <c r="DE9">
        <f t="shared" si="31"/>
        <v>1</v>
      </c>
      <c r="DF9">
        <f t="shared" si="32"/>
        <v>1</v>
      </c>
      <c r="DG9">
        <f t="shared" si="33"/>
        <v>0</v>
      </c>
      <c r="DH9">
        <f t="shared" si="34"/>
        <v>1</v>
      </c>
      <c r="DI9">
        <f t="shared" si="35"/>
        <v>0</v>
      </c>
      <c r="DJ9">
        <f t="shared" si="36"/>
        <v>0</v>
      </c>
      <c r="DK9">
        <f t="shared" si="37"/>
        <v>0</v>
      </c>
      <c r="DL9">
        <f t="shared" si="38"/>
        <v>0.33333333333333337</v>
      </c>
      <c r="DM9">
        <f t="shared" si="39"/>
        <v>0</v>
      </c>
      <c r="DN9">
        <f t="shared" si="40"/>
        <v>0</v>
      </c>
      <c r="DO9">
        <f t="shared" si="41"/>
        <v>0</v>
      </c>
      <c r="DP9">
        <f t="shared" si="42"/>
        <v>0</v>
      </c>
      <c r="DQ9">
        <f t="shared" si="43"/>
        <v>0</v>
      </c>
      <c r="DR9">
        <f t="shared" si="44"/>
        <v>0</v>
      </c>
      <c r="DS9">
        <f t="shared" si="45"/>
        <v>0</v>
      </c>
      <c r="DT9">
        <f t="shared" si="46"/>
        <v>0</v>
      </c>
      <c r="DU9">
        <f t="shared" si="47"/>
        <v>0</v>
      </c>
      <c r="DV9">
        <f t="shared" si="48"/>
        <v>0</v>
      </c>
      <c r="DW9">
        <f t="shared" si="49"/>
        <v>0</v>
      </c>
      <c r="DX9">
        <f t="shared" si="50"/>
        <v>0</v>
      </c>
      <c r="DY9">
        <f t="shared" si="51"/>
        <v>0</v>
      </c>
      <c r="DZ9">
        <f t="shared" si="52"/>
        <v>0</v>
      </c>
      <c r="EA9">
        <f t="shared" si="53"/>
        <v>0</v>
      </c>
      <c r="EB9">
        <f t="shared" si="54"/>
        <v>0</v>
      </c>
      <c r="EC9">
        <f t="shared" si="55"/>
        <v>0</v>
      </c>
      <c r="ED9">
        <f t="shared" si="56"/>
        <v>0</v>
      </c>
      <c r="EE9">
        <f t="shared" si="57"/>
        <v>0</v>
      </c>
      <c r="EF9">
        <f t="shared" si="58"/>
        <v>0</v>
      </c>
      <c r="EG9">
        <f t="shared" si="59"/>
        <v>0</v>
      </c>
      <c r="EH9">
        <f t="shared" si="60"/>
        <v>0</v>
      </c>
      <c r="EI9">
        <f t="shared" si="61"/>
        <v>0</v>
      </c>
      <c r="EJ9">
        <f t="shared" si="62"/>
        <v>0</v>
      </c>
      <c r="EK9">
        <f t="shared" si="63"/>
        <v>0</v>
      </c>
      <c r="EL9">
        <f t="shared" si="64"/>
        <v>0</v>
      </c>
      <c r="EM9">
        <f t="shared" si="65"/>
        <v>0</v>
      </c>
      <c r="EN9">
        <f t="shared" si="66"/>
        <v>0</v>
      </c>
    </row>
    <row r="10" spans="1:144">
      <c r="A10" s="29" t="s">
        <v>96</v>
      </c>
      <c r="B10">
        <v>7.0000000000000001E-3</v>
      </c>
      <c r="C10">
        <v>0.4</v>
      </c>
      <c r="D10" t="s">
        <v>276</v>
      </c>
      <c r="E10" t="s">
        <v>276</v>
      </c>
      <c r="F10">
        <v>2</v>
      </c>
      <c r="G10">
        <v>2</v>
      </c>
      <c r="H10">
        <v>2</v>
      </c>
      <c r="J10">
        <v>0.15</v>
      </c>
      <c r="L10">
        <v>0.56000000000000005</v>
      </c>
      <c r="N10">
        <v>2.21</v>
      </c>
      <c r="O10">
        <v>0.05</v>
      </c>
      <c r="R10">
        <v>1.2E-2</v>
      </c>
      <c r="S10">
        <v>0.02</v>
      </c>
      <c r="T10">
        <v>0.03</v>
      </c>
      <c r="X10">
        <v>4.0000000000000001E-3</v>
      </c>
      <c r="AA10">
        <v>0.02</v>
      </c>
      <c r="AB10">
        <v>1.1399999999999999</v>
      </c>
      <c r="AC10">
        <v>0.12</v>
      </c>
      <c r="AD10">
        <v>0.82</v>
      </c>
      <c r="AE10">
        <v>2.41</v>
      </c>
      <c r="AF10" s="31">
        <v>0.56999999999999995</v>
      </c>
      <c r="AG10" s="31"/>
      <c r="AL10">
        <v>0.47</v>
      </c>
      <c r="AM10">
        <v>1.92</v>
      </c>
      <c r="AN10">
        <v>1.85</v>
      </c>
      <c r="AO10">
        <v>2.65</v>
      </c>
      <c r="AP10">
        <v>0.55000000000000004</v>
      </c>
      <c r="AQ10">
        <v>3.2</v>
      </c>
      <c r="AR10">
        <v>5.14</v>
      </c>
      <c r="AS10">
        <v>6.92</v>
      </c>
      <c r="AT10">
        <v>11.2</v>
      </c>
      <c r="AU10">
        <v>1.04</v>
      </c>
      <c r="AV10">
        <v>7.15</v>
      </c>
      <c r="BZ10">
        <f t="shared" si="0"/>
        <v>0.5</v>
      </c>
      <c r="CA10">
        <f t="shared" si="1"/>
        <v>0</v>
      </c>
      <c r="CB10">
        <f t="shared" si="2"/>
        <v>1</v>
      </c>
      <c r="CC10">
        <f t="shared" si="3"/>
        <v>0</v>
      </c>
      <c r="CD10">
        <f t="shared" si="4"/>
        <v>1</v>
      </c>
      <c r="CE10">
        <f t="shared" si="5"/>
        <v>0.5</v>
      </c>
      <c r="CF10">
        <f t="shared" si="6"/>
        <v>0</v>
      </c>
      <c r="CG10">
        <f t="shared" si="7"/>
        <v>0</v>
      </c>
      <c r="CH10">
        <f t="shared" si="8"/>
        <v>0.5</v>
      </c>
      <c r="CI10">
        <f t="shared" si="9"/>
        <v>0.5</v>
      </c>
      <c r="CJ10">
        <f t="shared" si="10"/>
        <v>0.5</v>
      </c>
      <c r="CK10">
        <f t="shared" si="11"/>
        <v>0</v>
      </c>
      <c r="CL10">
        <f t="shared" si="12"/>
        <v>0</v>
      </c>
      <c r="CM10">
        <f t="shared" si="13"/>
        <v>0</v>
      </c>
      <c r="CN10">
        <f t="shared" si="14"/>
        <v>0</v>
      </c>
      <c r="CO10">
        <f t="shared" si="15"/>
        <v>0</v>
      </c>
      <c r="CP10">
        <f t="shared" si="16"/>
        <v>0</v>
      </c>
      <c r="CQ10">
        <f t="shared" si="17"/>
        <v>0.5</v>
      </c>
      <c r="CR10">
        <f t="shared" si="18"/>
        <v>1</v>
      </c>
      <c r="CS10">
        <f t="shared" si="19"/>
        <v>0.5</v>
      </c>
      <c r="CT10">
        <f t="shared" si="20"/>
        <v>1</v>
      </c>
      <c r="CU10">
        <f t="shared" si="21"/>
        <v>1</v>
      </c>
      <c r="CV10">
        <f t="shared" si="22"/>
        <v>1</v>
      </c>
      <c r="CW10">
        <f t="shared" si="23"/>
        <v>0</v>
      </c>
      <c r="CX10">
        <f t="shared" si="24"/>
        <v>0</v>
      </c>
      <c r="CY10">
        <f t="shared" si="25"/>
        <v>0</v>
      </c>
      <c r="CZ10">
        <f t="shared" si="26"/>
        <v>0</v>
      </c>
      <c r="DA10">
        <f t="shared" si="27"/>
        <v>0</v>
      </c>
      <c r="DB10">
        <f t="shared" si="28"/>
        <v>1</v>
      </c>
      <c r="DC10">
        <f t="shared" si="29"/>
        <v>1</v>
      </c>
      <c r="DD10">
        <f t="shared" si="30"/>
        <v>1</v>
      </c>
      <c r="DE10">
        <f t="shared" si="31"/>
        <v>1</v>
      </c>
      <c r="DF10">
        <f t="shared" si="32"/>
        <v>1</v>
      </c>
      <c r="DG10">
        <f t="shared" si="33"/>
        <v>1</v>
      </c>
      <c r="DH10">
        <f t="shared" si="34"/>
        <v>1</v>
      </c>
      <c r="DI10">
        <f t="shared" si="35"/>
        <v>1</v>
      </c>
      <c r="DJ10">
        <f t="shared" si="36"/>
        <v>1</v>
      </c>
      <c r="DK10">
        <f t="shared" si="37"/>
        <v>1</v>
      </c>
      <c r="DL10">
        <f t="shared" si="38"/>
        <v>1</v>
      </c>
      <c r="DM10">
        <f t="shared" si="39"/>
        <v>0</v>
      </c>
      <c r="DN10">
        <f t="shared" si="40"/>
        <v>0</v>
      </c>
      <c r="DO10">
        <f t="shared" si="41"/>
        <v>0</v>
      </c>
      <c r="DP10">
        <f t="shared" si="42"/>
        <v>0</v>
      </c>
      <c r="DQ10">
        <f t="shared" si="43"/>
        <v>0</v>
      </c>
      <c r="DR10">
        <f t="shared" si="44"/>
        <v>0</v>
      </c>
      <c r="DS10">
        <f t="shared" si="45"/>
        <v>0</v>
      </c>
      <c r="DT10">
        <f t="shared" si="46"/>
        <v>0</v>
      </c>
      <c r="DU10">
        <f t="shared" si="47"/>
        <v>0</v>
      </c>
      <c r="DV10">
        <f t="shared" si="48"/>
        <v>0</v>
      </c>
      <c r="DW10">
        <f t="shared" si="49"/>
        <v>0</v>
      </c>
      <c r="DX10">
        <f t="shared" si="50"/>
        <v>0</v>
      </c>
      <c r="DY10">
        <f t="shared" si="51"/>
        <v>0</v>
      </c>
      <c r="DZ10">
        <f t="shared" si="52"/>
        <v>0</v>
      </c>
      <c r="EA10">
        <f t="shared" si="53"/>
        <v>0</v>
      </c>
      <c r="EB10">
        <f t="shared" si="54"/>
        <v>0</v>
      </c>
      <c r="EC10">
        <f t="shared" si="55"/>
        <v>0</v>
      </c>
      <c r="ED10">
        <f t="shared" si="56"/>
        <v>0</v>
      </c>
      <c r="EE10">
        <f t="shared" si="57"/>
        <v>0</v>
      </c>
      <c r="EF10">
        <f t="shared" si="58"/>
        <v>0</v>
      </c>
      <c r="EG10">
        <f t="shared" si="59"/>
        <v>0</v>
      </c>
      <c r="EH10">
        <f t="shared" si="60"/>
        <v>0</v>
      </c>
      <c r="EI10">
        <f t="shared" si="61"/>
        <v>0</v>
      </c>
      <c r="EJ10">
        <f t="shared" si="62"/>
        <v>0</v>
      </c>
      <c r="EK10">
        <f t="shared" si="63"/>
        <v>0</v>
      </c>
      <c r="EL10">
        <f t="shared" si="64"/>
        <v>0</v>
      </c>
      <c r="EM10">
        <f t="shared" si="65"/>
        <v>0</v>
      </c>
      <c r="EN10">
        <f t="shared" si="66"/>
        <v>0</v>
      </c>
    </row>
    <row r="11" spans="1:144">
      <c r="A11" s="29" t="s">
        <v>97</v>
      </c>
      <c r="B11">
        <v>7.4999999999999993E-6</v>
      </c>
      <c r="C11">
        <v>1E-4</v>
      </c>
      <c r="D11" s="30" t="s">
        <v>284</v>
      </c>
      <c r="E11" s="30" t="s">
        <v>284</v>
      </c>
      <c r="F11" s="30">
        <v>2</v>
      </c>
      <c r="G11">
        <v>2</v>
      </c>
      <c r="H11">
        <v>2</v>
      </c>
      <c r="J11">
        <v>1E-3</v>
      </c>
      <c r="L11">
        <v>3.0000000000000001E-3</v>
      </c>
      <c r="N11">
        <v>0.02</v>
      </c>
      <c r="AF11" s="31"/>
      <c r="AG11" s="31"/>
      <c r="BZ11">
        <f t="shared" si="0"/>
        <v>1</v>
      </c>
      <c r="CA11">
        <f t="shared" si="1"/>
        <v>0</v>
      </c>
      <c r="CB11">
        <f t="shared" si="2"/>
        <v>1</v>
      </c>
      <c r="CC11">
        <f t="shared" si="3"/>
        <v>0</v>
      </c>
      <c r="CD11">
        <f t="shared" si="4"/>
        <v>1</v>
      </c>
      <c r="CE11">
        <f t="shared" si="5"/>
        <v>0</v>
      </c>
      <c r="CF11">
        <f t="shared" si="6"/>
        <v>0</v>
      </c>
      <c r="CG11">
        <f t="shared" si="7"/>
        <v>0</v>
      </c>
      <c r="CH11">
        <f t="shared" si="8"/>
        <v>0</v>
      </c>
      <c r="CI11">
        <f t="shared" si="9"/>
        <v>0</v>
      </c>
      <c r="CJ11">
        <f t="shared" si="10"/>
        <v>0</v>
      </c>
      <c r="CK11">
        <f t="shared" si="11"/>
        <v>0</v>
      </c>
      <c r="CL11">
        <f t="shared" si="12"/>
        <v>0</v>
      </c>
      <c r="CM11">
        <f t="shared" si="13"/>
        <v>0</v>
      </c>
      <c r="CN11">
        <f t="shared" si="14"/>
        <v>0</v>
      </c>
      <c r="CO11">
        <f t="shared" si="15"/>
        <v>0</v>
      </c>
      <c r="CP11">
        <f t="shared" si="16"/>
        <v>0</v>
      </c>
      <c r="CQ11">
        <f t="shared" si="17"/>
        <v>0</v>
      </c>
      <c r="CR11">
        <f t="shared" si="18"/>
        <v>0</v>
      </c>
      <c r="CS11">
        <f t="shared" si="19"/>
        <v>0</v>
      </c>
      <c r="CT11">
        <f t="shared" si="20"/>
        <v>0</v>
      </c>
      <c r="CU11">
        <f t="shared" si="21"/>
        <v>0</v>
      </c>
      <c r="CV11">
        <f t="shared" si="22"/>
        <v>0</v>
      </c>
      <c r="CW11">
        <f t="shared" si="23"/>
        <v>0</v>
      </c>
      <c r="CX11">
        <f t="shared" si="24"/>
        <v>0</v>
      </c>
      <c r="CY11">
        <f t="shared" si="25"/>
        <v>0</v>
      </c>
      <c r="CZ11">
        <f t="shared" si="26"/>
        <v>0</v>
      </c>
      <c r="DA11">
        <f t="shared" si="27"/>
        <v>0</v>
      </c>
      <c r="DB11">
        <f t="shared" si="28"/>
        <v>0</v>
      </c>
      <c r="DC11">
        <f t="shared" si="29"/>
        <v>0</v>
      </c>
      <c r="DD11">
        <f t="shared" si="30"/>
        <v>0</v>
      </c>
      <c r="DE11">
        <f t="shared" si="31"/>
        <v>0</v>
      </c>
      <c r="DF11">
        <f t="shared" si="32"/>
        <v>0</v>
      </c>
      <c r="DG11">
        <f t="shared" si="33"/>
        <v>0</v>
      </c>
      <c r="DH11">
        <f t="shared" si="34"/>
        <v>0</v>
      </c>
      <c r="DI11">
        <f t="shared" si="35"/>
        <v>0</v>
      </c>
      <c r="DJ11">
        <f t="shared" si="36"/>
        <v>0</v>
      </c>
      <c r="DK11">
        <f t="shared" si="37"/>
        <v>0</v>
      </c>
      <c r="DL11">
        <f t="shared" si="38"/>
        <v>0</v>
      </c>
      <c r="DM11">
        <f t="shared" si="39"/>
        <v>0</v>
      </c>
      <c r="DN11">
        <f t="shared" si="40"/>
        <v>0</v>
      </c>
      <c r="DO11">
        <f t="shared" si="41"/>
        <v>0</v>
      </c>
      <c r="DP11">
        <f t="shared" si="42"/>
        <v>0</v>
      </c>
      <c r="DQ11">
        <f t="shared" si="43"/>
        <v>0</v>
      </c>
      <c r="DR11">
        <f t="shared" si="44"/>
        <v>0</v>
      </c>
      <c r="DS11">
        <f t="shared" si="45"/>
        <v>0</v>
      </c>
      <c r="DT11">
        <f t="shared" si="46"/>
        <v>0</v>
      </c>
      <c r="DU11">
        <f t="shared" si="47"/>
        <v>0</v>
      </c>
      <c r="DV11">
        <f t="shared" si="48"/>
        <v>0</v>
      </c>
      <c r="DW11">
        <f t="shared" si="49"/>
        <v>0</v>
      </c>
      <c r="DX11">
        <f t="shared" si="50"/>
        <v>0</v>
      </c>
      <c r="DY11">
        <f t="shared" si="51"/>
        <v>0</v>
      </c>
      <c r="DZ11">
        <f t="shared" si="52"/>
        <v>0</v>
      </c>
      <c r="EA11">
        <f t="shared" si="53"/>
        <v>0</v>
      </c>
      <c r="EB11">
        <f t="shared" si="54"/>
        <v>0</v>
      </c>
      <c r="EC11">
        <f t="shared" si="55"/>
        <v>0</v>
      </c>
      <c r="ED11">
        <f t="shared" si="56"/>
        <v>0</v>
      </c>
      <c r="EE11">
        <f t="shared" si="57"/>
        <v>0</v>
      </c>
      <c r="EF11">
        <f t="shared" si="58"/>
        <v>0</v>
      </c>
      <c r="EG11">
        <f t="shared" si="59"/>
        <v>0</v>
      </c>
      <c r="EH11">
        <f t="shared" si="60"/>
        <v>0</v>
      </c>
      <c r="EI11">
        <f t="shared" si="61"/>
        <v>0</v>
      </c>
      <c r="EJ11">
        <f t="shared" si="62"/>
        <v>0</v>
      </c>
      <c r="EK11">
        <f t="shared" si="63"/>
        <v>0</v>
      </c>
      <c r="EL11">
        <f t="shared" si="64"/>
        <v>0</v>
      </c>
      <c r="EM11">
        <f t="shared" si="65"/>
        <v>0</v>
      </c>
      <c r="EN11">
        <f t="shared" si="66"/>
        <v>0</v>
      </c>
    </row>
    <row r="12" spans="1:144">
      <c r="A12" s="29" t="s">
        <v>107</v>
      </c>
      <c r="B12">
        <v>1.2E-2</v>
      </c>
      <c r="C12">
        <v>0.15</v>
      </c>
      <c r="D12" t="s">
        <v>278</v>
      </c>
      <c r="E12" t="s">
        <v>278</v>
      </c>
      <c r="F12">
        <v>5</v>
      </c>
      <c r="G12">
        <v>5</v>
      </c>
      <c r="H12">
        <v>5</v>
      </c>
      <c r="O12">
        <v>6.0000000000000001E-3</v>
      </c>
      <c r="T12">
        <v>4.0000000000000001E-3</v>
      </c>
      <c r="AF12" s="31"/>
      <c r="AG12" s="31"/>
      <c r="BZ12">
        <f t="shared" si="0"/>
        <v>0</v>
      </c>
      <c r="CA12">
        <f t="shared" si="1"/>
        <v>0</v>
      </c>
      <c r="CB12">
        <f t="shared" si="2"/>
        <v>0</v>
      </c>
      <c r="CC12">
        <f t="shared" si="3"/>
        <v>0</v>
      </c>
      <c r="CD12">
        <f t="shared" si="4"/>
        <v>0</v>
      </c>
      <c r="CE12">
        <f t="shared" si="5"/>
        <v>0</v>
      </c>
      <c r="CF12">
        <f t="shared" si="6"/>
        <v>0</v>
      </c>
      <c r="CG12">
        <f t="shared" si="7"/>
        <v>0</v>
      </c>
      <c r="CH12">
        <f t="shared" si="8"/>
        <v>0</v>
      </c>
      <c r="CI12">
        <f t="shared" si="9"/>
        <v>0</v>
      </c>
      <c r="CJ12">
        <f t="shared" si="10"/>
        <v>0</v>
      </c>
      <c r="CK12">
        <f t="shared" si="11"/>
        <v>0</v>
      </c>
      <c r="CL12">
        <f t="shared" si="12"/>
        <v>0</v>
      </c>
      <c r="CM12">
        <f t="shared" si="13"/>
        <v>0</v>
      </c>
      <c r="CN12">
        <f t="shared" si="14"/>
        <v>0</v>
      </c>
      <c r="CO12">
        <f t="shared" si="15"/>
        <v>0</v>
      </c>
      <c r="CP12">
        <f t="shared" si="16"/>
        <v>0</v>
      </c>
      <c r="CQ12">
        <f t="shared" si="17"/>
        <v>0</v>
      </c>
      <c r="CR12">
        <f t="shared" si="18"/>
        <v>0</v>
      </c>
      <c r="CS12">
        <f t="shared" si="19"/>
        <v>0</v>
      </c>
      <c r="CT12">
        <f t="shared" si="20"/>
        <v>0</v>
      </c>
      <c r="CU12">
        <f t="shared" si="21"/>
        <v>0</v>
      </c>
      <c r="CV12">
        <f t="shared" si="22"/>
        <v>0</v>
      </c>
      <c r="CW12">
        <f t="shared" si="23"/>
        <v>0</v>
      </c>
      <c r="CX12">
        <f t="shared" si="24"/>
        <v>0</v>
      </c>
      <c r="CY12">
        <f t="shared" si="25"/>
        <v>0</v>
      </c>
      <c r="CZ12">
        <f t="shared" si="26"/>
        <v>0</v>
      </c>
      <c r="DA12">
        <f t="shared" si="27"/>
        <v>0</v>
      </c>
      <c r="DB12">
        <f t="shared" si="28"/>
        <v>0</v>
      </c>
      <c r="DC12">
        <f t="shared" si="29"/>
        <v>0</v>
      </c>
      <c r="DD12">
        <f t="shared" si="30"/>
        <v>0</v>
      </c>
      <c r="DE12">
        <f t="shared" si="31"/>
        <v>0</v>
      </c>
      <c r="DF12">
        <f t="shared" si="32"/>
        <v>0</v>
      </c>
      <c r="DG12">
        <f t="shared" si="33"/>
        <v>0</v>
      </c>
      <c r="DH12">
        <f t="shared" si="34"/>
        <v>0</v>
      </c>
      <c r="DI12">
        <f t="shared" si="35"/>
        <v>0</v>
      </c>
      <c r="DJ12">
        <f t="shared" si="36"/>
        <v>0</v>
      </c>
      <c r="DK12">
        <f t="shared" si="37"/>
        <v>0</v>
      </c>
      <c r="DL12">
        <f t="shared" si="38"/>
        <v>0</v>
      </c>
      <c r="DM12">
        <f t="shared" si="39"/>
        <v>0</v>
      </c>
      <c r="DN12">
        <f t="shared" si="40"/>
        <v>0</v>
      </c>
      <c r="DO12">
        <f t="shared" si="41"/>
        <v>0</v>
      </c>
      <c r="DP12">
        <f t="shared" si="42"/>
        <v>0</v>
      </c>
      <c r="DQ12">
        <f t="shared" si="43"/>
        <v>0</v>
      </c>
      <c r="DR12">
        <f t="shared" si="44"/>
        <v>0</v>
      </c>
      <c r="DS12">
        <f t="shared" si="45"/>
        <v>0</v>
      </c>
      <c r="DT12">
        <f t="shared" si="46"/>
        <v>0</v>
      </c>
      <c r="DU12">
        <f t="shared" si="47"/>
        <v>0</v>
      </c>
      <c r="DV12">
        <f t="shared" si="48"/>
        <v>0</v>
      </c>
      <c r="DW12">
        <f t="shared" si="49"/>
        <v>0</v>
      </c>
      <c r="DX12">
        <f t="shared" si="50"/>
        <v>0</v>
      </c>
      <c r="DY12">
        <f t="shared" si="51"/>
        <v>0</v>
      </c>
      <c r="DZ12">
        <f t="shared" si="52"/>
        <v>0</v>
      </c>
      <c r="EA12">
        <f t="shared" si="53"/>
        <v>0</v>
      </c>
      <c r="EB12">
        <f t="shared" si="54"/>
        <v>0</v>
      </c>
      <c r="EC12">
        <f t="shared" si="55"/>
        <v>0</v>
      </c>
      <c r="ED12">
        <f t="shared" si="56"/>
        <v>0</v>
      </c>
      <c r="EE12">
        <f t="shared" si="57"/>
        <v>0</v>
      </c>
      <c r="EF12">
        <f t="shared" si="58"/>
        <v>0</v>
      </c>
      <c r="EG12">
        <f t="shared" si="59"/>
        <v>0</v>
      </c>
      <c r="EH12">
        <f t="shared" si="60"/>
        <v>0</v>
      </c>
      <c r="EI12">
        <f t="shared" si="61"/>
        <v>0</v>
      </c>
      <c r="EJ12">
        <f t="shared" si="62"/>
        <v>0</v>
      </c>
      <c r="EK12">
        <f t="shared" si="63"/>
        <v>0</v>
      </c>
      <c r="EL12">
        <f t="shared" si="64"/>
        <v>0</v>
      </c>
      <c r="EM12">
        <f t="shared" si="65"/>
        <v>0</v>
      </c>
      <c r="EN12">
        <f t="shared" si="66"/>
        <v>0</v>
      </c>
    </row>
    <row r="13" spans="1:144">
      <c r="A13" s="29" t="s">
        <v>98</v>
      </c>
      <c r="B13">
        <v>9.5000000000000001E-2</v>
      </c>
      <c r="C13">
        <v>4</v>
      </c>
      <c r="D13" t="s">
        <v>279</v>
      </c>
      <c r="E13" t="s">
        <v>279</v>
      </c>
      <c r="F13">
        <v>3</v>
      </c>
      <c r="G13">
        <v>3</v>
      </c>
      <c r="H13">
        <v>3</v>
      </c>
      <c r="N13">
        <v>0.28000000000000003</v>
      </c>
      <c r="O13">
        <v>0.15</v>
      </c>
      <c r="P13">
        <v>0.6</v>
      </c>
      <c r="T13">
        <v>0.05</v>
      </c>
      <c r="V13">
        <v>0.08</v>
      </c>
      <c r="X13">
        <v>0.06</v>
      </c>
      <c r="Y13">
        <v>0.12</v>
      </c>
      <c r="Z13">
        <v>0.12</v>
      </c>
      <c r="AA13">
        <v>0.11</v>
      </c>
      <c r="AC13">
        <v>0.4</v>
      </c>
      <c r="AD13">
        <v>1.99</v>
      </c>
      <c r="AF13" s="31"/>
      <c r="AG13" s="31"/>
      <c r="AQ13">
        <v>1.39</v>
      </c>
      <c r="AR13">
        <v>2.29</v>
      </c>
      <c r="BC13">
        <v>0.01</v>
      </c>
      <c r="BS13">
        <v>2E-3</v>
      </c>
      <c r="BZ13">
        <f t="shared" si="0"/>
        <v>0</v>
      </c>
      <c r="CA13">
        <f t="shared" si="1"/>
        <v>0</v>
      </c>
      <c r="CB13">
        <f t="shared" si="2"/>
        <v>0</v>
      </c>
      <c r="CC13">
        <f t="shared" si="3"/>
        <v>0</v>
      </c>
      <c r="CD13">
        <f t="shared" si="4"/>
        <v>0.33333333333333337</v>
      </c>
      <c r="CE13">
        <f t="shared" si="5"/>
        <v>0.33333333333333337</v>
      </c>
      <c r="CF13">
        <f t="shared" si="6"/>
        <v>0.33333333333333337</v>
      </c>
      <c r="CG13">
        <f t="shared" si="7"/>
        <v>0</v>
      </c>
      <c r="CH13">
        <f t="shared" si="8"/>
        <v>0</v>
      </c>
      <c r="CI13">
        <f t="shared" si="9"/>
        <v>0</v>
      </c>
      <c r="CJ13">
        <f t="shared" si="10"/>
        <v>0</v>
      </c>
      <c r="CK13">
        <f t="shared" si="11"/>
        <v>0</v>
      </c>
      <c r="CL13">
        <f t="shared" si="12"/>
        <v>0</v>
      </c>
      <c r="CM13">
        <f t="shared" si="13"/>
        <v>0</v>
      </c>
      <c r="CN13">
        <f t="shared" si="14"/>
        <v>0</v>
      </c>
      <c r="CO13">
        <f t="shared" si="15"/>
        <v>0.33333333333333337</v>
      </c>
      <c r="CP13">
        <f t="shared" si="16"/>
        <v>0.33333333333333337</v>
      </c>
      <c r="CQ13">
        <f t="shared" si="17"/>
        <v>0.33333333333333337</v>
      </c>
      <c r="CR13">
        <f t="shared" si="18"/>
        <v>0</v>
      </c>
      <c r="CS13">
        <f t="shared" si="19"/>
        <v>0.33333333333333337</v>
      </c>
      <c r="CT13">
        <f t="shared" si="20"/>
        <v>0.33333333333333337</v>
      </c>
      <c r="CU13">
        <f t="shared" si="21"/>
        <v>0</v>
      </c>
      <c r="CV13">
        <f t="shared" si="22"/>
        <v>0</v>
      </c>
      <c r="CW13">
        <f t="shared" si="23"/>
        <v>0</v>
      </c>
      <c r="CX13">
        <f t="shared" si="24"/>
        <v>0</v>
      </c>
      <c r="CY13">
        <f t="shared" si="25"/>
        <v>0</v>
      </c>
      <c r="CZ13">
        <f t="shared" si="26"/>
        <v>0</v>
      </c>
      <c r="DA13">
        <f t="shared" si="27"/>
        <v>0</v>
      </c>
      <c r="DB13">
        <f t="shared" si="28"/>
        <v>0</v>
      </c>
      <c r="DC13">
        <f t="shared" si="29"/>
        <v>0</v>
      </c>
      <c r="DD13">
        <f t="shared" si="30"/>
        <v>0</v>
      </c>
      <c r="DE13">
        <f t="shared" si="31"/>
        <v>0</v>
      </c>
      <c r="DF13">
        <f t="shared" si="32"/>
        <v>0</v>
      </c>
      <c r="DG13">
        <f t="shared" si="33"/>
        <v>0.33333333333333337</v>
      </c>
      <c r="DH13">
        <f t="shared" si="34"/>
        <v>0.33333333333333337</v>
      </c>
      <c r="DI13">
        <f t="shared" si="35"/>
        <v>0</v>
      </c>
      <c r="DJ13">
        <f t="shared" si="36"/>
        <v>0</v>
      </c>
      <c r="DK13">
        <f t="shared" si="37"/>
        <v>0</v>
      </c>
      <c r="DL13">
        <f t="shared" si="38"/>
        <v>0</v>
      </c>
      <c r="DM13">
        <f t="shared" si="39"/>
        <v>0</v>
      </c>
      <c r="DN13">
        <f t="shared" si="40"/>
        <v>0</v>
      </c>
      <c r="DO13">
        <f t="shared" si="41"/>
        <v>0</v>
      </c>
      <c r="DP13">
        <f t="shared" si="42"/>
        <v>0</v>
      </c>
      <c r="DQ13">
        <f t="shared" si="43"/>
        <v>0</v>
      </c>
      <c r="DR13">
        <f t="shared" si="44"/>
        <v>0</v>
      </c>
      <c r="DS13">
        <f t="shared" si="45"/>
        <v>0</v>
      </c>
      <c r="DT13">
        <f t="shared" si="46"/>
        <v>0</v>
      </c>
      <c r="DU13">
        <f t="shared" si="47"/>
        <v>0</v>
      </c>
      <c r="DV13">
        <f t="shared" si="48"/>
        <v>0</v>
      </c>
      <c r="DW13">
        <f t="shared" si="49"/>
        <v>0</v>
      </c>
      <c r="DX13">
        <f t="shared" si="50"/>
        <v>0</v>
      </c>
      <c r="DY13">
        <f t="shared" si="51"/>
        <v>0</v>
      </c>
      <c r="DZ13">
        <f t="shared" si="52"/>
        <v>0</v>
      </c>
      <c r="EA13">
        <f t="shared" si="53"/>
        <v>0</v>
      </c>
      <c r="EB13">
        <f t="shared" si="54"/>
        <v>0</v>
      </c>
      <c r="EC13">
        <f t="shared" si="55"/>
        <v>0</v>
      </c>
      <c r="ED13">
        <f t="shared" si="56"/>
        <v>0</v>
      </c>
      <c r="EE13">
        <f t="shared" si="57"/>
        <v>0</v>
      </c>
      <c r="EF13">
        <f t="shared" si="58"/>
        <v>0</v>
      </c>
      <c r="EG13">
        <f t="shared" si="59"/>
        <v>0</v>
      </c>
      <c r="EH13">
        <f t="shared" si="60"/>
        <v>0</v>
      </c>
      <c r="EI13">
        <f t="shared" si="61"/>
        <v>0</v>
      </c>
      <c r="EJ13">
        <f t="shared" si="62"/>
        <v>0</v>
      </c>
      <c r="EK13">
        <f t="shared" si="63"/>
        <v>0</v>
      </c>
      <c r="EL13">
        <f t="shared" si="64"/>
        <v>0</v>
      </c>
      <c r="EM13">
        <f t="shared" si="65"/>
        <v>0</v>
      </c>
      <c r="EN13">
        <f t="shared" si="66"/>
        <v>0</v>
      </c>
    </row>
    <row r="14" spans="1:144">
      <c r="A14" s="29" t="s">
        <v>99</v>
      </c>
      <c r="B14">
        <v>2.5000000000000001E-3</v>
      </c>
      <c r="C14">
        <v>0.01</v>
      </c>
      <c r="D14" t="s">
        <v>280</v>
      </c>
      <c r="E14" t="s">
        <v>537</v>
      </c>
      <c r="F14">
        <v>3</v>
      </c>
      <c r="G14">
        <v>3</v>
      </c>
      <c r="H14">
        <v>2</v>
      </c>
      <c r="N14">
        <v>4.0000000000000001E-3</v>
      </c>
      <c r="O14">
        <v>6.0000000000000001E-3</v>
      </c>
      <c r="R14">
        <v>1.2E-2</v>
      </c>
      <c r="S14">
        <v>0.01</v>
      </c>
      <c r="AF14" s="31"/>
      <c r="AG14" s="31"/>
      <c r="AP14">
        <v>0.01</v>
      </c>
      <c r="BZ14">
        <f t="shared" si="0"/>
        <v>0</v>
      </c>
      <c r="CA14">
        <f t="shared" si="1"/>
        <v>0</v>
      </c>
      <c r="CB14">
        <f t="shared" si="2"/>
        <v>0</v>
      </c>
      <c r="CC14">
        <f t="shared" si="3"/>
        <v>0</v>
      </c>
      <c r="CD14">
        <f t="shared" si="4"/>
        <v>0.66666666666666674</v>
      </c>
      <c r="CE14">
        <f t="shared" si="5"/>
        <v>0.66666666666666674</v>
      </c>
      <c r="CF14">
        <f t="shared" si="6"/>
        <v>0</v>
      </c>
      <c r="CG14">
        <f t="shared" si="7"/>
        <v>0</v>
      </c>
      <c r="CH14">
        <f t="shared" si="8"/>
        <v>1</v>
      </c>
      <c r="CI14">
        <f t="shared" si="9"/>
        <v>1</v>
      </c>
      <c r="CJ14">
        <f t="shared" si="10"/>
        <v>0</v>
      </c>
      <c r="CK14">
        <f t="shared" si="11"/>
        <v>0</v>
      </c>
      <c r="CL14">
        <f t="shared" si="12"/>
        <v>0</v>
      </c>
      <c r="CM14">
        <f t="shared" si="13"/>
        <v>0</v>
      </c>
      <c r="CN14">
        <f t="shared" si="14"/>
        <v>0</v>
      </c>
      <c r="CO14">
        <f t="shared" si="15"/>
        <v>0</v>
      </c>
      <c r="CP14">
        <f t="shared" si="16"/>
        <v>0</v>
      </c>
      <c r="CQ14">
        <f t="shared" si="17"/>
        <v>0</v>
      </c>
      <c r="CR14">
        <f t="shared" si="18"/>
        <v>0</v>
      </c>
      <c r="CS14">
        <f t="shared" si="19"/>
        <v>0</v>
      </c>
      <c r="CT14">
        <f t="shared" si="20"/>
        <v>0</v>
      </c>
      <c r="CU14">
        <f t="shared" si="21"/>
        <v>0</v>
      </c>
      <c r="CV14">
        <f t="shared" si="22"/>
        <v>0</v>
      </c>
      <c r="CW14">
        <f t="shared" si="23"/>
        <v>0</v>
      </c>
      <c r="CX14">
        <f t="shared" si="24"/>
        <v>0</v>
      </c>
      <c r="CY14">
        <f t="shared" si="25"/>
        <v>0</v>
      </c>
      <c r="CZ14">
        <f t="shared" si="26"/>
        <v>0</v>
      </c>
      <c r="DA14">
        <f t="shared" si="27"/>
        <v>0</v>
      </c>
      <c r="DB14">
        <f t="shared" si="28"/>
        <v>0</v>
      </c>
      <c r="DC14">
        <f t="shared" si="29"/>
        <v>0</v>
      </c>
      <c r="DD14">
        <f t="shared" si="30"/>
        <v>0</v>
      </c>
      <c r="DE14">
        <f t="shared" si="31"/>
        <v>0</v>
      </c>
      <c r="DF14">
        <f t="shared" si="32"/>
        <v>1</v>
      </c>
      <c r="DG14">
        <f t="shared" si="33"/>
        <v>0</v>
      </c>
      <c r="DH14">
        <f t="shared" si="34"/>
        <v>0</v>
      </c>
      <c r="DI14">
        <f t="shared" si="35"/>
        <v>0</v>
      </c>
      <c r="DJ14">
        <f t="shared" si="36"/>
        <v>0</v>
      </c>
      <c r="DK14">
        <f t="shared" si="37"/>
        <v>0</v>
      </c>
      <c r="DL14">
        <f t="shared" si="38"/>
        <v>0</v>
      </c>
      <c r="DM14">
        <f t="shared" si="39"/>
        <v>0</v>
      </c>
      <c r="DN14">
        <f t="shared" si="40"/>
        <v>0</v>
      </c>
      <c r="DO14">
        <f t="shared" si="41"/>
        <v>0</v>
      </c>
      <c r="DP14">
        <f t="shared" si="42"/>
        <v>0</v>
      </c>
      <c r="DQ14">
        <f t="shared" si="43"/>
        <v>0</v>
      </c>
      <c r="DR14">
        <f t="shared" si="44"/>
        <v>0</v>
      </c>
      <c r="DS14">
        <f t="shared" si="45"/>
        <v>0</v>
      </c>
      <c r="DT14">
        <f t="shared" si="46"/>
        <v>0</v>
      </c>
      <c r="DU14">
        <f t="shared" si="47"/>
        <v>0</v>
      </c>
      <c r="DV14">
        <f t="shared" si="48"/>
        <v>0</v>
      </c>
      <c r="DW14">
        <f t="shared" si="49"/>
        <v>0</v>
      </c>
      <c r="DX14">
        <f t="shared" si="50"/>
        <v>0</v>
      </c>
      <c r="DY14">
        <f t="shared" si="51"/>
        <v>0</v>
      </c>
      <c r="DZ14">
        <f t="shared" si="52"/>
        <v>0</v>
      </c>
      <c r="EA14">
        <f t="shared" si="53"/>
        <v>0</v>
      </c>
      <c r="EB14">
        <f t="shared" si="54"/>
        <v>0</v>
      </c>
      <c r="EC14">
        <f t="shared" si="55"/>
        <v>0</v>
      </c>
      <c r="ED14">
        <f t="shared" si="56"/>
        <v>0</v>
      </c>
      <c r="EE14">
        <f t="shared" si="57"/>
        <v>0</v>
      </c>
      <c r="EF14">
        <f t="shared" si="58"/>
        <v>0</v>
      </c>
      <c r="EG14">
        <f t="shared" si="59"/>
        <v>0</v>
      </c>
      <c r="EH14">
        <f t="shared" si="60"/>
        <v>0</v>
      </c>
      <c r="EI14">
        <f t="shared" si="61"/>
        <v>0</v>
      </c>
      <c r="EJ14">
        <f t="shared" si="62"/>
        <v>0</v>
      </c>
      <c r="EK14">
        <f t="shared" si="63"/>
        <v>0</v>
      </c>
      <c r="EL14">
        <f t="shared" si="64"/>
        <v>0</v>
      </c>
      <c r="EM14">
        <f t="shared" si="65"/>
        <v>0</v>
      </c>
      <c r="EN14">
        <f t="shared" si="66"/>
        <v>0</v>
      </c>
    </row>
    <row r="15" spans="1:144">
      <c r="A15" s="29" t="s">
        <v>232</v>
      </c>
      <c r="B15">
        <v>8.4999999999999993E-5</v>
      </c>
      <c r="C15">
        <v>1E-3</v>
      </c>
      <c r="D15" s="31" t="s">
        <v>295</v>
      </c>
      <c r="E15" t="s">
        <v>538</v>
      </c>
      <c r="F15">
        <v>3</v>
      </c>
      <c r="G15">
        <v>3</v>
      </c>
      <c r="H15">
        <v>2</v>
      </c>
      <c r="AF15" s="31"/>
      <c r="AG15" s="31"/>
      <c r="BZ15">
        <f t="shared" si="0"/>
        <v>0</v>
      </c>
      <c r="CA15">
        <f t="shared" si="1"/>
        <v>0</v>
      </c>
      <c r="CB15">
        <f t="shared" si="2"/>
        <v>0</v>
      </c>
      <c r="CC15">
        <f t="shared" si="3"/>
        <v>0</v>
      </c>
      <c r="CD15">
        <f t="shared" si="4"/>
        <v>0</v>
      </c>
      <c r="CE15">
        <f t="shared" si="5"/>
        <v>0</v>
      </c>
      <c r="CF15">
        <f t="shared" si="6"/>
        <v>0</v>
      </c>
      <c r="CG15">
        <f t="shared" si="7"/>
        <v>0</v>
      </c>
      <c r="CH15">
        <f t="shared" si="8"/>
        <v>0</v>
      </c>
      <c r="CI15">
        <f t="shared" si="9"/>
        <v>0</v>
      </c>
      <c r="CJ15">
        <f t="shared" si="10"/>
        <v>0</v>
      </c>
      <c r="CK15">
        <f t="shared" si="11"/>
        <v>0</v>
      </c>
      <c r="CL15">
        <f t="shared" si="12"/>
        <v>0</v>
      </c>
      <c r="CM15">
        <f t="shared" si="13"/>
        <v>0</v>
      </c>
      <c r="CN15">
        <f t="shared" si="14"/>
        <v>0</v>
      </c>
      <c r="CO15">
        <f t="shared" si="15"/>
        <v>0</v>
      </c>
      <c r="CP15">
        <f t="shared" si="16"/>
        <v>0</v>
      </c>
      <c r="CQ15">
        <f t="shared" si="17"/>
        <v>0</v>
      </c>
      <c r="CR15">
        <f t="shared" si="18"/>
        <v>0</v>
      </c>
      <c r="CS15">
        <f t="shared" si="19"/>
        <v>0</v>
      </c>
      <c r="CT15">
        <f t="shared" si="20"/>
        <v>0</v>
      </c>
      <c r="CU15">
        <f t="shared" si="21"/>
        <v>0</v>
      </c>
      <c r="CV15">
        <f t="shared" si="22"/>
        <v>0</v>
      </c>
      <c r="CW15">
        <f t="shared" si="23"/>
        <v>0</v>
      </c>
      <c r="CX15">
        <f t="shared" si="24"/>
        <v>0</v>
      </c>
      <c r="CY15">
        <f t="shared" si="25"/>
        <v>0</v>
      </c>
      <c r="CZ15">
        <f t="shared" si="26"/>
        <v>0</v>
      </c>
      <c r="DA15">
        <f t="shared" si="27"/>
        <v>0</v>
      </c>
      <c r="DB15">
        <f t="shared" si="28"/>
        <v>0</v>
      </c>
      <c r="DC15">
        <f t="shared" si="29"/>
        <v>0</v>
      </c>
      <c r="DD15">
        <f t="shared" si="30"/>
        <v>0</v>
      </c>
      <c r="DE15">
        <f t="shared" si="31"/>
        <v>0</v>
      </c>
      <c r="DF15">
        <f t="shared" si="32"/>
        <v>0</v>
      </c>
      <c r="DG15">
        <f t="shared" si="33"/>
        <v>0</v>
      </c>
      <c r="DH15">
        <f t="shared" si="34"/>
        <v>0</v>
      </c>
      <c r="DI15">
        <f t="shared" si="35"/>
        <v>0</v>
      </c>
      <c r="DJ15">
        <f t="shared" si="36"/>
        <v>0</v>
      </c>
      <c r="DK15">
        <f t="shared" si="37"/>
        <v>0</v>
      </c>
      <c r="DL15">
        <f t="shared" si="38"/>
        <v>0</v>
      </c>
      <c r="DM15">
        <f t="shared" si="39"/>
        <v>0</v>
      </c>
      <c r="DN15">
        <f t="shared" si="40"/>
        <v>0</v>
      </c>
      <c r="DO15">
        <f t="shared" si="41"/>
        <v>0</v>
      </c>
      <c r="DP15">
        <f t="shared" si="42"/>
        <v>0</v>
      </c>
      <c r="DQ15">
        <f t="shared" si="43"/>
        <v>0</v>
      </c>
      <c r="DR15">
        <f t="shared" si="44"/>
        <v>0</v>
      </c>
      <c r="DS15">
        <f t="shared" si="45"/>
        <v>0</v>
      </c>
      <c r="DT15">
        <f t="shared" si="46"/>
        <v>0</v>
      </c>
      <c r="DU15">
        <f t="shared" si="47"/>
        <v>0</v>
      </c>
      <c r="DV15">
        <f t="shared" si="48"/>
        <v>0</v>
      </c>
      <c r="DW15">
        <f t="shared" si="49"/>
        <v>0</v>
      </c>
      <c r="DX15">
        <f t="shared" si="50"/>
        <v>0</v>
      </c>
      <c r="DY15">
        <f t="shared" si="51"/>
        <v>0</v>
      </c>
      <c r="DZ15">
        <f t="shared" si="52"/>
        <v>0</v>
      </c>
      <c r="EA15">
        <f t="shared" si="53"/>
        <v>0</v>
      </c>
      <c r="EB15">
        <f t="shared" si="54"/>
        <v>0</v>
      </c>
      <c r="EC15">
        <f t="shared" si="55"/>
        <v>0</v>
      </c>
      <c r="ED15">
        <f t="shared" si="56"/>
        <v>0</v>
      </c>
      <c r="EE15">
        <f t="shared" si="57"/>
        <v>0</v>
      </c>
      <c r="EF15">
        <f t="shared" si="58"/>
        <v>0</v>
      </c>
      <c r="EG15">
        <f t="shared" si="59"/>
        <v>0</v>
      </c>
      <c r="EH15">
        <f t="shared" si="60"/>
        <v>0</v>
      </c>
      <c r="EI15">
        <f t="shared" si="61"/>
        <v>0</v>
      </c>
      <c r="EJ15">
        <f t="shared" si="62"/>
        <v>0</v>
      </c>
      <c r="EK15">
        <f t="shared" si="63"/>
        <v>0</v>
      </c>
      <c r="EL15">
        <f t="shared" si="64"/>
        <v>0</v>
      </c>
      <c r="EM15">
        <f t="shared" si="65"/>
        <v>0</v>
      </c>
      <c r="EN15">
        <f t="shared" si="66"/>
        <v>0</v>
      </c>
    </row>
    <row r="16" spans="1:144">
      <c r="A16" s="29" t="s">
        <v>100</v>
      </c>
      <c r="B16">
        <v>2.0000000000000002E-5</v>
      </c>
      <c r="C16">
        <v>0.4</v>
      </c>
      <c r="D16" t="s">
        <v>283</v>
      </c>
      <c r="E16" t="s">
        <v>283</v>
      </c>
      <c r="F16">
        <v>3</v>
      </c>
      <c r="G16">
        <v>3</v>
      </c>
      <c r="H16">
        <v>3</v>
      </c>
      <c r="N16">
        <v>0.01</v>
      </c>
      <c r="AF16" s="31"/>
      <c r="AG16" s="31"/>
      <c r="BZ16">
        <f t="shared" si="0"/>
        <v>0</v>
      </c>
      <c r="CA16">
        <f t="shared" si="1"/>
        <v>0</v>
      </c>
      <c r="CB16">
        <f t="shared" si="2"/>
        <v>0</v>
      </c>
      <c r="CC16">
        <f t="shared" si="3"/>
        <v>0</v>
      </c>
      <c r="CD16">
        <f t="shared" si="4"/>
        <v>0.33333333333333337</v>
      </c>
      <c r="CE16">
        <f t="shared" si="5"/>
        <v>0</v>
      </c>
      <c r="CF16">
        <f t="shared" si="6"/>
        <v>0</v>
      </c>
      <c r="CG16">
        <f t="shared" si="7"/>
        <v>0</v>
      </c>
      <c r="CH16">
        <f t="shared" si="8"/>
        <v>0</v>
      </c>
      <c r="CI16">
        <f t="shared" si="9"/>
        <v>0</v>
      </c>
      <c r="CJ16">
        <f t="shared" si="10"/>
        <v>0</v>
      </c>
      <c r="CK16">
        <f t="shared" si="11"/>
        <v>0</v>
      </c>
      <c r="CL16">
        <f t="shared" si="12"/>
        <v>0</v>
      </c>
      <c r="CM16">
        <f t="shared" si="13"/>
        <v>0</v>
      </c>
      <c r="CN16">
        <f t="shared" si="14"/>
        <v>0</v>
      </c>
      <c r="CO16">
        <f t="shared" si="15"/>
        <v>0</v>
      </c>
      <c r="CP16">
        <f t="shared" si="16"/>
        <v>0</v>
      </c>
      <c r="CQ16">
        <f t="shared" si="17"/>
        <v>0</v>
      </c>
      <c r="CR16">
        <f t="shared" si="18"/>
        <v>0</v>
      </c>
      <c r="CS16">
        <f t="shared" si="19"/>
        <v>0</v>
      </c>
      <c r="CT16">
        <f t="shared" si="20"/>
        <v>0</v>
      </c>
      <c r="CU16">
        <f t="shared" si="21"/>
        <v>0</v>
      </c>
      <c r="CV16">
        <f t="shared" si="22"/>
        <v>0</v>
      </c>
      <c r="CW16">
        <f t="shared" si="23"/>
        <v>0</v>
      </c>
      <c r="CX16">
        <f t="shared" si="24"/>
        <v>0</v>
      </c>
      <c r="CY16">
        <f t="shared" si="25"/>
        <v>0</v>
      </c>
      <c r="CZ16">
        <f t="shared" si="26"/>
        <v>0</v>
      </c>
      <c r="DA16">
        <f t="shared" si="27"/>
        <v>0</v>
      </c>
      <c r="DB16">
        <f t="shared" si="28"/>
        <v>0</v>
      </c>
      <c r="DC16">
        <f t="shared" si="29"/>
        <v>0</v>
      </c>
      <c r="DD16">
        <f t="shared" si="30"/>
        <v>0</v>
      </c>
      <c r="DE16">
        <f t="shared" si="31"/>
        <v>0</v>
      </c>
      <c r="DF16">
        <f t="shared" si="32"/>
        <v>0</v>
      </c>
      <c r="DG16">
        <f t="shared" si="33"/>
        <v>0</v>
      </c>
      <c r="DH16">
        <f t="shared" si="34"/>
        <v>0</v>
      </c>
      <c r="DI16">
        <f t="shared" si="35"/>
        <v>0</v>
      </c>
      <c r="DJ16">
        <f t="shared" si="36"/>
        <v>0</v>
      </c>
      <c r="DK16">
        <f t="shared" si="37"/>
        <v>0</v>
      </c>
      <c r="DL16">
        <f t="shared" si="38"/>
        <v>0</v>
      </c>
      <c r="DM16">
        <f t="shared" si="39"/>
        <v>0</v>
      </c>
      <c r="DN16">
        <f t="shared" si="40"/>
        <v>0</v>
      </c>
      <c r="DO16">
        <f t="shared" si="41"/>
        <v>0</v>
      </c>
      <c r="DP16">
        <f t="shared" si="42"/>
        <v>0</v>
      </c>
      <c r="DQ16">
        <f t="shared" si="43"/>
        <v>0</v>
      </c>
      <c r="DR16">
        <f t="shared" si="44"/>
        <v>0</v>
      </c>
      <c r="DS16">
        <f t="shared" si="45"/>
        <v>0</v>
      </c>
      <c r="DT16">
        <f t="shared" si="46"/>
        <v>0</v>
      </c>
      <c r="DU16">
        <f t="shared" si="47"/>
        <v>0</v>
      </c>
      <c r="DV16">
        <f t="shared" si="48"/>
        <v>0</v>
      </c>
      <c r="DW16">
        <f t="shared" si="49"/>
        <v>0</v>
      </c>
      <c r="DX16">
        <f t="shared" si="50"/>
        <v>0</v>
      </c>
      <c r="DY16">
        <f t="shared" si="51"/>
        <v>0</v>
      </c>
      <c r="DZ16">
        <f t="shared" si="52"/>
        <v>0</v>
      </c>
      <c r="EA16">
        <f t="shared" si="53"/>
        <v>0</v>
      </c>
      <c r="EB16">
        <f t="shared" si="54"/>
        <v>0</v>
      </c>
      <c r="EC16">
        <f t="shared" si="55"/>
        <v>0</v>
      </c>
      <c r="ED16">
        <f t="shared" si="56"/>
        <v>0</v>
      </c>
      <c r="EE16">
        <f t="shared" si="57"/>
        <v>0</v>
      </c>
      <c r="EF16">
        <f t="shared" si="58"/>
        <v>0</v>
      </c>
      <c r="EG16">
        <f t="shared" si="59"/>
        <v>0</v>
      </c>
      <c r="EH16">
        <f t="shared" si="60"/>
        <v>0</v>
      </c>
      <c r="EI16">
        <f t="shared" si="61"/>
        <v>0</v>
      </c>
      <c r="EJ16">
        <f t="shared" si="62"/>
        <v>0</v>
      </c>
      <c r="EK16">
        <f t="shared" si="63"/>
        <v>0</v>
      </c>
      <c r="EL16">
        <f t="shared" si="64"/>
        <v>0</v>
      </c>
      <c r="EM16">
        <f t="shared" si="65"/>
        <v>0</v>
      </c>
      <c r="EN16">
        <f t="shared" si="66"/>
        <v>0</v>
      </c>
    </row>
    <row r="17" spans="1:144">
      <c r="A17" s="32" t="s">
        <v>233</v>
      </c>
      <c r="B17">
        <v>2E-3</v>
      </c>
      <c r="C17">
        <v>0.02</v>
      </c>
      <c r="D17" t="s">
        <v>284</v>
      </c>
      <c r="E17" t="s">
        <v>284</v>
      </c>
      <c r="F17">
        <v>2</v>
      </c>
      <c r="G17">
        <v>2</v>
      </c>
      <c r="H17">
        <v>2</v>
      </c>
      <c r="AF17" s="31"/>
      <c r="AG17" s="31"/>
      <c r="BZ17">
        <f t="shared" si="0"/>
        <v>0</v>
      </c>
      <c r="CA17">
        <f t="shared" si="1"/>
        <v>0</v>
      </c>
      <c r="CB17">
        <f t="shared" si="2"/>
        <v>0</v>
      </c>
      <c r="CC17">
        <f t="shared" si="3"/>
        <v>0</v>
      </c>
      <c r="CD17">
        <f t="shared" si="4"/>
        <v>0</v>
      </c>
      <c r="CE17">
        <f t="shared" si="5"/>
        <v>0</v>
      </c>
      <c r="CF17">
        <f t="shared" si="6"/>
        <v>0</v>
      </c>
      <c r="CG17">
        <f t="shared" si="7"/>
        <v>0</v>
      </c>
      <c r="CH17">
        <f t="shared" si="8"/>
        <v>0</v>
      </c>
      <c r="CI17">
        <f t="shared" si="9"/>
        <v>0</v>
      </c>
      <c r="CJ17">
        <f t="shared" si="10"/>
        <v>0</v>
      </c>
      <c r="CK17">
        <f t="shared" si="11"/>
        <v>0</v>
      </c>
      <c r="CL17">
        <f t="shared" si="12"/>
        <v>0</v>
      </c>
      <c r="CM17">
        <f t="shared" si="13"/>
        <v>0</v>
      </c>
      <c r="CN17">
        <f t="shared" si="14"/>
        <v>0</v>
      </c>
      <c r="CO17">
        <f t="shared" si="15"/>
        <v>0</v>
      </c>
      <c r="CP17">
        <f t="shared" si="16"/>
        <v>0</v>
      </c>
      <c r="CQ17">
        <f t="shared" si="17"/>
        <v>0</v>
      </c>
      <c r="CR17">
        <f t="shared" si="18"/>
        <v>0</v>
      </c>
      <c r="CS17">
        <f t="shared" si="19"/>
        <v>0</v>
      </c>
      <c r="CT17">
        <f t="shared" si="20"/>
        <v>0</v>
      </c>
      <c r="CU17">
        <f t="shared" si="21"/>
        <v>0</v>
      </c>
      <c r="CV17">
        <f t="shared" si="22"/>
        <v>0</v>
      </c>
      <c r="CW17">
        <f t="shared" si="23"/>
        <v>0</v>
      </c>
      <c r="CX17">
        <f t="shared" si="24"/>
        <v>0</v>
      </c>
      <c r="CY17">
        <f t="shared" si="25"/>
        <v>0</v>
      </c>
      <c r="CZ17">
        <f t="shared" si="26"/>
        <v>0</v>
      </c>
      <c r="DA17">
        <f t="shared" si="27"/>
        <v>0</v>
      </c>
      <c r="DB17">
        <f t="shared" si="28"/>
        <v>0</v>
      </c>
      <c r="DC17">
        <f t="shared" si="29"/>
        <v>0</v>
      </c>
      <c r="DD17">
        <f t="shared" si="30"/>
        <v>0</v>
      </c>
      <c r="DE17">
        <f t="shared" si="31"/>
        <v>0</v>
      </c>
      <c r="DF17">
        <f t="shared" si="32"/>
        <v>0</v>
      </c>
      <c r="DG17">
        <f t="shared" si="33"/>
        <v>0</v>
      </c>
      <c r="DH17">
        <f t="shared" si="34"/>
        <v>0</v>
      </c>
      <c r="DI17">
        <f t="shared" si="35"/>
        <v>0</v>
      </c>
      <c r="DJ17">
        <f t="shared" si="36"/>
        <v>0</v>
      </c>
      <c r="DK17">
        <f t="shared" si="37"/>
        <v>0</v>
      </c>
      <c r="DL17">
        <f t="shared" si="38"/>
        <v>0</v>
      </c>
      <c r="DM17">
        <f t="shared" si="39"/>
        <v>0</v>
      </c>
      <c r="DN17">
        <f t="shared" si="40"/>
        <v>0</v>
      </c>
      <c r="DO17">
        <f t="shared" si="41"/>
        <v>0</v>
      </c>
      <c r="DP17">
        <f t="shared" si="42"/>
        <v>0</v>
      </c>
      <c r="DQ17">
        <f t="shared" si="43"/>
        <v>0</v>
      </c>
      <c r="DR17">
        <f t="shared" si="44"/>
        <v>0</v>
      </c>
      <c r="DS17">
        <f t="shared" si="45"/>
        <v>0</v>
      </c>
      <c r="DT17">
        <f t="shared" si="46"/>
        <v>0</v>
      </c>
      <c r="DU17">
        <f t="shared" si="47"/>
        <v>0</v>
      </c>
      <c r="DV17">
        <f t="shared" si="48"/>
        <v>0</v>
      </c>
      <c r="DW17">
        <f t="shared" si="49"/>
        <v>0</v>
      </c>
      <c r="DX17">
        <f t="shared" si="50"/>
        <v>0</v>
      </c>
      <c r="DY17">
        <f t="shared" si="51"/>
        <v>0</v>
      </c>
      <c r="DZ17">
        <f t="shared" si="52"/>
        <v>0</v>
      </c>
      <c r="EA17">
        <f t="shared" si="53"/>
        <v>0</v>
      </c>
      <c r="EB17">
        <f t="shared" si="54"/>
        <v>0</v>
      </c>
      <c r="EC17">
        <f t="shared" si="55"/>
        <v>0</v>
      </c>
      <c r="ED17">
        <f t="shared" si="56"/>
        <v>0</v>
      </c>
      <c r="EE17">
        <f t="shared" si="57"/>
        <v>0</v>
      </c>
      <c r="EF17">
        <f t="shared" si="58"/>
        <v>0</v>
      </c>
      <c r="EG17">
        <f t="shared" si="59"/>
        <v>0</v>
      </c>
      <c r="EH17">
        <f t="shared" si="60"/>
        <v>0</v>
      </c>
      <c r="EI17">
        <f t="shared" si="61"/>
        <v>0</v>
      </c>
      <c r="EJ17">
        <f t="shared" si="62"/>
        <v>0</v>
      </c>
      <c r="EK17">
        <f t="shared" si="63"/>
        <v>0</v>
      </c>
      <c r="EL17">
        <f t="shared" si="64"/>
        <v>0</v>
      </c>
      <c r="EM17">
        <f t="shared" si="65"/>
        <v>0</v>
      </c>
      <c r="EN17">
        <f t="shared" si="66"/>
        <v>0</v>
      </c>
    </row>
    <row r="18" spans="1:144">
      <c r="A18" s="32" t="s">
        <v>234</v>
      </c>
      <c r="B18">
        <v>2.7999999999999998E-4</v>
      </c>
      <c r="C18">
        <v>0.03</v>
      </c>
      <c r="D18" s="31" t="s">
        <v>276</v>
      </c>
      <c r="E18" t="s">
        <v>276</v>
      </c>
      <c r="F18">
        <v>2</v>
      </c>
      <c r="G18">
        <v>2</v>
      </c>
      <c r="H18">
        <v>2</v>
      </c>
      <c r="AF18" s="31"/>
      <c r="AG18" s="31"/>
      <c r="BZ18">
        <f t="shared" si="0"/>
        <v>0</v>
      </c>
      <c r="CA18">
        <f t="shared" si="1"/>
        <v>0</v>
      </c>
      <c r="CB18">
        <f t="shared" si="2"/>
        <v>0</v>
      </c>
      <c r="CC18">
        <f t="shared" si="3"/>
        <v>0</v>
      </c>
      <c r="CD18">
        <f t="shared" si="4"/>
        <v>0</v>
      </c>
      <c r="CE18">
        <f t="shared" si="5"/>
        <v>0</v>
      </c>
      <c r="CF18">
        <f t="shared" si="6"/>
        <v>0</v>
      </c>
      <c r="CG18">
        <f t="shared" si="7"/>
        <v>0</v>
      </c>
      <c r="CH18">
        <f t="shared" si="8"/>
        <v>0</v>
      </c>
      <c r="CI18">
        <f t="shared" si="9"/>
        <v>0</v>
      </c>
      <c r="CJ18">
        <f t="shared" si="10"/>
        <v>0</v>
      </c>
      <c r="CK18">
        <f t="shared" si="11"/>
        <v>0</v>
      </c>
      <c r="CL18">
        <f t="shared" si="12"/>
        <v>0</v>
      </c>
      <c r="CM18">
        <f t="shared" si="13"/>
        <v>0</v>
      </c>
      <c r="CN18">
        <f t="shared" si="14"/>
        <v>0</v>
      </c>
      <c r="CO18">
        <f t="shared" si="15"/>
        <v>0</v>
      </c>
      <c r="CP18">
        <f t="shared" si="16"/>
        <v>0</v>
      </c>
      <c r="CQ18">
        <f t="shared" si="17"/>
        <v>0</v>
      </c>
      <c r="CR18">
        <f t="shared" si="18"/>
        <v>0</v>
      </c>
      <c r="CS18">
        <f t="shared" si="19"/>
        <v>0</v>
      </c>
      <c r="CT18">
        <f t="shared" si="20"/>
        <v>0</v>
      </c>
      <c r="CU18">
        <f t="shared" si="21"/>
        <v>0</v>
      </c>
      <c r="CV18">
        <f t="shared" si="22"/>
        <v>0</v>
      </c>
      <c r="CW18">
        <f t="shared" si="23"/>
        <v>0</v>
      </c>
      <c r="CX18">
        <f t="shared" si="24"/>
        <v>0</v>
      </c>
      <c r="CY18">
        <f t="shared" si="25"/>
        <v>0</v>
      </c>
      <c r="CZ18">
        <f t="shared" si="26"/>
        <v>0</v>
      </c>
      <c r="DA18">
        <f t="shared" si="27"/>
        <v>0</v>
      </c>
      <c r="DB18">
        <f t="shared" si="28"/>
        <v>0</v>
      </c>
      <c r="DC18">
        <f t="shared" si="29"/>
        <v>0</v>
      </c>
      <c r="DD18">
        <f t="shared" si="30"/>
        <v>0</v>
      </c>
      <c r="DE18">
        <f t="shared" si="31"/>
        <v>0</v>
      </c>
      <c r="DF18">
        <f t="shared" si="32"/>
        <v>0</v>
      </c>
      <c r="DG18">
        <f t="shared" si="33"/>
        <v>0</v>
      </c>
      <c r="DH18">
        <f t="shared" si="34"/>
        <v>0</v>
      </c>
      <c r="DI18">
        <f t="shared" si="35"/>
        <v>0</v>
      </c>
      <c r="DJ18">
        <f t="shared" si="36"/>
        <v>0</v>
      </c>
      <c r="DK18">
        <f t="shared" si="37"/>
        <v>0</v>
      </c>
      <c r="DL18">
        <f t="shared" si="38"/>
        <v>0</v>
      </c>
      <c r="DM18">
        <f t="shared" si="39"/>
        <v>0</v>
      </c>
      <c r="DN18">
        <f t="shared" si="40"/>
        <v>0</v>
      </c>
      <c r="DO18">
        <f t="shared" si="41"/>
        <v>0</v>
      </c>
      <c r="DP18">
        <f t="shared" si="42"/>
        <v>0</v>
      </c>
      <c r="DQ18">
        <f t="shared" si="43"/>
        <v>0</v>
      </c>
      <c r="DR18">
        <f t="shared" si="44"/>
        <v>0</v>
      </c>
      <c r="DS18">
        <f t="shared" si="45"/>
        <v>0</v>
      </c>
      <c r="DT18">
        <f t="shared" si="46"/>
        <v>0</v>
      </c>
      <c r="DU18">
        <f t="shared" si="47"/>
        <v>0</v>
      </c>
      <c r="DV18">
        <f t="shared" si="48"/>
        <v>0</v>
      </c>
      <c r="DW18">
        <f t="shared" si="49"/>
        <v>0</v>
      </c>
      <c r="DX18">
        <f t="shared" si="50"/>
        <v>0</v>
      </c>
      <c r="DY18">
        <f t="shared" si="51"/>
        <v>0</v>
      </c>
      <c r="DZ18">
        <f t="shared" si="52"/>
        <v>0</v>
      </c>
      <c r="EA18">
        <f t="shared" si="53"/>
        <v>0</v>
      </c>
      <c r="EB18">
        <f t="shared" si="54"/>
        <v>0</v>
      </c>
      <c r="EC18">
        <f t="shared" si="55"/>
        <v>0</v>
      </c>
      <c r="ED18">
        <f t="shared" si="56"/>
        <v>0</v>
      </c>
      <c r="EE18">
        <f t="shared" si="57"/>
        <v>0</v>
      </c>
      <c r="EF18">
        <f t="shared" si="58"/>
        <v>0</v>
      </c>
      <c r="EG18">
        <f t="shared" si="59"/>
        <v>0</v>
      </c>
      <c r="EH18">
        <f t="shared" si="60"/>
        <v>0</v>
      </c>
      <c r="EI18">
        <f t="shared" si="61"/>
        <v>0</v>
      </c>
      <c r="EJ18">
        <f t="shared" si="62"/>
        <v>0</v>
      </c>
      <c r="EK18">
        <f t="shared" si="63"/>
        <v>0</v>
      </c>
      <c r="EL18">
        <f t="shared" si="64"/>
        <v>0</v>
      </c>
      <c r="EM18">
        <f t="shared" si="65"/>
        <v>0</v>
      </c>
      <c r="EN18">
        <f t="shared" si="66"/>
        <v>0</v>
      </c>
    </row>
    <row r="19" spans="1:144">
      <c r="A19" s="32" t="s">
        <v>235</v>
      </c>
      <c r="B19">
        <v>1E-3</v>
      </c>
      <c r="C19">
        <v>1</v>
      </c>
      <c r="D19" s="31" t="s">
        <v>287</v>
      </c>
      <c r="E19" t="s">
        <v>287</v>
      </c>
      <c r="F19">
        <v>2</v>
      </c>
      <c r="G19">
        <v>0</v>
      </c>
      <c r="H19">
        <v>0</v>
      </c>
      <c r="AF19" s="31"/>
      <c r="AG19" s="31"/>
      <c r="BZ19">
        <f t="shared" si="0"/>
        <v>0</v>
      </c>
      <c r="CA19">
        <f t="shared" si="1"/>
        <v>0</v>
      </c>
      <c r="CB19">
        <f t="shared" si="2"/>
        <v>0</v>
      </c>
      <c r="CC19">
        <f t="shared" si="3"/>
        <v>0</v>
      </c>
      <c r="CD19">
        <f t="shared" si="4"/>
        <v>0</v>
      </c>
      <c r="CE19">
        <f t="shared" si="5"/>
        <v>0</v>
      </c>
      <c r="CF19">
        <f t="shared" si="6"/>
        <v>0</v>
      </c>
      <c r="CG19">
        <f t="shared" si="7"/>
        <v>0</v>
      </c>
      <c r="CH19">
        <f t="shared" si="8"/>
        <v>0</v>
      </c>
      <c r="CI19">
        <f t="shared" si="9"/>
        <v>0</v>
      </c>
      <c r="CJ19">
        <f t="shared" si="10"/>
        <v>0</v>
      </c>
      <c r="CK19">
        <f t="shared" si="11"/>
        <v>0</v>
      </c>
      <c r="CL19">
        <f t="shared" si="12"/>
        <v>0</v>
      </c>
      <c r="CM19">
        <f t="shared" si="13"/>
        <v>0</v>
      </c>
      <c r="CN19">
        <f t="shared" si="14"/>
        <v>0</v>
      </c>
      <c r="CO19">
        <f t="shared" si="15"/>
        <v>0</v>
      </c>
      <c r="CP19">
        <f t="shared" si="16"/>
        <v>0</v>
      </c>
      <c r="CQ19">
        <f t="shared" si="17"/>
        <v>0</v>
      </c>
      <c r="CR19">
        <f t="shared" si="18"/>
        <v>0</v>
      </c>
      <c r="CS19">
        <f t="shared" si="19"/>
        <v>0</v>
      </c>
      <c r="CT19">
        <f t="shared" si="20"/>
        <v>0</v>
      </c>
      <c r="CU19">
        <f t="shared" si="21"/>
        <v>0</v>
      </c>
      <c r="CV19">
        <f t="shared" si="22"/>
        <v>0</v>
      </c>
      <c r="CW19">
        <f t="shared" si="23"/>
        <v>0</v>
      </c>
      <c r="CX19">
        <f t="shared" si="24"/>
        <v>0</v>
      </c>
      <c r="CY19">
        <f t="shared" si="25"/>
        <v>0</v>
      </c>
      <c r="CZ19">
        <f t="shared" si="26"/>
        <v>0</v>
      </c>
      <c r="DA19">
        <f t="shared" si="27"/>
        <v>0</v>
      </c>
      <c r="DB19">
        <f t="shared" si="28"/>
        <v>0</v>
      </c>
      <c r="DC19">
        <f t="shared" si="29"/>
        <v>0</v>
      </c>
      <c r="DD19">
        <f t="shared" si="30"/>
        <v>0</v>
      </c>
      <c r="DE19">
        <f t="shared" si="31"/>
        <v>0</v>
      </c>
      <c r="DF19">
        <f t="shared" si="32"/>
        <v>0</v>
      </c>
      <c r="DG19">
        <f t="shared" si="33"/>
        <v>0</v>
      </c>
      <c r="DH19">
        <f t="shared" si="34"/>
        <v>0</v>
      </c>
      <c r="DI19">
        <f t="shared" si="35"/>
        <v>0</v>
      </c>
      <c r="DJ19">
        <f t="shared" si="36"/>
        <v>0</v>
      </c>
      <c r="DK19">
        <f t="shared" si="37"/>
        <v>0</v>
      </c>
      <c r="DL19">
        <f t="shared" si="38"/>
        <v>0</v>
      </c>
      <c r="DM19">
        <f t="shared" si="39"/>
        <v>0</v>
      </c>
      <c r="DN19">
        <f t="shared" si="40"/>
        <v>0</v>
      </c>
      <c r="DO19">
        <f t="shared" si="41"/>
        <v>0</v>
      </c>
      <c r="DP19">
        <f t="shared" si="42"/>
        <v>0</v>
      </c>
      <c r="DQ19">
        <f t="shared" si="43"/>
        <v>0</v>
      </c>
      <c r="DR19">
        <f t="shared" si="44"/>
        <v>0</v>
      </c>
      <c r="DS19">
        <f t="shared" si="45"/>
        <v>0</v>
      </c>
      <c r="DT19">
        <f t="shared" si="46"/>
        <v>0</v>
      </c>
      <c r="DU19">
        <f t="shared" si="47"/>
        <v>0</v>
      </c>
      <c r="DV19">
        <f t="shared" si="48"/>
        <v>0</v>
      </c>
      <c r="DW19">
        <f t="shared" si="49"/>
        <v>0</v>
      </c>
      <c r="DX19">
        <f t="shared" si="50"/>
        <v>0</v>
      </c>
      <c r="DY19">
        <f t="shared" si="51"/>
        <v>0</v>
      </c>
      <c r="DZ19">
        <f t="shared" si="52"/>
        <v>0</v>
      </c>
      <c r="EA19">
        <f t="shared" si="53"/>
        <v>0</v>
      </c>
      <c r="EB19">
        <f t="shared" si="54"/>
        <v>0</v>
      </c>
      <c r="EC19">
        <f t="shared" si="55"/>
        <v>0</v>
      </c>
      <c r="ED19">
        <f t="shared" si="56"/>
        <v>0</v>
      </c>
      <c r="EE19">
        <f t="shared" si="57"/>
        <v>0</v>
      </c>
      <c r="EF19">
        <f t="shared" si="58"/>
        <v>0</v>
      </c>
      <c r="EG19">
        <f t="shared" si="59"/>
        <v>0</v>
      </c>
      <c r="EH19">
        <f t="shared" si="60"/>
        <v>0</v>
      </c>
      <c r="EI19">
        <f t="shared" si="61"/>
        <v>0</v>
      </c>
      <c r="EJ19">
        <f t="shared" si="62"/>
        <v>0</v>
      </c>
      <c r="EK19">
        <f t="shared" si="63"/>
        <v>0</v>
      </c>
      <c r="EL19">
        <f t="shared" si="64"/>
        <v>0</v>
      </c>
      <c r="EM19">
        <f t="shared" si="65"/>
        <v>0</v>
      </c>
      <c r="EN19">
        <f t="shared" si="66"/>
        <v>0</v>
      </c>
    </row>
    <row r="20" spans="1:144">
      <c r="A20" s="32" t="s">
        <v>101</v>
      </c>
      <c r="B20">
        <v>8.23</v>
      </c>
      <c r="C20">
        <v>40</v>
      </c>
      <c r="D20" t="s">
        <v>287</v>
      </c>
      <c r="E20" t="s">
        <v>287</v>
      </c>
      <c r="F20">
        <v>2</v>
      </c>
      <c r="G20">
        <v>2</v>
      </c>
      <c r="H20">
        <v>2</v>
      </c>
      <c r="J20">
        <v>7.06</v>
      </c>
      <c r="K20">
        <v>1.31</v>
      </c>
      <c r="L20">
        <v>1.88</v>
      </c>
      <c r="M20">
        <v>6</v>
      </c>
      <c r="N20">
        <v>2.46</v>
      </c>
      <c r="O20">
        <v>5.5</v>
      </c>
      <c r="P20">
        <v>4.26</v>
      </c>
      <c r="Q20">
        <v>2.14</v>
      </c>
      <c r="T20">
        <v>8.8000000000000007</v>
      </c>
      <c r="U20">
        <v>1.34</v>
      </c>
      <c r="V20">
        <v>1.29</v>
      </c>
      <c r="W20">
        <v>0.47</v>
      </c>
      <c r="X20">
        <v>1.03</v>
      </c>
      <c r="Y20">
        <v>3.99</v>
      </c>
      <c r="Z20">
        <v>3.83</v>
      </c>
      <c r="AA20">
        <v>6.54</v>
      </c>
      <c r="AB20">
        <v>0.78</v>
      </c>
      <c r="AC20">
        <v>5.51</v>
      </c>
      <c r="AD20">
        <v>5.14</v>
      </c>
      <c r="AE20">
        <v>3.36</v>
      </c>
      <c r="AF20" s="31">
        <v>1.76</v>
      </c>
      <c r="AG20" s="31">
        <v>2.4700000000000002</v>
      </c>
      <c r="AH20">
        <v>1.69</v>
      </c>
      <c r="AI20">
        <v>0.74</v>
      </c>
      <c r="AJ20">
        <v>1.1399999999999999</v>
      </c>
      <c r="AK20">
        <v>3.31</v>
      </c>
      <c r="AL20">
        <v>0.55000000000000004</v>
      </c>
      <c r="AM20">
        <v>0.71</v>
      </c>
      <c r="AN20">
        <v>1.75</v>
      </c>
      <c r="AO20">
        <v>2.2000000000000002</v>
      </c>
      <c r="AQ20">
        <v>5.99</v>
      </c>
      <c r="AR20">
        <v>3.85</v>
      </c>
      <c r="AS20">
        <v>5.51</v>
      </c>
      <c r="AT20">
        <v>1</v>
      </c>
      <c r="AU20">
        <v>4.05</v>
      </c>
      <c r="AV20">
        <v>6.9</v>
      </c>
      <c r="AW20">
        <v>12.39</v>
      </c>
      <c r="AX20">
        <v>6.44</v>
      </c>
      <c r="AY20">
        <v>12.09</v>
      </c>
      <c r="AZ20">
        <v>9.4700000000000006</v>
      </c>
      <c r="BA20">
        <v>13.29</v>
      </c>
      <c r="BB20">
        <v>9.7899999999999991</v>
      </c>
      <c r="BC20">
        <v>20.55</v>
      </c>
      <c r="BD20">
        <v>16.82</v>
      </c>
      <c r="BE20">
        <v>12.47</v>
      </c>
      <c r="BF20">
        <v>17.170000000000002</v>
      </c>
      <c r="BG20">
        <v>12.12</v>
      </c>
      <c r="BH20">
        <v>11.7</v>
      </c>
      <c r="BI20">
        <v>12.91</v>
      </c>
      <c r="BJ20">
        <v>14.82</v>
      </c>
      <c r="BK20">
        <v>6.7</v>
      </c>
      <c r="BL20">
        <v>21.44</v>
      </c>
      <c r="BM20">
        <v>14.06</v>
      </c>
      <c r="BN20">
        <v>0.95</v>
      </c>
      <c r="BO20">
        <v>0.24</v>
      </c>
      <c r="BP20">
        <v>0.42</v>
      </c>
      <c r="BQ20">
        <v>0.7</v>
      </c>
      <c r="BR20">
        <v>0.21</v>
      </c>
      <c r="BS20">
        <v>0.12</v>
      </c>
      <c r="BT20">
        <v>0.57999999999999996</v>
      </c>
      <c r="BU20">
        <v>0.41</v>
      </c>
      <c r="BV20">
        <v>0.21</v>
      </c>
      <c r="BW20">
        <v>0.05</v>
      </c>
      <c r="BX20">
        <v>0.01</v>
      </c>
      <c r="BZ20">
        <f t="shared" si="0"/>
        <v>0</v>
      </c>
      <c r="CA20">
        <f t="shared" si="1"/>
        <v>0</v>
      </c>
      <c r="CB20">
        <f t="shared" si="2"/>
        <v>0</v>
      </c>
      <c r="CC20">
        <f t="shared" si="3"/>
        <v>0</v>
      </c>
      <c r="CD20">
        <f t="shared" si="4"/>
        <v>0</v>
      </c>
      <c r="CE20">
        <f t="shared" si="5"/>
        <v>0</v>
      </c>
      <c r="CF20">
        <f t="shared" si="6"/>
        <v>0</v>
      </c>
      <c r="CG20">
        <f t="shared" si="7"/>
        <v>0</v>
      </c>
      <c r="CH20">
        <f t="shared" si="8"/>
        <v>0</v>
      </c>
      <c r="CI20">
        <f t="shared" si="9"/>
        <v>0</v>
      </c>
      <c r="CJ20">
        <f t="shared" si="10"/>
        <v>0.5</v>
      </c>
      <c r="CK20">
        <f t="shared" si="11"/>
        <v>0</v>
      </c>
      <c r="CL20">
        <f t="shared" si="12"/>
        <v>0</v>
      </c>
      <c r="CM20">
        <f t="shared" si="13"/>
        <v>0</v>
      </c>
      <c r="CN20">
        <f t="shared" si="14"/>
        <v>0</v>
      </c>
      <c r="CO20">
        <f t="shared" si="15"/>
        <v>0</v>
      </c>
      <c r="CP20">
        <f t="shared" si="16"/>
        <v>0</v>
      </c>
      <c r="CQ20">
        <f t="shared" si="17"/>
        <v>0</v>
      </c>
      <c r="CR20">
        <f t="shared" si="18"/>
        <v>0</v>
      </c>
      <c r="CS20">
        <f t="shared" si="19"/>
        <v>0</v>
      </c>
      <c r="CT20">
        <f t="shared" si="20"/>
        <v>0</v>
      </c>
      <c r="CU20">
        <f t="shared" si="21"/>
        <v>0</v>
      </c>
      <c r="CV20">
        <f t="shared" si="22"/>
        <v>0</v>
      </c>
      <c r="CW20">
        <f t="shared" si="23"/>
        <v>0</v>
      </c>
      <c r="CX20">
        <f t="shared" si="24"/>
        <v>0</v>
      </c>
      <c r="CY20">
        <f t="shared" si="25"/>
        <v>0</v>
      </c>
      <c r="CZ20">
        <f t="shared" si="26"/>
        <v>0</v>
      </c>
      <c r="DA20">
        <f t="shared" si="27"/>
        <v>0</v>
      </c>
      <c r="DB20">
        <f t="shared" si="28"/>
        <v>0</v>
      </c>
      <c r="DC20">
        <f t="shared" si="29"/>
        <v>0</v>
      </c>
      <c r="DD20">
        <f t="shared" si="30"/>
        <v>0</v>
      </c>
      <c r="DE20">
        <f t="shared" si="31"/>
        <v>0</v>
      </c>
      <c r="DF20">
        <f t="shared" si="32"/>
        <v>0</v>
      </c>
      <c r="DG20">
        <f t="shared" si="33"/>
        <v>0</v>
      </c>
      <c r="DH20">
        <f t="shared" si="34"/>
        <v>0</v>
      </c>
      <c r="DI20">
        <f t="shared" si="35"/>
        <v>0</v>
      </c>
      <c r="DJ20">
        <f t="shared" si="36"/>
        <v>0</v>
      </c>
      <c r="DK20">
        <f t="shared" si="37"/>
        <v>0</v>
      </c>
      <c r="DL20">
        <f t="shared" si="38"/>
        <v>0</v>
      </c>
      <c r="DM20">
        <f t="shared" si="39"/>
        <v>0.5</v>
      </c>
      <c r="DN20">
        <f t="shared" si="40"/>
        <v>0</v>
      </c>
      <c r="DO20">
        <f t="shared" si="41"/>
        <v>0.5</v>
      </c>
      <c r="DP20">
        <f t="shared" si="42"/>
        <v>0.5</v>
      </c>
      <c r="DQ20">
        <f t="shared" si="43"/>
        <v>0.5</v>
      </c>
      <c r="DR20">
        <f t="shared" si="44"/>
        <v>0.5</v>
      </c>
      <c r="DS20">
        <f t="shared" si="45"/>
        <v>0.5</v>
      </c>
      <c r="DT20">
        <f t="shared" si="46"/>
        <v>0.5</v>
      </c>
      <c r="DU20">
        <f t="shared" si="47"/>
        <v>0.5</v>
      </c>
      <c r="DV20">
        <f t="shared" si="48"/>
        <v>0.5</v>
      </c>
      <c r="DW20">
        <f t="shared" si="49"/>
        <v>0.5</v>
      </c>
      <c r="DX20">
        <f t="shared" si="50"/>
        <v>0.5</v>
      </c>
      <c r="DY20">
        <f t="shared" si="51"/>
        <v>0.5</v>
      </c>
      <c r="DZ20">
        <f t="shared" si="52"/>
        <v>0.5</v>
      </c>
      <c r="EA20">
        <f t="shared" si="53"/>
        <v>0</v>
      </c>
      <c r="EB20">
        <f t="shared" si="54"/>
        <v>0.5</v>
      </c>
      <c r="EC20">
        <f t="shared" si="55"/>
        <v>0.5</v>
      </c>
      <c r="ED20">
        <f t="shared" si="56"/>
        <v>0</v>
      </c>
      <c r="EE20">
        <f t="shared" si="57"/>
        <v>0</v>
      </c>
      <c r="EF20">
        <f t="shared" si="58"/>
        <v>0</v>
      </c>
      <c r="EG20">
        <f t="shared" si="59"/>
        <v>0</v>
      </c>
      <c r="EH20">
        <f t="shared" si="60"/>
        <v>0</v>
      </c>
      <c r="EI20">
        <f t="shared" si="61"/>
        <v>0</v>
      </c>
      <c r="EJ20">
        <f t="shared" si="62"/>
        <v>0</v>
      </c>
      <c r="EK20">
        <f t="shared" si="63"/>
        <v>0</v>
      </c>
      <c r="EL20">
        <f t="shared" si="64"/>
        <v>0</v>
      </c>
      <c r="EM20">
        <f t="shared" si="65"/>
        <v>0</v>
      </c>
      <c r="EN20">
        <f t="shared" si="66"/>
        <v>0</v>
      </c>
    </row>
    <row r="21" spans="1:144">
      <c r="A21" s="32" t="s">
        <v>102</v>
      </c>
      <c r="B21">
        <v>0.55999999999999994</v>
      </c>
      <c r="C21">
        <v>5</v>
      </c>
      <c r="D21" s="31" t="s">
        <v>289</v>
      </c>
      <c r="E21" t="s">
        <v>289</v>
      </c>
      <c r="F21">
        <v>4</v>
      </c>
      <c r="G21">
        <v>2</v>
      </c>
      <c r="H21">
        <v>2</v>
      </c>
      <c r="L21">
        <v>0.13</v>
      </c>
      <c r="N21">
        <v>0.08</v>
      </c>
      <c r="O21">
        <v>0.3</v>
      </c>
      <c r="Q21">
        <v>0.2</v>
      </c>
      <c r="T21">
        <v>0.15</v>
      </c>
      <c r="V21">
        <v>0.05</v>
      </c>
      <c r="X21">
        <v>0.02</v>
      </c>
      <c r="Y21">
        <v>0.192</v>
      </c>
      <c r="Z21">
        <v>0.21599999999999997</v>
      </c>
      <c r="AA21">
        <v>0.41</v>
      </c>
      <c r="AC21">
        <v>0.34</v>
      </c>
      <c r="AD21">
        <v>0.18</v>
      </c>
      <c r="AF21" s="31"/>
      <c r="AG21" s="31">
        <v>0.41</v>
      </c>
      <c r="AJ21">
        <v>0.24</v>
      </c>
      <c r="AK21">
        <v>0.46</v>
      </c>
      <c r="AQ21">
        <v>0.36</v>
      </c>
      <c r="AR21">
        <v>0.53</v>
      </c>
      <c r="AW21">
        <v>2.64</v>
      </c>
      <c r="AX21">
        <v>1.64</v>
      </c>
      <c r="AY21">
        <v>1.07</v>
      </c>
      <c r="AZ21">
        <v>0.43</v>
      </c>
      <c r="BA21">
        <v>3.61</v>
      </c>
      <c r="BB21">
        <v>3.71</v>
      </c>
      <c r="BC21">
        <v>0.59</v>
      </c>
      <c r="BD21">
        <v>0.31</v>
      </c>
      <c r="BE21">
        <v>0.63</v>
      </c>
      <c r="BG21">
        <v>0.52</v>
      </c>
      <c r="BH21">
        <v>0.38</v>
      </c>
      <c r="BJ21">
        <v>1.1499999999999999</v>
      </c>
      <c r="BM21">
        <v>0.64</v>
      </c>
      <c r="BO21">
        <v>0.05</v>
      </c>
      <c r="BR21">
        <v>0.02</v>
      </c>
      <c r="BU21">
        <v>0.02</v>
      </c>
      <c r="BZ21">
        <f t="shared" si="0"/>
        <v>0</v>
      </c>
      <c r="CA21">
        <f t="shared" si="1"/>
        <v>0</v>
      </c>
      <c r="CB21">
        <f t="shared" si="2"/>
        <v>0</v>
      </c>
      <c r="CC21">
        <f t="shared" si="3"/>
        <v>0</v>
      </c>
      <c r="CD21">
        <f t="shared" si="4"/>
        <v>0</v>
      </c>
      <c r="CE21">
        <f t="shared" si="5"/>
        <v>0</v>
      </c>
      <c r="CF21">
        <f t="shared" si="6"/>
        <v>0</v>
      </c>
      <c r="CG21">
        <f t="shared" si="7"/>
        <v>0</v>
      </c>
      <c r="CH21">
        <f t="shared" si="8"/>
        <v>0</v>
      </c>
      <c r="CI21">
        <f t="shared" si="9"/>
        <v>0</v>
      </c>
      <c r="CJ21">
        <f t="shared" si="10"/>
        <v>0</v>
      </c>
      <c r="CK21">
        <f t="shared" si="11"/>
        <v>0</v>
      </c>
      <c r="CL21">
        <f t="shared" si="12"/>
        <v>0</v>
      </c>
      <c r="CM21">
        <f t="shared" si="13"/>
        <v>0</v>
      </c>
      <c r="CN21">
        <f t="shared" si="14"/>
        <v>0</v>
      </c>
      <c r="CO21">
        <f t="shared" si="15"/>
        <v>0</v>
      </c>
      <c r="CP21">
        <f t="shared" si="16"/>
        <v>0</v>
      </c>
      <c r="CQ21">
        <f t="shared" si="17"/>
        <v>0</v>
      </c>
      <c r="CR21">
        <f t="shared" si="18"/>
        <v>0</v>
      </c>
      <c r="CS21">
        <f t="shared" si="19"/>
        <v>0</v>
      </c>
      <c r="CT21">
        <f t="shared" si="20"/>
        <v>0</v>
      </c>
      <c r="CU21">
        <f t="shared" si="21"/>
        <v>0</v>
      </c>
      <c r="CV21">
        <f t="shared" si="22"/>
        <v>0</v>
      </c>
      <c r="CW21">
        <f t="shared" si="23"/>
        <v>0</v>
      </c>
      <c r="CX21">
        <f t="shared" si="24"/>
        <v>0</v>
      </c>
      <c r="CY21">
        <f t="shared" si="25"/>
        <v>0</v>
      </c>
      <c r="CZ21">
        <f t="shared" si="26"/>
        <v>0</v>
      </c>
      <c r="DA21">
        <f t="shared" si="27"/>
        <v>0</v>
      </c>
      <c r="DB21">
        <f t="shared" si="28"/>
        <v>0</v>
      </c>
      <c r="DC21">
        <f t="shared" si="29"/>
        <v>0</v>
      </c>
      <c r="DD21">
        <f t="shared" si="30"/>
        <v>0</v>
      </c>
      <c r="DE21">
        <f t="shared" si="31"/>
        <v>0</v>
      </c>
      <c r="DF21">
        <f t="shared" si="32"/>
        <v>0</v>
      </c>
      <c r="DG21">
        <f t="shared" si="33"/>
        <v>0</v>
      </c>
      <c r="DH21">
        <f t="shared" si="34"/>
        <v>0</v>
      </c>
      <c r="DI21">
        <f t="shared" si="35"/>
        <v>0</v>
      </c>
      <c r="DJ21">
        <f t="shared" si="36"/>
        <v>0</v>
      </c>
      <c r="DK21">
        <f t="shared" si="37"/>
        <v>0</v>
      </c>
      <c r="DL21">
        <f t="shared" si="38"/>
        <v>0</v>
      </c>
      <c r="DM21">
        <f t="shared" si="39"/>
        <v>0.75</v>
      </c>
      <c r="DN21">
        <f t="shared" si="40"/>
        <v>0.75</v>
      </c>
      <c r="DO21">
        <f t="shared" si="41"/>
        <v>0.75</v>
      </c>
      <c r="DP21">
        <f t="shared" si="42"/>
        <v>0</v>
      </c>
      <c r="DQ21">
        <f t="shared" si="43"/>
        <v>0.75</v>
      </c>
      <c r="DR21">
        <f t="shared" si="44"/>
        <v>0.75</v>
      </c>
      <c r="DS21">
        <f t="shared" si="45"/>
        <v>0.75</v>
      </c>
      <c r="DT21">
        <f t="shared" si="46"/>
        <v>0</v>
      </c>
      <c r="DU21">
        <f t="shared" si="47"/>
        <v>0.75</v>
      </c>
      <c r="DV21">
        <f t="shared" si="48"/>
        <v>0</v>
      </c>
      <c r="DW21">
        <f t="shared" si="49"/>
        <v>0</v>
      </c>
      <c r="DX21">
        <f t="shared" si="50"/>
        <v>0</v>
      </c>
      <c r="DY21">
        <f t="shared" si="51"/>
        <v>0</v>
      </c>
      <c r="DZ21">
        <f t="shared" si="52"/>
        <v>0.75</v>
      </c>
      <c r="EA21">
        <f t="shared" si="53"/>
        <v>0</v>
      </c>
      <c r="EB21">
        <f t="shared" si="54"/>
        <v>0</v>
      </c>
      <c r="EC21">
        <f t="shared" si="55"/>
        <v>0.75</v>
      </c>
      <c r="ED21">
        <f t="shared" si="56"/>
        <v>0</v>
      </c>
      <c r="EE21">
        <f t="shared" si="57"/>
        <v>0</v>
      </c>
      <c r="EF21">
        <f t="shared" si="58"/>
        <v>0</v>
      </c>
      <c r="EG21">
        <f t="shared" si="59"/>
        <v>0</v>
      </c>
      <c r="EH21">
        <f t="shared" si="60"/>
        <v>0</v>
      </c>
      <c r="EI21">
        <f t="shared" si="61"/>
        <v>0</v>
      </c>
      <c r="EJ21">
        <f t="shared" si="62"/>
        <v>0</v>
      </c>
      <c r="EK21">
        <f t="shared" si="63"/>
        <v>0</v>
      </c>
      <c r="EL21">
        <f t="shared" si="64"/>
        <v>0</v>
      </c>
      <c r="EM21">
        <f t="shared" si="65"/>
        <v>0</v>
      </c>
      <c r="EN21">
        <f t="shared" si="66"/>
        <v>0</v>
      </c>
    </row>
    <row r="22" spans="1:144">
      <c r="A22" s="32" t="s">
        <v>103</v>
      </c>
      <c r="B22">
        <v>5.63</v>
      </c>
      <c r="C22">
        <v>10</v>
      </c>
      <c r="D22" s="31" t="s">
        <v>280</v>
      </c>
      <c r="E22" t="s">
        <v>280</v>
      </c>
      <c r="F22">
        <v>3</v>
      </c>
      <c r="G22">
        <v>3</v>
      </c>
      <c r="H22">
        <v>3</v>
      </c>
      <c r="J22">
        <v>3.91</v>
      </c>
      <c r="K22">
        <v>44.96</v>
      </c>
      <c r="L22">
        <v>24.22</v>
      </c>
      <c r="M22">
        <v>19</v>
      </c>
      <c r="N22">
        <v>7.46</v>
      </c>
      <c r="O22">
        <v>13.09</v>
      </c>
      <c r="P22">
        <v>31.73</v>
      </c>
      <c r="Q22">
        <v>8.5</v>
      </c>
      <c r="R22">
        <v>29.6</v>
      </c>
      <c r="S22">
        <v>19.600000000000001</v>
      </c>
      <c r="T22">
        <v>1.22</v>
      </c>
      <c r="U22">
        <v>12.34</v>
      </c>
      <c r="V22">
        <v>8.0779999999999994</v>
      </c>
      <c r="W22">
        <v>21.86</v>
      </c>
      <c r="X22">
        <v>11.039</v>
      </c>
      <c r="Y22">
        <v>9.625</v>
      </c>
      <c r="Z22">
        <v>12.481</v>
      </c>
      <c r="AA22">
        <v>4.43</v>
      </c>
      <c r="AB22">
        <v>6.74</v>
      </c>
      <c r="AC22">
        <v>5.51</v>
      </c>
      <c r="AD22">
        <v>6.32</v>
      </c>
      <c r="AE22">
        <v>11.31</v>
      </c>
      <c r="AF22" s="31">
        <v>4.5</v>
      </c>
      <c r="AG22" s="31">
        <v>24.290000000000003</v>
      </c>
      <c r="AI22">
        <v>15.679999999999998</v>
      </c>
      <c r="AJ22">
        <v>21.16</v>
      </c>
      <c r="AK22">
        <v>18.45</v>
      </c>
      <c r="AL22">
        <v>40.200000000000003</v>
      </c>
      <c r="AM22">
        <v>43</v>
      </c>
      <c r="AN22">
        <v>43.19</v>
      </c>
      <c r="AO22">
        <v>36.299999999999997</v>
      </c>
      <c r="AP22">
        <v>7.53</v>
      </c>
      <c r="AQ22">
        <v>20.84</v>
      </c>
      <c r="AR22">
        <v>21.06</v>
      </c>
      <c r="AS22">
        <v>26.21</v>
      </c>
      <c r="AT22">
        <v>25.98</v>
      </c>
      <c r="AU22">
        <v>24.709999999999997</v>
      </c>
      <c r="AV22">
        <v>13.06</v>
      </c>
      <c r="AW22">
        <v>10.99</v>
      </c>
      <c r="AX22">
        <v>8.16</v>
      </c>
      <c r="AY22">
        <v>19.62</v>
      </c>
      <c r="AZ22">
        <v>23.72</v>
      </c>
      <c r="BA22">
        <v>25.5</v>
      </c>
      <c r="BB22">
        <v>21.88</v>
      </c>
      <c r="BC22">
        <v>0.18</v>
      </c>
      <c r="BD22">
        <v>0.86</v>
      </c>
      <c r="BE22">
        <v>0.73</v>
      </c>
      <c r="BF22">
        <v>2.2000000000000002</v>
      </c>
      <c r="BG22">
        <v>1.75</v>
      </c>
      <c r="BH22">
        <v>5.83</v>
      </c>
      <c r="BI22">
        <v>4.9800000000000004</v>
      </c>
      <c r="BJ22">
        <v>4.57</v>
      </c>
      <c r="BK22">
        <v>4.97</v>
      </c>
      <c r="BL22">
        <v>2.44</v>
      </c>
      <c r="BM22">
        <v>3.09</v>
      </c>
      <c r="BN22">
        <v>0.33</v>
      </c>
      <c r="BO22">
        <v>0.28000000000000003</v>
      </c>
      <c r="BP22">
        <v>1.72</v>
      </c>
      <c r="BQ22">
        <v>0.38</v>
      </c>
      <c r="BR22">
        <v>7.0000000000000007E-2</v>
      </c>
      <c r="BS22">
        <v>0.09</v>
      </c>
      <c r="BU22">
        <v>0.11</v>
      </c>
      <c r="BV22">
        <v>0.21</v>
      </c>
      <c r="BW22">
        <v>0.2</v>
      </c>
      <c r="BX22">
        <v>0.2</v>
      </c>
      <c r="BZ22">
        <f t="shared" si="0"/>
        <v>0</v>
      </c>
      <c r="CA22">
        <f t="shared" si="1"/>
        <v>1</v>
      </c>
      <c r="CB22">
        <f t="shared" si="2"/>
        <v>1</v>
      </c>
      <c r="CC22">
        <f t="shared" si="3"/>
        <v>1</v>
      </c>
      <c r="CD22">
        <f t="shared" si="4"/>
        <v>0.33333333333333337</v>
      </c>
      <c r="CE22">
        <f t="shared" si="5"/>
        <v>1</v>
      </c>
      <c r="CF22">
        <f t="shared" si="6"/>
        <v>1</v>
      </c>
      <c r="CG22">
        <f t="shared" si="7"/>
        <v>0.33333333333333337</v>
      </c>
      <c r="CH22">
        <f t="shared" si="8"/>
        <v>1</v>
      </c>
      <c r="CI22">
        <f t="shared" si="9"/>
        <v>1</v>
      </c>
      <c r="CJ22">
        <f t="shared" si="10"/>
        <v>0</v>
      </c>
      <c r="CK22">
        <f t="shared" si="11"/>
        <v>1</v>
      </c>
      <c r="CL22">
        <f t="shared" si="12"/>
        <v>0.33333333333333337</v>
      </c>
      <c r="CM22">
        <f t="shared" si="13"/>
        <v>1</v>
      </c>
      <c r="CN22">
        <f t="shared" si="14"/>
        <v>1</v>
      </c>
      <c r="CO22">
        <f t="shared" si="15"/>
        <v>0.33333333333333337</v>
      </c>
      <c r="CP22">
        <f t="shared" si="16"/>
        <v>1</v>
      </c>
      <c r="CQ22">
        <f t="shared" si="17"/>
        <v>0</v>
      </c>
      <c r="CR22">
        <f t="shared" si="18"/>
        <v>0.33333333333333337</v>
      </c>
      <c r="CS22">
        <f t="shared" si="19"/>
        <v>0</v>
      </c>
      <c r="CT22">
        <f t="shared" si="20"/>
        <v>0.33333333333333337</v>
      </c>
      <c r="CU22">
        <f t="shared" si="21"/>
        <v>1</v>
      </c>
      <c r="CV22">
        <f t="shared" si="22"/>
        <v>0</v>
      </c>
      <c r="CW22">
        <f t="shared" si="23"/>
        <v>1</v>
      </c>
      <c r="CX22">
        <f t="shared" si="24"/>
        <v>0</v>
      </c>
      <c r="CY22">
        <f t="shared" si="25"/>
        <v>1</v>
      </c>
      <c r="CZ22">
        <f t="shared" si="26"/>
        <v>1</v>
      </c>
      <c r="DA22">
        <f t="shared" si="27"/>
        <v>1</v>
      </c>
      <c r="DB22">
        <f t="shared" si="28"/>
        <v>1</v>
      </c>
      <c r="DC22">
        <f t="shared" si="29"/>
        <v>1</v>
      </c>
      <c r="DD22">
        <f t="shared" si="30"/>
        <v>1</v>
      </c>
      <c r="DE22">
        <f t="shared" si="31"/>
        <v>1</v>
      </c>
      <c r="DF22">
        <f t="shared" si="32"/>
        <v>0.33333333333333337</v>
      </c>
      <c r="DG22">
        <f t="shared" si="33"/>
        <v>1</v>
      </c>
      <c r="DH22">
        <f t="shared" si="34"/>
        <v>1</v>
      </c>
      <c r="DI22">
        <f t="shared" si="35"/>
        <v>1</v>
      </c>
      <c r="DJ22">
        <f t="shared" si="36"/>
        <v>1</v>
      </c>
      <c r="DK22">
        <f t="shared" si="37"/>
        <v>1</v>
      </c>
      <c r="DL22">
        <f t="shared" si="38"/>
        <v>1</v>
      </c>
      <c r="DM22">
        <f t="shared" si="39"/>
        <v>1</v>
      </c>
      <c r="DN22">
        <f t="shared" si="40"/>
        <v>0.33333333333333337</v>
      </c>
      <c r="DO22">
        <f t="shared" si="41"/>
        <v>1</v>
      </c>
      <c r="DP22">
        <f t="shared" si="42"/>
        <v>1</v>
      </c>
      <c r="DQ22">
        <f t="shared" si="43"/>
        <v>1</v>
      </c>
      <c r="DR22">
        <f t="shared" si="44"/>
        <v>1</v>
      </c>
      <c r="DS22">
        <f t="shared" si="45"/>
        <v>0</v>
      </c>
      <c r="DT22">
        <f t="shared" si="46"/>
        <v>0</v>
      </c>
      <c r="DU22">
        <f t="shared" si="47"/>
        <v>0</v>
      </c>
      <c r="DV22">
        <f t="shared" si="48"/>
        <v>0</v>
      </c>
      <c r="DW22">
        <f t="shared" si="49"/>
        <v>0</v>
      </c>
      <c r="DX22">
        <f t="shared" si="50"/>
        <v>0.33333333333333337</v>
      </c>
      <c r="DY22">
        <f t="shared" si="51"/>
        <v>0</v>
      </c>
      <c r="DZ22">
        <f t="shared" si="52"/>
        <v>0</v>
      </c>
      <c r="EA22">
        <f t="shared" si="53"/>
        <v>0</v>
      </c>
      <c r="EB22">
        <f t="shared" si="54"/>
        <v>0</v>
      </c>
      <c r="EC22">
        <f t="shared" si="55"/>
        <v>0</v>
      </c>
      <c r="ED22">
        <f t="shared" si="56"/>
        <v>0</v>
      </c>
      <c r="EE22">
        <f t="shared" si="57"/>
        <v>0</v>
      </c>
      <c r="EF22">
        <f t="shared" si="58"/>
        <v>0</v>
      </c>
      <c r="EG22">
        <f t="shared" si="59"/>
        <v>0</v>
      </c>
      <c r="EH22">
        <f t="shared" si="60"/>
        <v>0</v>
      </c>
      <c r="EI22">
        <f t="shared" si="61"/>
        <v>0</v>
      </c>
      <c r="EJ22">
        <f t="shared" si="62"/>
        <v>0</v>
      </c>
      <c r="EK22">
        <f t="shared" si="63"/>
        <v>0</v>
      </c>
      <c r="EL22">
        <f t="shared" si="64"/>
        <v>0</v>
      </c>
      <c r="EM22">
        <f t="shared" si="65"/>
        <v>0</v>
      </c>
      <c r="EN22">
        <f t="shared" si="66"/>
        <v>0</v>
      </c>
    </row>
    <row r="23" spans="1:144">
      <c r="A23" s="32" t="s">
        <v>236</v>
      </c>
      <c r="B23">
        <v>1.9E-3</v>
      </c>
      <c r="C23">
        <v>1E-3</v>
      </c>
      <c r="D23" t="s">
        <v>287</v>
      </c>
      <c r="E23" t="s">
        <v>287</v>
      </c>
      <c r="F23">
        <v>2</v>
      </c>
      <c r="G23">
        <v>2</v>
      </c>
      <c r="H23">
        <v>2</v>
      </c>
      <c r="AF23" s="31"/>
      <c r="AG23" s="31"/>
      <c r="BZ23">
        <f t="shared" si="0"/>
        <v>0</v>
      </c>
      <c r="CA23">
        <f t="shared" si="1"/>
        <v>0</v>
      </c>
      <c r="CB23">
        <f t="shared" si="2"/>
        <v>0</v>
      </c>
      <c r="CC23">
        <f t="shared" si="3"/>
        <v>0</v>
      </c>
      <c r="CD23">
        <f t="shared" si="4"/>
        <v>0</v>
      </c>
      <c r="CE23">
        <f t="shared" si="5"/>
        <v>0</v>
      </c>
      <c r="CF23">
        <f t="shared" si="6"/>
        <v>0</v>
      </c>
      <c r="CG23">
        <f t="shared" si="7"/>
        <v>0</v>
      </c>
      <c r="CH23">
        <f t="shared" si="8"/>
        <v>0</v>
      </c>
      <c r="CI23">
        <f t="shared" si="9"/>
        <v>0</v>
      </c>
      <c r="CJ23">
        <f t="shared" si="10"/>
        <v>0</v>
      </c>
      <c r="CK23">
        <f t="shared" si="11"/>
        <v>0</v>
      </c>
      <c r="CL23">
        <f t="shared" si="12"/>
        <v>0</v>
      </c>
      <c r="CM23">
        <f t="shared" si="13"/>
        <v>0</v>
      </c>
      <c r="CN23">
        <f t="shared" si="14"/>
        <v>0</v>
      </c>
      <c r="CO23">
        <f t="shared" si="15"/>
        <v>0</v>
      </c>
      <c r="CP23">
        <f t="shared" si="16"/>
        <v>0</v>
      </c>
      <c r="CQ23">
        <f t="shared" si="17"/>
        <v>0</v>
      </c>
      <c r="CR23">
        <f t="shared" si="18"/>
        <v>0</v>
      </c>
      <c r="CS23">
        <f t="shared" si="19"/>
        <v>0</v>
      </c>
      <c r="CT23">
        <f t="shared" si="20"/>
        <v>0</v>
      </c>
      <c r="CU23">
        <f t="shared" si="21"/>
        <v>0</v>
      </c>
      <c r="CV23">
        <f t="shared" si="22"/>
        <v>0</v>
      </c>
      <c r="CW23">
        <f t="shared" si="23"/>
        <v>0</v>
      </c>
      <c r="CX23">
        <f t="shared" si="24"/>
        <v>0</v>
      </c>
      <c r="CY23">
        <f t="shared" si="25"/>
        <v>0</v>
      </c>
      <c r="CZ23">
        <f t="shared" si="26"/>
        <v>0</v>
      </c>
      <c r="DA23">
        <f t="shared" si="27"/>
        <v>0</v>
      </c>
      <c r="DB23">
        <f t="shared" si="28"/>
        <v>0</v>
      </c>
      <c r="DC23">
        <f t="shared" si="29"/>
        <v>0</v>
      </c>
      <c r="DD23">
        <f t="shared" si="30"/>
        <v>0</v>
      </c>
      <c r="DE23">
        <f t="shared" si="31"/>
        <v>0</v>
      </c>
      <c r="DF23">
        <f t="shared" si="32"/>
        <v>0</v>
      </c>
      <c r="DG23">
        <f t="shared" si="33"/>
        <v>0</v>
      </c>
      <c r="DH23">
        <f t="shared" si="34"/>
        <v>0</v>
      </c>
      <c r="DI23">
        <f t="shared" si="35"/>
        <v>0</v>
      </c>
      <c r="DJ23">
        <f t="shared" si="36"/>
        <v>0</v>
      </c>
      <c r="DK23">
        <f t="shared" si="37"/>
        <v>0</v>
      </c>
      <c r="DL23">
        <f t="shared" si="38"/>
        <v>0</v>
      </c>
      <c r="DM23">
        <f t="shared" si="39"/>
        <v>0</v>
      </c>
      <c r="DN23">
        <f t="shared" si="40"/>
        <v>0</v>
      </c>
      <c r="DO23">
        <f t="shared" si="41"/>
        <v>0</v>
      </c>
      <c r="DP23">
        <f t="shared" si="42"/>
        <v>0</v>
      </c>
      <c r="DQ23">
        <f t="shared" si="43"/>
        <v>0</v>
      </c>
      <c r="DR23">
        <f t="shared" si="44"/>
        <v>0</v>
      </c>
      <c r="DS23">
        <f t="shared" si="45"/>
        <v>0</v>
      </c>
      <c r="DT23">
        <f t="shared" si="46"/>
        <v>0</v>
      </c>
      <c r="DU23">
        <f t="shared" si="47"/>
        <v>0</v>
      </c>
      <c r="DV23">
        <f t="shared" si="48"/>
        <v>0</v>
      </c>
      <c r="DW23">
        <f t="shared" si="49"/>
        <v>0</v>
      </c>
      <c r="DX23">
        <f t="shared" si="50"/>
        <v>0</v>
      </c>
      <c r="DY23">
        <f t="shared" si="51"/>
        <v>0</v>
      </c>
      <c r="DZ23">
        <f t="shared" si="52"/>
        <v>0</v>
      </c>
      <c r="EA23">
        <f t="shared" si="53"/>
        <v>0</v>
      </c>
      <c r="EB23">
        <f t="shared" si="54"/>
        <v>0</v>
      </c>
      <c r="EC23">
        <f t="shared" si="55"/>
        <v>0</v>
      </c>
      <c r="ED23">
        <f t="shared" si="56"/>
        <v>0</v>
      </c>
      <c r="EE23">
        <f t="shared" si="57"/>
        <v>0</v>
      </c>
      <c r="EF23">
        <f t="shared" si="58"/>
        <v>0</v>
      </c>
      <c r="EG23">
        <f t="shared" si="59"/>
        <v>0</v>
      </c>
      <c r="EH23">
        <f t="shared" si="60"/>
        <v>0</v>
      </c>
      <c r="EI23">
        <f t="shared" si="61"/>
        <v>0</v>
      </c>
      <c r="EJ23">
        <f t="shared" si="62"/>
        <v>0</v>
      </c>
      <c r="EK23">
        <f t="shared" si="63"/>
        <v>0</v>
      </c>
      <c r="EL23">
        <f t="shared" si="64"/>
        <v>0</v>
      </c>
      <c r="EM23">
        <f t="shared" si="65"/>
        <v>0</v>
      </c>
      <c r="EN23">
        <f t="shared" si="66"/>
        <v>0</v>
      </c>
    </row>
    <row r="24" spans="1:144">
      <c r="A24" s="32" t="s">
        <v>237</v>
      </c>
      <c r="B24">
        <v>1.4999999999999999E-4</v>
      </c>
      <c r="C24">
        <v>1E-3</v>
      </c>
      <c r="D24" t="s">
        <v>279</v>
      </c>
      <c r="E24" t="s">
        <v>279</v>
      </c>
      <c r="F24">
        <v>3</v>
      </c>
      <c r="G24">
        <v>3</v>
      </c>
      <c r="H24">
        <v>3</v>
      </c>
      <c r="AF24" s="31"/>
      <c r="AG24" s="31"/>
      <c r="BZ24">
        <f t="shared" si="0"/>
        <v>0</v>
      </c>
      <c r="CA24">
        <f t="shared" si="1"/>
        <v>0</v>
      </c>
      <c r="CB24">
        <f t="shared" si="2"/>
        <v>0</v>
      </c>
      <c r="CC24">
        <f t="shared" si="3"/>
        <v>0</v>
      </c>
      <c r="CD24">
        <f t="shared" si="4"/>
        <v>0</v>
      </c>
      <c r="CE24">
        <f t="shared" si="5"/>
        <v>0</v>
      </c>
      <c r="CF24">
        <f t="shared" si="6"/>
        <v>0</v>
      </c>
      <c r="CG24">
        <f t="shared" si="7"/>
        <v>0</v>
      </c>
      <c r="CH24">
        <f t="shared" si="8"/>
        <v>0</v>
      </c>
      <c r="CI24">
        <f t="shared" si="9"/>
        <v>0</v>
      </c>
      <c r="CJ24">
        <f t="shared" si="10"/>
        <v>0</v>
      </c>
      <c r="CK24">
        <f t="shared" si="11"/>
        <v>0</v>
      </c>
      <c r="CL24">
        <f t="shared" si="12"/>
        <v>0</v>
      </c>
      <c r="CM24">
        <f t="shared" si="13"/>
        <v>0</v>
      </c>
      <c r="CN24">
        <f t="shared" si="14"/>
        <v>0</v>
      </c>
      <c r="CO24">
        <f t="shared" si="15"/>
        <v>0</v>
      </c>
      <c r="CP24">
        <f t="shared" si="16"/>
        <v>0</v>
      </c>
      <c r="CQ24">
        <f t="shared" si="17"/>
        <v>0</v>
      </c>
      <c r="CR24">
        <f t="shared" si="18"/>
        <v>0</v>
      </c>
      <c r="CS24">
        <f t="shared" si="19"/>
        <v>0</v>
      </c>
      <c r="CT24">
        <f t="shared" si="20"/>
        <v>0</v>
      </c>
      <c r="CU24">
        <f t="shared" si="21"/>
        <v>0</v>
      </c>
      <c r="CV24">
        <f t="shared" si="22"/>
        <v>0</v>
      </c>
      <c r="CW24">
        <f t="shared" si="23"/>
        <v>0</v>
      </c>
      <c r="CX24">
        <f t="shared" si="24"/>
        <v>0</v>
      </c>
      <c r="CY24">
        <f t="shared" si="25"/>
        <v>0</v>
      </c>
      <c r="CZ24">
        <f t="shared" si="26"/>
        <v>0</v>
      </c>
      <c r="DA24">
        <f t="shared" si="27"/>
        <v>0</v>
      </c>
      <c r="DB24">
        <f t="shared" si="28"/>
        <v>0</v>
      </c>
      <c r="DC24">
        <f t="shared" si="29"/>
        <v>0</v>
      </c>
      <c r="DD24">
        <f t="shared" si="30"/>
        <v>0</v>
      </c>
      <c r="DE24">
        <f t="shared" si="31"/>
        <v>0</v>
      </c>
      <c r="DF24">
        <f t="shared" si="32"/>
        <v>0</v>
      </c>
      <c r="DG24">
        <f t="shared" si="33"/>
        <v>0</v>
      </c>
      <c r="DH24">
        <f t="shared" si="34"/>
        <v>0</v>
      </c>
      <c r="DI24">
        <f t="shared" si="35"/>
        <v>0</v>
      </c>
      <c r="DJ24">
        <f t="shared" si="36"/>
        <v>0</v>
      </c>
      <c r="DK24">
        <f t="shared" si="37"/>
        <v>0</v>
      </c>
      <c r="DL24">
        <f t="shared" si="38"/>
        <v>0</v>
      </c>
      <c r="DM24">
        <f t="shared" si="39"/>
        <v>0</v>
      </c>
      <c r="DN24">
        <f t="shared" si="40"/>
        <v>0</v>
      </c>
      <c r="DO24">
        <f t="shared" si="41"/>
        <v>0</v>
      </c>
      <c r="DP24">
        <f t="shared" si="42"/>
        <v>0</v>
      </c>
      <c r="DQ24">
        <f t="shared" si="43"/>
        <v>0</v>
      </c>
      <c r="DR24">
        <f t="shared" si="44"/>
        <v>0</v>
      </c>
      <c r="DS24">
        <f t="shared" si="45"/>
        <v>0</v>
      </c>
      <c r="DT24">
        <f t="shared" si="46"/>
        <v>0</v>
      </c>
      <c r="DU24">
        <f t="shared" si="47"/>
        <v>0</v>
      </c>
      <c r="DV24">
        <f t="shared" si="48"/>
        <v>0</v>
      </c>
      <c r="DW24">
        <f t="shared" si="49"/>
        <v>0</v>
      </c>
      <c r="DX24">
        <f t="shared" si="50"/>
        <v>0</v>
      </c>
      <c r="DY24">
        <f t="shared" si="51"/>
        <v>0</v>
      </c>
      <c r="DZ24">
        <f t="shared" si="52"/>
        <v>0</v>
      </c>
      <c r="EA24">
        <f t="shared" si="53"/>
        <v>0</v>
      </c>
      <c r="EB24">
        <f t="shared" si="54"/>
        <v>0</v>
      </c>
      <c r="EC24">
        <f t="shared" si="55"/>
        <v>0</v>
      </c>
      <c r="ED24">
        <f t="shared" si="56"/>
        <v>0</v>
      </c>
      <c r="EE24">
        <f t="shared" si="57"/>
        <v>0</v>
      </c>
      <c r="EF24">
        <f t="shared" si="58"/>
        <v>0</v>
      </c>
      <c r="EG24">
        <f t="shared" si="59"/>
        <v>0</v>
      </c>
      <c r="EH24">
        <f t="shared" si="60"/>
        <v>0</v>
      </c>
      <c r="EI24">
        <f t="shared" si="61"/>
        <v>0</v>
      </c>
      <c r="EJ24">
        <f t="shared" si="62"/>
        <v>0</v>
      </c>
      <c r="EK24">
        <f t="shared" si="63"/>
        <v>0</v>
      </c>
      <c r="EL24">
        <f t="shared" si="64"/>
        <v>0</v>
      </c>
      <c r="EM24">
        <f t="shared" si="65"/>
        <v>0</v>
      </c>
      <c r="EN24">
        <f t="shared" si="66"/>
        <v>0</v>
      </c>
    </row>
    <row r="25" spans="1:144">
      <c r="A25" s="32" t="s">
        <v>108</v>
      </c>
      <c r="B25">
        <v>5.0000000000000004E-6</v>
      </c>
      <c r="C25">
        <v>5.9999999999999995E-4</v>
      </c>
      <c r="D25" t="s">
        <v>290</v>
      </c>
      <c r="E25" t="s">
        <v>539</v>
      </c>
      <c r="F25">
        <v>4</v>
      </c>
      <c r="G25">
        <v>4</v>
      </c>
      <c r="H25">
        <v>3</v>
      </c>
      <c r="O25">
        <v>2.0000000000000001E-4</v>
      </c>
      <c r="AF25" s="31"/>
      <c r="AG25" s="31"/>
      <c r="BZ25">
        <f t="shared" si="0"/>
        <v>0</v>
      </c>
      <c r="CA25">
        <f t="shared" si="1"/>
        <v>0</v>
      </c>
      <c r="CB25">
        <f t="shared" si="2"/>
        <v>0</v>
      </c>
      <c r="CC25">
        <f t="shared" si="3"/>
        <v>0</v>
      </c>
      <c r="CD25">
        <f t="shared" si="4"/>
        <v>0</v>
      </c>
      <c r="CE25">
        <f t="shared" si="5"/>
        <v>0.5</v>
      </c>
      <c r="CF25">
        <f t="shared" si="6"/>
        <v>0</v>
      </c>
      <c r="CG25">
        <f t="shared" si="7"/>
        <v>0</v>
      </c>
      <c r="CH25">
        <f t="shared" si="8"/>
        <v>0</v>
      </c>
      <c r="CI25">
        <f t="shared" si="9"/>
        <v>0</v>
      </c>
      <c r="CJ25">
        <f t="shared" si="10"/>
        <v>0</v>
      </c>
      <c r="CK25">
        <f t="shared" si="11"/>
        <v>0</v>
      </c>
      <c r="CL25">
        <f t="shared" si="12"/>
        <v>0</v>
      </c>
      <c r="CM25">
        <f t="shared" si="13"/>
        <v>0</v>
      </c>
      <c r="CN25">
        <f t="shared" si="14"/>
        <v>0</v>
      </c>
      <c r="CO25">
        <f t="shared" si="15"/>
        <v>0</v>
      </c>
      <c r="CP25">
        <f t="shared" si="16"/>
        <v>0</v>
      </c>
      <c r="CQ25">
        <f t="shared" si="17"/>
        <v>0</v>
      </c>
      <c r="CR25">
        <f t="shared" si="18"/>
        <v>0</v>
      </c>
      <c r="CS25">
        <f t="shared" si="19"/>
        <v>0</v>
      </c>
      <c r="CT25">
        <f t="shared" si="20"/>
        <v>0</v>
      </c>
      <c r="CU25">
        <f t="shared" si="21"/>
        <v>0</v>
      </c>
      <c r="CV25">
        <f t="shared" si="22"/>
        <v>0</v>
      </c>
      <c r="CW25">
        <f t="shared" si="23"/>
        <v>0</v>
      </c>
      <c r="CX25">
        <f t="shared" si="24"/>
        <v>0</v>
      </c>
      <c r="CY25">
        <f t="shared" si="25"/>
        <v>0</v>
      </c>
      <c r="CZ25">
        <f t="shared" si="26"/>
        <v>0</v>
      </c>
      <c r="DA25">
        <f t="shared" si="27"/>
        <v>0</v>
      </c>
      <c r="DB25">
        <f t="shared" si="28"/>
        <v>0</v>
      </c>
      <c r="DC25">
        <f t="shared" si="29"/>
        <v>0</v>
      </c>
      <c r="DD25">
        <f t="shared" si="30"/>
        <v>0</v>
      </c>
      <c r="DE25">
        <f t="shared" si="31"/>
        <v>0</v>
      </c>
      <c r="DF25">
        <f t="shared" si="32"/>
        <v>0</v>
      </c>
      <c r="DG25">
        <f t="shared" si="33"/>
        <v>0</v>
      </c>
      <c r="DH25">
        <f t="shared" si="34"/>
        <v>0</v>
      </c>
      <c r="DI25">
        <f t="shared" si="35"/>
        <v>0</v>
      </c>
      <c r="DJ25">
        <f t="shared" si="36"/>
        <v>0</v>
      </c>
      <c r="DK25">
        <f t="shared" si="37"/>
        <v>0</v>
      </c>
      <c r="DL25">
        <f t="shared" si="38"/>
        <v>0</v>
      </c>
      <c r="DM25">
        <f t="shared" si="39"/>
        <v>0</v>
      </c>
      <c r="DN25">
        <f t="shared" si="40"/>
        <v>0</v>
      </c>
      <c r="DO25">
        <f t="shared" si="41"/>
        <v>0</v>
      </c>
      <c r="DP25">
        <f t="shared" si="42"/>
        <v>0</v>
      </c>
      <c r="DQ25">
        <f t="shared" si="43"/>
        <v>0</v>
      </c>
      <c r="DR25">
        <f t="shared" si="44"/>
        <v>0</v>
      </c>
      <c r="DS25">
        <f t="shared" si="45"/>
        <v>0</v>
      </c>
      <c r="DT25">
        <f t="shared" si="46"/>
        <v>0</v>
      </c>
      <c r="DU25">
        <f t="shared" si="47"/>
        <v>0</v>
      </c>
      <c r="DV25">
        <f t="shared" si="48"/>
        <v>0</v>
      </c>
      <c r="DW25">
        <f t="shared" si="49"/>
        <v>0</v>
      </c>
      <c r="DX25">
        <f t="shared" si="50"/>
        <v>0</v>
      </c>
      <c r="DY25">
        <f t="shared" si="51"/>
        <v>0</v>
      </c>
      <c r="DZ25">
        <f t="shared" si="52"/>
        <v>0</v>
      </c>
      <c r="EA25">
        <f t="shared" si="53"/>
        <v>0</v>
      </c>
      <c r="EB25">
        <f t="shared" si="54"/>
        <v>0</v>
      </c>
      <c r="EC25">
        <f t="shared" si="55"/>
        <v>0</v>
      </c>
      <c r="ED25">
        <f t="shared" si="56"/>
        <v>0</v>
      </c>
      <c r="EE25">
        <f t="shared" si="57"/>
        <v>0</v>
      </c>
      <c r="EF25">
        <f t="shared" si="58"/>
        <v>0</v>
      </c>
      <c r="EG25">
        <f t="shared" si="59"/>
        <v>0</v>
      </c>
      <c r="EH25">
        <f t="shared" si="60"/>
        <v>0</v>
      </c>
      <c r="EI25">
        <f t="shared" si="61"/>
        <v>0</v>
      </c>
      <c r="EJ25">
        <f t="shared" si="62"/>
        <v>0</v>
      </c>
      <c r="EK25">
        <f t="shared" si="63"/>
        <v>0</v>
      </c>
      <c r="EL25">
        <f t="shared" si="64"/>
        <v>0</v>
      </c>
      <c r="EM25">
        <f t="shared" si="65"/>
        <v>0</v>
      </c>
      <c r="EN25">
        <f t="shared" si="66"/>
        <v>0</v>
      </c>
    </row>
    <row r="26" spans="1:144">
      <c r="A26" s="32" t="s">
        <v>109</v>
      </c>
      <c r="B26">
        <v>3.6999999999999998E-2</v>
      </c>
      <c r="C26">
        <v>12</v>
      </c>
      <c r="D26" t="s">
        <v>276</v>
      </c>
      <c r="E26" t="s">
        <v>276</v>
      </c>
      <c r="F26">
        <v>2</v>
      </c>
      <c r="G26">
        <v>2</v>
      </c>
      <c r="H26">
        <v>2</v>
      </c>
      <c r="O26">
        <v>4.0000000000000001E-3</v>
      </c>
      <c r="T26">
        <v>0.05</v>
      </c>
      <c r="V26">
        <v>8.0000000000000002E-3</v>
      </c>
      <c r="AA26">
        <v>0.17</v>
      </c>
      <c r="AF26" s="31"/>
      <c r="AG26" s="31"/>
      <c r="BO26">
        <v>0.09</v>
      </c>
      <c r="BQ26">
        <v>0.06</v>
      </c>
      <c r="BZ26">
        <f t="shared" si="0"/>
        <v>0</v>
      </c>
      <c r="CA26">
        <f t="shared" si="1"/>
        <v>0</v>
      </c>
      <c r="CB26">
        <f t="shared" si="2"/>
        <v>0</v>
      </c>
      <c r="CC26">
        <f t="shared" si="3"/>
        <v>0</v>
      </c>
      <c r="CD26">
        <f t="shared" si="4"/>
        <v>0</v>
      </c>
      <c r="CE26">
        <f t="shared" si="5"/>
        <v>0</v>
      </c>
      <c r="CF26">
        <f t="shared" si="6"/>
        <v>0</v>
      </c>
      <c r="CG26">
        <f t="shared" si="7"/>
        <v>0</v>
      </c>
      <c r="CH26">
        <f t="shared" si="8"/>
        <v>0</v>
      </c>
      <c r="CI26">
        <f t="shared" si="9"/>
        <v>0</v>
      </c>
      <c r="CJ26">
        <f t="shared" si="10"/>
        <v>0.5</v>
      </c>
      <c r="CK26">
        <f t="shared" si="11"/>
        <v>0</v>
      </c>
      <c r="CL26">
        <f t="shared" si="12"/>
        <v>0</v>
      </c>
      <c r="CM26">
        <f t="shared" si="13"/>
        <v>0</v>
      </c>
      <c r="CN26">
        <f t="shared" si="14"/>
        <v>0</v>
      </c>
      <c r="CO26">
        <f t="shared" si="15"/>
        <v>0</v>
      </c>
      <c r="CP26">
        <f t="shared" si="16"/>
        <v>0</v>
      </c>
      <c r="CQ26">
        <f t="shared" si="17"/>
        <v>0.5</v>
      </c>
      <c r="CR26">
        <f t="shared" si="18"/>
        <v>0</v>
      </c>
      <c r="CS26">
        <f t="shared" si="19"/>
        <v>0</v>
      </c>
      <c r="CT26">
        <f t="shared" si="20"/>
        <v>0</v>
      </c>
      <c r="CU26">
        <f t="shared" si="21"/>
        <v>0</v>
      </c>
      <c r="CV26">
        <f t="shared" si="22"/>
        <v>0</v>
      </c>
      <c r="CW26">
        <f t="shared" si="23"/>
        <v>0</v>
      </c>
      <c r="CX26">
        <f t="shared" si="24"/>
        <v>0</v>
      </c>
      <c r="CY26">
        <f t="shared" si="25"/>
        <v>0</v>
      </c>
      <c r="CZ26">
        <f t="shared" si="26"/>
        <v>0</v>
      </c>
      <c r="DA26">
        <f t="shared" si="27"/>
        <v>0</v>
      </c>
      <c r="DB26">
        <f t="shared" si="28"/>
        <v>0</v>
      </c>
      <c r="DC26">
        <f t="shared" si="29"/>
        <v>0</v>
      </c>
      <c r="DD26">
        <f t="shared" si="30"/>
        <v>0</v>
      </c>
      <c r="DE26">
        <f t="shared" si="31"/>
        <v>0</v>
      </c>
      <c r="DF26">
        <f t="shared" si="32"/>
        <v>0</v>
      </c>
      <c r="DG26">
        <f t="shared" si="33"/>
        <v>0</v>
      </c>
      <c r="DH26">
        <f t="shared" si="34"/>
        <v>0</v>
      </c>
      <c r="DI26">
        <f t="shared" si="35"/>
        <v>0</v>
      </c>
      <c r="DJ26">
        <f t="shared" si="36"/>
        <v>0</v>
      </c>
      <c r="DK26">
        <f t="shared" si="37"/>
        <v>0</v>
      </c>
      <c r="DL26">
        <f t="shared" si="38"/>
        <v>0</v>
      </c>
      <c r="DM26">
        <f t="shared" si="39"/>
        <v>0</v>
      </c>
      <c r="DN26">
        <f t="shared" si="40"/>
        <v>0</v>
      </c>
      <c r="DO26">
        <f t="shared" si="41"/>
        <v>0</v>
      </c>
      <c r="DP26">
        <f t="shared" si="42"/>
        <v>0</v>
      </c>
      <c r="DQ26">
        <f t="shared" si="43"/>
        <v>0</v>
      </c>
      <c r="DR26">
        <f t="shared" si="44"/>
        <v>0</v>
      </c>
      <c r="DS26">
        <f t="shared" si="45"/>
        <v>0</v>
      </c>
      <c r="DT26">
        <f t="shared" si="46"/>
        <v>0</v>
      </c>
      <c r="DU26">
        <f t="shared" si="47"/>
        <v>0</v>
      </c>
      <c r="DV26">
        <f t="shared" si="48"/>
        <v>0</v>
      </c>
      <c r="DW26">
        <f t="shared" si="49"/>
        <v>0</v>
      </c>
      <c r="DX26">
        <f t="shared" si="50"/>
        <v>0</v>
      </c>
      <c r="DY26">
        <f t="shared" si="51"/>
        <v>0</v>
      </c>
      <c r="DZ26">
        <f t="shared" si="52"/>
        <v>0</v>
      </c>
      <c r="EA26">
        <f t="shared" si="53"/>
        <v>0</v>
      </c>
      <c r="EB26">
        <f t="shared" si="54"/>
        <v>0</v>
      </c>
      <c r="EC26">
        <f t="shared" si="55"/>
        <v>0</v>
      </c>
      <c r="ED26">
        <f t="shared" si="56"/>
        <v>0</v>
      </c>
      <c r="EE26">
        <f t="shared" si="57"/>
        <v>0.5</v>
      </c>
      <c r="EF26">
        <f t="shared" si="58"/>
        <v>0</v>
      </c>
      <c r="EG26">
        <f t="shared" si="59"/>
        <v>0.5</v>
      </c>
      <c r="EH26">
        <f t="shared" si="60"/>
        <v>0</v>
      </c>
      <c r="EI26">
        <f t="shared" si="61"/>
        <v>0</v>
      </c>
      <c r="EJ26">
        <f t="shared" si="62"/>
        <v>0</v>
      </c>
      <c r="EK26">
        <f t="shared" si="63"/>
        <v>0</v>
      </c>
      <c r="EL26">
        <f t="shared" si="64"/>
        <v>0</v>
      </c>
      <c r="EM26">
        <f t="shared" si="65"/>
        <v>0</v>
      </c>
      <c r="EN26">
        <f t="shared" si="66"/>
        <v>0</v>
      </c>
    </row>
    <row r="27" spans="1:144">
      <c r="A27" s="32" t="s">
        <v>110</v>
      </c>
      <c r="B27">
        <v>1.6500000000000001E-2</v>
      </c>
      <c r="C27">
        <v>0.04</v>
      </c>
      <c r="D27" t="s">
        <v>292</v>
      </c>
      <c r="E27" t="s">
        <v>292</v>
      </c>
      <c r="F27">
        <v>2</v>
      </c>
      <c r="G27">
        <v>2</v>
      </c>
      <c r="H27">
        <v>2</v>
      </c>
      <c r="T27">
        <v>0.01</v>
      </c>
      <c r="AA27">
        <v>2.5999999999999999E-2</v>
      </c>
      <c r="AF27" s="31"/>
      <c r="AG27" s="31"/>
      <c r="BZ27">
        <f t="shared" si="0"/>
        <v>0</v>
      </c>
      <c r="CA27">
        <f t="shared" si="1"/>
        <v>0</v>
      </c>
      <c r="CB27">
        <f t="shared" si="2"/>
        <v>0</v>
      </c>
      <c r="CC27">
        <f t="shared" si="3"/>
        <v>0</v>
      </c>
      <c r="CD27">
        <f t="shared" si="4"/>
        <v>0</v>
      </c>
      <c r="CE27">
        <f t="shared" si="5"/>
        <v>0</v>
      </c>
      <c r="CF27">
        <f t="shared" si="6"/>
        <v>0</v>
      </c>
      <c r="CG27">
        <f t="shared" si="7"/>
        <v>0</v>
      </c>
      <c r="CH27">
        <f t="shared" si="8"/>
        <v>0</v>
      </c>
      <c r="CI27">
        <f t="shared" si="9"/>
        <v>0</v>
      </c>
      <c r="CJ27">
        <f t="shared" si="10"/>
        <v>0</v>
      </c>
      <c r="CK27">
        <f t="shared" si="11"/>
        <v>0</v>
      </c>
      <c r="CL27">
        <f t="shared" si="12"/>
        <v>0</v>
      </c>
      <c r="CM27">
        <f t="shared" si="13"/>
        <v>0</v>
      </c>
      <c r="CN27">
        <f t="shared" si="14"/>
        <v>0</v>
      </c>
      <c r="CO27">
        <f t="shared" si="15"/>
        <v>0</v>
      </c>
      <c r="CP27">
        <f t="shared" si="16"/>
        <v>0</v>
      </c>
      <c r="CQ27">
        <f t="shared" si="17"/>
        <v>0.5</v>
      </c>
      <c r="CR27">
        <f t="shared" si="18"/>
        <v>0</v>
      </c>
      <c r="CS27">
        <f t="shared" si="19"/>
        <v>0</v>
      </c>
      <c r="CT27">
        <f t="shared" si="20"/>
        <v>0</v>
      </c>
      <c r="CU27">
        <f t="shared" si="21"/>
        <v>0</v>
      </c>
      <c r="CV27">
        <f t="shared" si="22"/>
        <v>0</v>
      </c>
      <c r="CW27">
        <f t="shared" si="23"/>
        <v>0</v>
      </c>
      <c r="CX27">
        <f t="shared" si="24"/>
        <v>0</v>
      </c>
      <c r="CY27">
        <f t="shared" si="25"/>
        <v>0</v>
      </c>
      <c r="CZ27">
        <f t="shared" si="26"/>
        <v>0</v>
      </c>
      <c r="DA27">
        <f t="shared" si="27"/>
        <v>0</v>
      </c>
      <c r="DB27">
        <f t="shared" si="28"/>
        <v>0</v>
      </c>
      <c r="DC27">
        <f t="shared" si="29"/>
        <v>0</v>
      </c>
      <c r="DD27">
        <f t="shared" si="30"/>
        <v>0</v>
      </c>
      <c r="DE27">
        <f t="shared" si="31"/>
        <v>0</v>
      </c>
      <c r="DF27">
        <f t="shared" si="32"/>
        <v>0</v>
      </c>
      <c r="DG27">
        <f t="shared" si="33"/>
        <v>0</v>
      </c>
      <c r="DH27">
        <f t="shared" si="34"/>
        <v>0</v>
      </c>
      <c r="DI27">
        <f t="shared" si="35"/>
        <v>0</v>
      </c>
      <c r="DJ27">
        <f t="shared" si="36"/>
        <v>0</v>
      </c>
      <c r="DK27">
        <f t="shared" si="37"/>
        <v>0</v>
      </c>
      <c r="DL27">
        <f t="shared" si="38"/>
        <v>0</v>
      </c>
      <c r="DM27">
        <f t="shared" si="39"/>
        <v>0</v>
      </c>
      <c r="DN27">
        <f t="shared" si="40"/>
        <v>0</v>
      </c>
      <c r="DO27">
        <f t="shared" si="41"/>
        <v>0</v>
      </c>
      <c r="DP27">
        <f t="shared" si="42"/>
        <v>0</v>
      </c>
      <c r="DQ27">
        <f t="shared" si="43"/>
        <v>0</v>
      </c>
      <c r="DR27">
        <f t="shared" si="44"/>
        <v>0</v>
      </c>
      <c r="DS27">
        <f t="shared" si="45"/>
        <v>0</v>
      </c>
      <c r="DT27">
        <f t="shared" si="46"/>
        <v>0</v>
      </c>
      <c r="DU27">
        <f t="shared" si="47"/>
        <v>0</v>
      </c>
      <c r="DV27">
        <f t="shared" si="48"/>
        <v>0</v>
      </c>
      <c r="DW27">
        <f t="shared" si="49"/>
        <v>0</v>
      </c>
      <c r="DX27">
        <f t="shared" si="50"/>
        <v>0</v>
      </c>
      <c r="DY27">
        <f t="shared" si="51"/>
        <v>0</v>
      </c>
      <c r="DZ27">
        <f t="shared" si="52"/>
        <v>0</v>
      </c>
      <c r="EA27">
        <f t="shared" si="53"/>
        <v>0</v>
      </c>
      <c r="EB27">
        <f t="shared" si="54"/>
        <v>0</v>
      </c>
      <c r="EC27">
        <f t="shared" si="55"/>
        <v>0</v>
      </c>
      <c r="ED27">
        <f t="shared" si="56"/>
        <v>0</v>
      </c>
      <c r="EE27">
        <f t="shared" si="57"/>
        <v>0</v>
      </c>
      <c r="EF27">
        <f t="shared" si="58"/>
        <v>0</v>
      </c>
      <c r="EG27">
        <f t="shared" si="59"/>
        <v>0</v>
      </c>
      <c r="EH27">
        <f t="shared" si="60"/>
        <v>0</v>
      </c>
      <c r="EI27">
        <f t="shared" si="61"/>
        <v>0</v>
      </c>
      <c r="EJ27">
        <f t="shared" si="62"/>
        <v>0</v>
      </c>
      <c r="EK27">
        <f t="shared" si="63"/>
        <v>0</v>
      </c>
      <c r="EL27">
        <f t="shared" si="64"/>
        <v>0</v>
      </c>
      <c r="EM27">
        <f t="shared" si="65"/>
        <v>0</v>
      </c>
      <c r="EN27">
        <f t="shared" si="66"/>
        <v>0</v>
      </c>
    </row>
    <row r="28" spans="1:144">
      <c r="A28" s="32" t="s">
        <v>238</v>
      </c>
      <c r="B28">
        <v>2E-3</v>
      </c>
      <c r="C28">
        <v>4.0000000000000001E-3</v>
      </c>
      <c r="D28" s="31" t="s">
        <v>283</v>
      </c>
      <c r="E28" t="s">
        <v>283</v>
      </c>
      <c r="F28">
        <v>3</v>
      </c>
      <c r="G28">
        <v>3</v>
      </c>
      <c r="H28">
        <v>3</v>
      </c>
      <c r="AF28" s="31"/>
      <c r="AG28" s="31"/>
      <c r="BZ28">
        <f t="shared" si="0"/>
        <v>0</v>
      </c>
      <c r="CA28">
        <f t="shared" si="1"/>
        <v>0</v>
      </c>
      <c r="CB28">
        <f t="shared" si="2"/>
        <v>0</v>
      </c>
      <c r="CC28">
        <f t="shared" si="3"/>
        <v>0</v>
      </c>
      <c r="CD28">
        <f t="shared" si="4"/>
        <v>0</v>
      </c>
      <c r="CE28">
        <f t="shared" si="5"/>
        <v>0</v>
      </c>
      <c r="CF28">
        <f t="shared" si="6"/>
        <v>0</v>
      </c>
      <c r="CG28">
        <f t="shared" si="7"/>
        <v>0</v>
      </c>
      <c r="CH28">
        <f t="shared" si="8"/>
        <v>0</v>
      </c>
      <c r="CI28">
        <f t="shared" si="9"/>
        <v>0</v>
      </c>
      <c r="CJ28">
        <f t="shared" si="10"/>
        <v>0</v>
      </c>
      <c r="CK28">
        <f t="shared" si="11"/>
        <v>0</v>
      </c>
      <c r="CL28">
        <f t="shared" si="12"/>
        <v>0</v>
      </c>
      <c r="CM28">
        <f t="shared" si="13"/>
        <v>0</v>
      </c>
      <c r="CN28">
        <f t="shared" si="14"/>
        <v>0</v>
      </c>
      <c r="CO28">
        <f t="shared" si="15"/>
        <v>0</v>
      </c>
      <c r="CP28">
        <f t="shared" si="16"/>
        <v>0</v>
      </c>
      <c r="CQ28">
        <f t="shared" si="17"/>
        <v>0</v>
      </c>
      <c r="CR28">
        <f t="shared" si="18"/>
        <v>0</v>
      </c>
      <c r="CS28">
        <f t="shared" si="19"/>
        <v>0</v>
      </c>
      <c r="CT28">
        <f t="shared" si="20"/>
        <v>0</v>
      </c>
      <c r="CU28">
        <f t="shared" si="21"/>
        <v>0</v>
      </c>
      <c r="CV28">
        <f t="shared" si="22"/>
        <v>0</v>
      </c>
      <c r="CW28">
        <f t="shared" si="23"/>
        <v>0</v>
      </c>
      <c r="CX28">
        <f t="shared" si="24"/>
        <v>0</v>
      </c>
      <c r="CY28">
        <f t="shared" si="25"/>
        <v>0</v>
      </c>
      <c r="CZ28">
        <f t="shared" si="26"/>
        <v>0</v>
      </c>
      <c r="DA28">
        <f t="shared" si="27"/>
        <v>0</v>
      </c>
      <c r="DB28">
        <f t="shared" si="28"/>
        <v>0</v>
      </c>
      <c r="DC28">
        <f t="shared" si="29"/>
        <v>0</v>
      </c>
      <c r="DD28">
        <f t="shared" si="30"/>
        <v>0</v>
      </c>
      <c r="DE28">
        <f t="shared" si="31"/>
        <v>0</v>
      </c>
      <c r="DF28">
        <f t="shared" si="32"/>
        <v>0</v>
      </c>
      <c r="DG28">
        <f t="shared" si="33"/>
        <v>0</v>
      </c>
      <c r="DH28">
        <f t="shared" si="34"/>
        <v>0</v>
      </c>
      <c r="DI28">
        <f t="shared" si="35"/>
        <v>0</v>
      </c>
      <c r="DJ28">
        <f t="shared" si="36"/>
        <v>0</v>
      </c>
      <c r="DK28">
        <f t="shared" si="37"/>
        <v>0</v>
      </c>
      <c r="DL28">
        <f t="shared" si="38"/>
        <v>0</v>
      </c>
      <c r="DM28">
        <f t="shared" si="39"/>
        <v>0</v>
      </c>
      <c r="DN28">
        <f t="shared" si="40"/>
        <v>0</v>
      </c>
      <c r="DO28">
        <f t="shared" si="41"/>
        <v>0</v>
      </c>
      <c r="DP28">
        <f t="shared" si="42"/>
        <v>0</v>
      </c>
      <c r="DQ28">
        <f t="shared" si="43"/>
        <v>0</v>
      </c>
      <c r="DR28">
        <f t="shared" si="44"/>
        <v>0</v>
      </c>
      <c r="DS28">
        <f t="shared" si="45"/>
        <v>0</v>
      </c>
      <c r="DT28">
        <f t="shared" si="46"/>
        <v>0</v>
      </c>
      <c r="DU28">
        <f t="shared" si="47"/>
        <v>0</v>
      </c>
      <c r="DV28">
        <f t="shared" si="48"/>
        <v>0</v>
      </c>
      <c r="DW28">
        <f t="shared" si="49"/>
        <v>0</v>
      </c>
      <c r="DX28">
        <f t="shared" si="50"/>
        <v>0</v>
      </c>
      <c r="DY28">
        <f t="shared" si="51"/>
        <v>0</v>
      </c>
      <c r="DZ28">
        <f t="shared" si="52"/>
        <v>0</v>
      </c>
      <c r="EA28">
        <f t="shared" si="53"/>
        <v>0</v>
      </c>
      <c r="EB28">
        <f t="shared" si="54"/>
        <v>0</v>
      </c>
      <c r="EC28">
        <f t="shared" si="55"/>
        <v>0</v>
      </c>
      <c r="ED28">
        <f t="shared" si="56"/>
        <v>0</v>
      </c>
      <c r="EE28">
        <f t="shared" si="57"/>
        <v>0</v>
      </c>
      <c r="EF28">
        <f t="shared" si="58"/>
        <v>0</v>
      </c>
      <c r="EG28">
        <f t="shared" si="59"/>
        <v>0</v>
      </c>
      <c r="EH28">
        <f t="shared" si="60"/>
        <v>0</v>
      </c>
      <c r="EI28">
        <f t="shared" si="61"/>
        <v>0</v>
      </c>
      <c r="EJ28">
        <f t="shared" si="62"/>
        <v>0</v>
      </c>
      <c r="EK28">
        <f t="shared" si="63"/>
        <v>0</v>
      </c>
      <c r="EL28">
        <f t="shared" si="64"/>
        <v>0</v>
      </c>
      <c r="EM28">
        <f t="shared" si="65"/>
        <v>0</v>
      </c>
      <c r="EN28">
        <f t="shared" si="66"/>
        <v>0</v>
      </c>
    </row>
    <row r="29" spans="1:144">
      <c r="A29" s="32" t="s">
        <v>112</v>
      </c>
      <c r="B29">
        <v>1.1999999999999999E-4</v>
      </c>
      <c r="C29">
        <v>0.01</v>
      </c>
      <c r="D29" s="31" t="s">
        <v>294</v>
      </c>
      <c r="E29" t="s">
        <v>294</v>
      </c>
      <c r="F29">
        <v>2</v>
      </c>
      <c r="G29">
        <v>2</v>
      </c>
      <c r="H29">
        <v>2</v>
      </c>
      <c r="AA29">
        <v>0.03</v>
      </c>
      <c r="AF29" s="31"/>
      <c r="AG29" s="31"/>
      <c r="BZ29">
        <f t="shared" si="0"/>
        <v>0</v>
      </c>
      <c r="CA29">
        <f t="shared" si="1"/>
        <v>0</v>
      </c>
      <c r="CB29">
        <f t="shared" si="2"/>
        <v>0</v>
      </c>
      <c r="CC29">
        <f t="shared" si="3"/>
        <v>0</v>
      </c>
      <c r="CD29">
        <f t="shared" si="4"/>
        <v>0</v>
      </c>
      <c r="CE29">
        <f t="shared" si="5"/>
        <v>0</v>
      </c>
      <c r="CF29">
        <f t="shared" si="6"/>
        <v>0</v>
      </c>
      <c r="CG29">
        <f t="shared" si="7"/>
        <v>0</v>
      </c>
      <c r="CH29">
        <f t="shared" si="8"/>
        <v>0</v>
      </c>
      <c r="CI29">
        <f t="shared" si="9"/>
        <v>0</v>
      </c>
      <c r="CJ29">
        <f t="shared" si="10"/>
        <v>0</v>
      </c>
      <c r="CK29">
        <f t="shared" si="11"/>
        <v>0</v>
      </c>
      <c r="CL29">
        <f t="shared" si="12"/>
        <v>0</v>
      </c>
      <c r="CM29">
        <f t="shared" si="13"/>
        <v>0</v>
      </c>
      <c r="CN29">
        <f t="shared" si="14"/>
        <v>0</v>
      </c>
      <c r="CO29">
        <f t="shared" si="15"/>
        <v>0</v>
      </c>
      <c r="CP29">
        <f t="shared" si="16"/>
        <v>0</v>
      </c>
      <c r="CQ29">
        <f t="shared" si="17"/>
        <v>1</v>
      </c>
      <c r="CR29">
        <f t="shared" si="18"/>
        <v>0</v>
      </c>
      <c r="CS29">
        <f t="shared" si="19"/>
        <v>0</v>
      </c>
      <c r="CT29">
        <f t="shared" si="20"/>
        <v>0</v>
      </c>
      <c r="CU29">
        <f t="shared" si="21"/>
        <v>0</v>
      </c>
      <c r="CV29">
        <f t="shared" si="22"/>
        <v>0</v>
      </c>
      <c r="CW29">
        <f t="shared" si="23"/>
        <v>0</v>
      </c>
      <c r="CX29">
        <f t="shared" si="24"/>
        <v>0</v>
      </c>
      <c r="CY29">
        <f t="shared" si="25"/>
        <v>0</v>
      </c>
      <c r="CZ29">
        <f t="shared" si="26"/>
        <v>0</v>
      </c>
      <c r="DA29">
        <f t="shared" si="27"/>
        <v>0</v>
      </c>
      <c r="DB29">
        <f t="shared" si="28"/>
        <v>0</v>
      </c>
      <c r="DC29">
        <f t="shared" si="29"/>
        <v>0</v>
      </c>
      <c r="DD29">
        <f t="shared" si="30"/>
        <v>0</v>
      </c>
      <c r="DE29">
        <f t="shared" si="31"/>
        <v>0</v>
      </c>
      <c r="DF29">
        <f t="shared" si="32"/>
        <v>0</v>
      </c>
      <c r="DG29">
        <f t="shared" si="33"/>
        <v>0</v>
      </c>
      <c r="DH29">
        <f t="shared" si="34"/>
        <v>0</v>
      </c>
      <c r="DI29">
        <f t="shared" si="35"/>
        <v>0</v>
      </c>
      <c r="DJ29">
        <f t="shared" si="36"/>
        <v>0</v>
      </c>
      <c r="DK29">
        <f t="shared" si="37"/>
        <v>0</v>
      </c>
      <c r="DL29">
        <f t="shared" si="38"/>
        <v>0</v>
      </c>
      <c r="DM29">
        <f t="shared" si="39"/>
        <v>0</v>
      </c>
      <c r="DN29">
        <f t="shared" si="40"/>
        <v>0</v>
      </c>
      <c r="DO29">
        <f t="shared" si="41"/>
        <v>0</v>
      </c>
      <c r="DP29">
        <f t="shared" si="42"/>
        <v>0</v>
      </c>
      <c r="DQ29">
        <f t="shared" si="43"/>
        <v>0</v>
      </c>
      <c r="DR29">
        <f t="shared" si="44"/>
        <v>0</v>
      </c>
      <c r="DS29">
        <f t="shared" si="45"/>
        <v>0</v>
      </c>
      <c r="DT29">
        <f t="shared" si="46"/>
        <v>0</v>
      </c>
      <c r="DU29">
        <f t="shared" si="47"/>
        <v>0</v>
      </c>
      <c r="DV29">
        <f t="shared" si="48"/>
        <v>0</v>
      </c>
      <c r="DW29">
        <f t="shared" si="49"/>
        <v>0</v>
      </c>
      <c r="DX29">
        <f t="shared" si="50"/>
        <v>0</v>
      </c>
      <c r="DY29">
        <f t="shared" si="51"/>
        <v>0</v>
      </c>
      <c r="DZ29">
        <f t="shared" si="52"/>
        <v>0</v>
      </c>
      <c r="EA29">
        <f t="shared" si="53"/>
        <v>0</v>
      </c>
      <c r="EB29">
        <f t="shared" si="54"/>
        <v>0</v>
      </c>
      <c r="EC29">
        <f t="shared" si="55"/>
        <v>0</v>
      </c>
      <c r="ED29">
        <f t="shared" si="56"/>
        <v>0</v>
      </c>
      <c r="EE29">
        <f t="shared" si="57"/>
        <v>0</v>
      </c>
      <c r="EF29">
        <f t="shared" si="58"/>
        <v>0</v>
      </c>
      <c r="EG29">
        <f t="shared" si="59"/>
        <v>0</v>
      </c>
      <c r="EH29">
        <f t="shared" si="60"/>
        <v>0</v>
      </c>
      <c r="EI29">
        <f t="shared" si="61"/>
        <v>0</v>
      </c>
      <c r="EJ29">
        <f t="shared" si="62"/>
        <v>0</v>
      </c>
      <c r="EK29">
        <f t="shared" si="63"/>
        <v>0</v>
      </c>
      <c r="EL29">
        <f t="shared" si="64"/>
        <v>0</v>
      </c>
      <c r="EM29">
        <f t="shared" si="65"/>
        <v>0</v>
      </c>
      <c r="EN29">
        <f t="shared" si="66"/>
        <v>0</v>
      </c>
    </row>
    <row r="30" spans="1:144">
      <c r="A30" s="32" t="s">
        <v>239</v>
      </c>
      <c r="B30">
        <v>2.5000000000000001E-5</v>
      </c>
      <c r="C30">
        <v>1E-3</v>
      </c>
      <c r="D30" t="s">
        <v>295</v>
      </c>
      <c r="E30" t="s">
        <v>295</v>
      </c>
      <c r="F30">
        <v>3</v>
      </c>
      <c r="G30">
        <v>3</v>
      </c>
      <c r="H30">
        <v>3</v>
      </c>
      <c r="AF30" s="31"/>
      <c r="AG30" s="31"/>
      <c r="BZ30">
        <f t="shared" si="0"/>
        <v>0</v>
      </c>
      <c r="CA30">
        <f t="shared" si="1"/>
        <v>0</v>
      </c>
      <c r="CB30">
        <f t="shared" si="2"/>
        <v>0</v>
      </c>
      <c r="CC30">
        <f t="shared" si="3"/>
        <v>0</v>
      </c>
      <c r="CD30">
        <f t="shared" si="4"/>
        <v>0</v>
      </c>
      <c r="CE30">
        <f t="shared" si="5"/>
        <v>0</v>
      </c>
      <c r="CF30">
        <f t="shared" si="6"/>
        <v>0</v>
      </c>
      <c r="CG30">
        <f t="shared" si="7"/>
        <v>0</v>
      </c>
      <c r="CH30">
        <f t="shared" si="8"/>
        <v>0</v>
      </c>
      <c r="CI30">
        <f t="shared" si="9"/>
        <v>0</v>
      </c>
      <c r="CJ30">
        <f t="shared" si="10"/>
        <v>0</v>
      </c>
      <c r="CK30">
        <f t="shared" si="11"/>
        <v>0</v>
      </c>
      <c r="CL30">
        <f t="shared" si="12"/>
        <v>0</v>
      </c>
      <c r="CM30">
        <f t="shared" si="13"/>
        <v>0</v>
      </c>
      <c r="CN30">
        <f t="shared" si="14"/>
        <v>0</v>
      </c>
      <c r="CO30">
        <f t="shared" si="15"/>
        <v>0</v>
      </c>
      <c r="CP30">
        <f t="shared" si="16"/>
        <v>0</v>
      </c>
      <c r="CQ30">
        <f t="shared" si="17"/>
        <v>0</v>
      </c>
      <c r="CR30">
        <f t="shared" si="18"/>
        <v>0</v>
      </c>
      <c r="CS30">
        <f t="shared" si="19"/>
        <v>0</v>
      </c>
      <c r="CT30">
        <f t="shared" si="20"/>
        <v>0</v>
      </c>
      <c r="CU30">
        <f t="shared" si="21"/>
        <v>0</v>
      </c>
      <c r="CV30">
        <f t="shared" si="22"/>
        <v>0</v>
      </c>
      <c r="CW30">
        <f t="shared" si="23"/>
        <v>0</v>
      </c>
      <c r="CX30">
        <f t="shared" si="24"/>
        <v>0</v>
      </c>
      <c r="CY30">
        <f t="shared" si="25"/>
        <v>0</v>
      </c>
      <c r="CZ30">
        <f t="shared" si="26"/>
        <v>0</v>
      </c>
      <c r="DA30">
        <f t="shared" si="27"/>
        <v>0</v>
      </c>
      <c r="DB30">
        <f t="shared" si="28"/>
        <v>0</v>
      </c>
      <c r="DC30">
        <f t="shared" si="29"/>
        <v>0</v>
      </c>
      <c r="DD30">
        <f t="shared" si="30"/>
        <v>0</v>
      </c>
      <c r="DE30">
        <f t="shared" si="31"/>
        <v>0</v>
      </c>
      <c r="DF30">
        <f t="shared" si="32"/>
        <v>0</v>
      </c>
      <c r="DG30">
        <f t="shared" si="33"/>
        <v>0</v>
      </c>
      <c r="DH30">
        <f t="shared" si="34"/>
        <v>0</v>
      </c>
      <c r="DI30">
        <f t="shared" si="35"/>
        <v>0</v>
      </c>
      <c r="DJ30">
        <f t="shared" si="36"/>
        <v>0</v>
      </c>
      <c r="DK30">
        <f t="shared" si="37"/>
        <v>0</v>
      </c>
      <c r="DL30">
        <f t="shared" si="38"/>
        <v>0</v>
      </c>
      <c r="DM30">
        <f t="shared" si="39"/>
        <v>0</v>
      </c>
      <c r="DN30">
        <f t="shared" si="40"/>
        <v>0</v>
      </c>
      <c r="DO30">
        <f t="shared" si="41"/>
        <v>0</v>
      </c>
      <c r="DP30">
        <f t="shared" si="42"/>
        <v>0</v>
      </c>
      <c r="DQ30">
        <f t="shared" si="43"/>
        <v>0</v>
      </c>
      <c r="DR30">
        <f t="shared" si="44"/>
        <v>0</v>
      </c>
      <c r="DS30">
        <f t="shared" si="45"/>
        <v>0</v>
      </c>
      <c r="DT30">
        <f t="shared" si="46"/>
        <v>0</v>
      </c>
      <c r="DU30">
        <f t="shared" si="47"/>
        <v>0</v>
      </c>
      <c r="DV30">
        <f t="shared" si="48"/>
        <v>0</v>
      </c>
      <c r="DW30">
        <f t="shared" si="49"/>
        <v>0</v>
      </c>
      <c r="DX30">
        <f t="shared" si="50"/>
        <v>0</v>
      </c>
      <c r="DY30">
        <f t="shared" si="51"/>
        <v>0</v>
      </c>
      <c r="DZ30">
        <f t="shared" si="52"/>
        <v>0</v>
      </c>
      <c r="EA30">
        <f t="shared" si="53"/>
        <v>0</v>
      </c>
      <c r="EB30">
        <f t="shared" si="54"/>
        <v>0</v>
      </c>
      <c r="EC30">
        <f t="shared" si="55"/>
        <v>0</v>
      </c>
      <c r="ED30">
        <f t="shared" si="56"/>
        <v>0</v>
      </c>
      <c r="EE30">
        <f t="shared" si="57"/>
        <v>0</v>
      </c>
      <c r="EF30">
        <f t="shared" si="58"/>
        <v>0</v>
      </c>
      <c r="EG30">
        <f t="shared" si="59"/>
        <v>0</v>
      </c>
      <c r="EH30">
        <f t="shared" si="60"/>
        <v>0</v>
      </c>
      <c r="EI30">
        <f t="shared" si="61"/>
        <v>0</v>
      </c>
      <c r="EJ30">
        <f t="shared" si="62"/>
        <v>0</v>
      </c>
      <c r="EK30">
        <f t="shared" si="63"/>
        <v>0</v>
      </c>
      <c r="EL30">
        <f t="shared" si="64"/>
        <v>0</v>
      </c>
      <c r="EM30">
        <f t="shared" si="65"/>
        <v>0</v>
      </c>
      <c r="EN30">
        <f t="shared" si="66"/>
        <v>0</v>
      </c>
    </row>
    <row r="31" spans="1:144">
      <c r="A31" s="32" t="s">
        <v>240</v>
      </c>
      <c r="B31">
        <v>2.2999999999999998E-4</v>
      </c>
      <c r="C31">
        <v>0.03</v>
      </c>
      <c r="D31" t="s">
        <v>279</v>
      </c>
      <c r="E31" t="s">
        <v>279</v>
      </c>
      <c r="F31">
        <v>3</v>
      </c>
      <c r="G31">
        <v>3</v>
      </c>
      <c r="H31">
        <v>3</v>
      </c>
      <c r="AF31" s="31"/>
      <c r="AG31" s="31"/>
      <c r="BZ31">
        <f t="shared" si="0"/>
        <v>0</v>
      </c>
      <c r="CA31">
        <f t="shared" si="1"/>
        <v>0</v>
      </c>
      <c r="CB31">
        <f t="shared" si="2"/>
        <v>0</v>
      </c>
      <c r="CC31">
        <f t="shared" si="3"/>
        <v>0</v>
      </c>
      <c r="CD31">
        <f t="shared" si="4"/>
        <v>0</v>
      </c>
      <c r="CE31">
        <f t="shared" si="5"/>
        <v>0</v>
      </c>
      <c r="CF31">
        <f t="shared" si="6"/>
        <v>0</v>
      </c>
      <c r="CG31">
        <f t="shared" si="7"/>
        <v>0</v>
      </c>
      <c r="CH31">
        <f t="shared" si="8"/>
        <v>0</v>
      </c>
      <c r="CI31">
        <f t="shared" si="9"/>
        <v>0</v>
      </c>
      <c r="CJ31">
        <f t="shared" si="10"/>
        <v>0</v>
      </c>
      <c r="CK31">
        <f t="shared" si="11"/>
        <v>0</v>
      </c>
      <c r="CL31">
        <f t="shared" si="12"/>
        <v>0</v>
      </c>
      <c r="CM31">
        <f t="shared" si="13"/>
        <v>0</v>
      </c>
      <c r="CN31">
        <f t="shared" si="14"/>
        <v>0</v>
      </c>
      <c r="CO31">
        <f t="shared" si="15"/>
        <v>0</v>
      </c>
      <c r="CP31">
        <f t="shared" si="16"/>
        <v>0</v>
      </c>
      <c r="CQ31">
        <f t="shared" si="17"/>
        <v>0</v>
      </c>
      <c r="CR31">
        <f t="shared" si="18"/>
        <v>0</v>
      </c>
      <c r="CS31">
        <f t="shared" si="19"/>
        <v>0</v>
      </c>
      <c r="CT31">
        <f t="shared" si="20"/>
        <v>0</v>
      </c>
      <c r="CU31">
        <f t="shared" si="21"/>
        <v>0</v>
      </c>
      <c r="CV31">
        <f t="shared" si="22"/>
        <v>0</v>
      </c>
      <c r="CW31">
        <f t="shared" si="23"/>
        <v>0</v>
      </c>
      <c r="CX31">
        <f t="shared" si="24"/>
        <v>0</v>
      </c>
      <c r="CY31">
        <f t="shared" si="25"/>
        <v>0</v>
      </c>
      <c r="CZ31">
        <f t="shared" si="26"/>
        <v>0</v>
      </c>
      <c r="DA31">
        <f t="shared" si="27"/>
        <v>0</v>
      </c>
      <c r="DB31">
        <f t="shared" si="28"/>
        <v>0</v>
      </c>
      <c r="DC31">
        <f t="shared" si="29"/>
        <v>0</v>
      </c>
      <c r="DD31">
        <f t="shared" si="30"/>
        <v>0</v>
      </c>
      <c r="DE31">
        <f t="shared" si="31"/>
        <v>0</v>
      </c>
      <c r="DF31">
        <f t="shared" si="32"/>
        <v>0</v>
      </c>
      <c r="DG31">
        <f t="shared" si="33"/>
        <v>0</v>
      </c>
      <c r="DH31">
        <f t="shared" si="34"/>
        <v>0</v>
      </c>
      <c r="DI31">
        <f t="shared" si="35"/>
        <v>0</v>
      </c>
      <c r="DJ31">
        <f t="shared" si="36"/>
        <v>0</v>
      </c>
      <c r="DK31">
        <f t="shared" si="37"/>
        <v>0</v>
      </c>
      <c r="DL31">
        <f t="shared" si="38"/>
        <v>0</v>
      </c>
      <c r="DM31">
        <f t="shared" si="39"/>
        <v>0</v>
      </c>
      <c r="DN31">
        <f t="shared" si="40"/>
        <v>0</v>
      </c>
      <c r="DO31">
        <f t="shared" si="41"/>
        <v>0</v>
      </c>
      <c r="DP31">
        <f t="shared" si="42"/>
        <v>0</v>
      </c>
      <c r="DQ31">
        <f t="shared" si="43"/>
        <v>0</v>
      </c>
      <c r="DR31">
        <f t="shared" si="44"/>
        <v>0</v>
      </c>
      <c r="DS31">
        <f t="shared" si="45"/>
        <v>0</v>
      </c>
      <c r="DT31">
        <f t="shared" si="46"/>
        <v>0</v>
      </c>
      <c r="DU31">
        <f t="shared" si="47"/>
        <v>0</v>
      </c>
      <c r="DV31">
        <f t="shared" si="48"/>
        <v>0</v>
      </c>
      <c r="DW31">
        <f t="shared" si="49"/>
        <v>0</v>
      </c>
      <c r="DX31">
        <f t="shared" si="50"/>
        <v>0</v>
      </c>
      <c r="DY31">
        <f t="shared" si="51"/>
        <v>0</v>
      </c>
      <c r="DZ31">
        <f t="shared" si="52"/>
        <v>0</v>
      </c>
      <c r="EA31">
        <f t="shared" si="53"/>
        <v>0</v>
      </c>
      <c r="EB31">
        <f t="shared" si="54"/>
        <v>0</v>
      </c>
      <c r="EC31">
        <f t="shared" si="55"/>
        <v>0</v>
      </c>
      <c r="ED31">
        <f t="shared" si="56"/>
        <v>0</v>
      </c>
      <c r="EE31">
        <f t="shared" si="57"/>
        <v>0</v>
      </c>
      <c r="EF31">
        <f t="shared" si="58"/>
        <v>0</v>
      </c>
      <c r="EG31">
        <f t="shared" si="59"/>
        <v>0</v>
      </c>
      <c r="EH31">
        <f t="shared" si="60"/>
        <v>0</v>
      </c>
      <c r="EI31">
        <f t="shared" si="61"/>
        <v>0</v>
      </c>
      <c r="EJ31">
        <f t="shared" si="62"/>
        <v>0</v>
      </c>
      <c r="EK31">
        <f t="shared" si="63"/>
        <v>0</v>
      </c>
      <c r="EL31">
        <f t="shared" si="64"/>
        <v>0</v>
      </c>
      <c r="EM31">
        <f t="shared" si="65"/>
        <v>0</v>
      </c>
      <c r="EN31">
        <f t="shared" si="66"/>
        <v>0</v>
      </c>
    </row>
    <row r="32" spans="1:144">
      <c r="A32" s="32" t="s">
        <v>241</v>
      </c>
      <c r="B32">
        <v>9.9999999999999995E-8</v>
      </c>
      <c r="C32">
        <v>2.0000000000000001E-4</v>
      </c>
      <c r="D32" t="s">
        <v>296</v>
      </c>
      <c r="E32" t="s">
        <v>296</v>
      </c>
      <c r="F32">
        <v>3</v>
      </c>
      <c r="G32">
        <v>3</v>
      </c>
      <c r="H32">
        <v>3</v>
      </c>
      <c r="AF32" s="31"/>
      <c r="AG32" s="31"/>
      <c r="BZ32">
        <f t="shared" si="0"/>
        <v>0</v>
      </c>
      <c r="CA32">
        <f t="shared" si="1"/>
        <v>0</v>
      </c>
      <c r="CB32">
        <f t="shared" si="2"/>
        <v>0</v>
      </c>
      <c r="CC32">
        <f t="shared" si="3"/>
        <v>0</v>
      </c>
      <c r="CD32">
        <f t="shared" si="4"/>
        <v>0</v>
      </c>
      <c r="CE32">
        <f t="shared" si="5"/>
        <v>0</v>
      </c>
      <c r="CF32">
        <f t="shared" si="6"/>
        <v>0</v>
      </c>
      <c r="CG32">
        <f t="shared" si="7"/>
        <v>0</v>
      </c>
      <c r="CH32">
        <f t="shared" si="8"/>
        <v>0</v>
      </c>
      <c r="CI32">
        <f t="shared" si="9"/>
        <v>0</v>
      </c>
      <c r="CJ32">
        <f t="shared" si="10"/>
        <v>0</v>
      </c>
      <c r="CK32">
        <f t="shared" si="11"/>
        <v>0</v>
      </c>
      <c r="CL32">
        <f t="shared" si="12"/>
        <v>0</v>
      </c>
      <c r="CM32">
        <f t="shared" si="13"/>
        <v>0</v>
      </c>
      <c r="CN32">
        <f t="shared" si="14"/>
        <v>0</v>
      </c>
      <c r="CO32">
        <f t="shared" si="15"/>
        <v>0</v>
      </c>
      <c r="CP32">
        <f t="shared" si="16"/>
        <v>0</v>
      </c>
      <c r="CQ32">
        <f t="shared" si="17"/>
        <v>0</v>
      </c>
      <c r="CR32">
        <f t="shared" si="18"/>
        <v>0</v>
      </c>
      <c r="CS32">
        <f t="shared" si="19"/>
        <v>0</v>
      </c>
      <c r="CT32">
        <f t="shared" si="20"/>
        <v>0</v>
      </c>
      <c r="CU32">
        <f t="shared" si="21"/>
        <v>0</v>
      </c>
      <c r="CV32">
        <f t="shared" si="22"/>
        <v>0</v>
      </c>
      <c r="CW32">
        <f t="shared" si="23"/>
        <v>0</v>
      </c>
      <c r="CX32">
        <f t="shared" si="24"/>
        <v>0</v>
      </c>
      <c r="CY32">
        <f t="shared" si="25"/>
        <v>0</v>
      </c>
      <c r="CZ32">
        <f t="shared" si="26"/>
        <v>0</v>
      </c>
      <c r="DA32">
        <f t="shared" si="27"/>
        <v>0</v>
      </c>
      <c r="DB32">
        <f t="shared" si="28"/>
        <v>0</v>
      </c>
      <c r="DC32">
        <f t="shared" si="29"/>
        <v>0</v>
      </c>
      <c r="DD32">
        <f t="shared" si="30"/>
        <v>0</v>
      </c>
      <c r="DE32">
        <f t="shared" si="31"/>
        <v>0</v>
      </c>
      <c r="DF32">
        <f t="shared" si="32"/>
        <v>0</v>
      </c>
      <c r="DG32">
        <f t="shared" si="33"/>
        <v>0</v>
      </c>
      <c r="DH32">
        <f t="shared" si="34"/>
        <v>0</v>
      </c>
      <c r="DI32">
        <f t="shared" si="35"/>
        <v>0</v>
      </c>
      <c r="DJ32">
        <f t="shared" si="36"/>
        <v>0</v>
      </c>
      <c r="DK32">
        <f t="shared" si="37"/>
        <v>0</v>
      </c>
      <c r="DL32">
        <f t="shared" si="38"/>
        <v>0</v>
      </c>
      <c r="DM32">
        <f t="shared" si="39"/>
        <v>0</v>
      </c>
      <c r="DN32">
        <f t="shared" si="40"/>
        <v>0</v>
      </c>
      <c r="DO32">
        <f t="shared" si="41"/>
        <v>0</v>
      </c>
      <c r="DP32">
        <f t="shared" si="42"/>
        <v>0</v>
      </c>
      <c r="DQ32">
        <f t="shared" si="43"/>
        <v>0</v>
      </c>
      <c r="DR32">
        <f t="shared" si="44"/>
        <v>0</v>
      </c>
      <c r="DS32">
        <f t="shared" si="45"/>
        <v>0</v>
      </c>
      <c r="DT32">
        <f t="shared" si="46"/>
        <v>0</v>
      </c>
      <c r="DU32">
        <f t="shared" si="47"/>
        <v>0</v>
      </c>
      <c r="DV32">
        <f t="shared" si="48"/>
        <v>0</v>
      </c>
      <c r="DW32">
        <f t="shared" si="49"/>
        <v>0</v>
      </c>
      <c r="DX32">
        <f t="shared" si="50"/>
        <v>0</v>
      </c>
      <c r="DY32">
        <f t="shared" si="51"/>
        <v>0</v>
      </c>
      <c r="DZ32">
        <f t="shared" si="52"/>
        <v>0</v>
      </c>
      <c r="EA32">
        <f t="shared" si="53"/>
        <v>0</v>
      </c>
      <c r="EB32">
        <f t="shared" si="54"/>
        <v>0</v>
      </c>
      <c r="EC32">
        <f t="shared" si="55"/>
        <v>0</v>
      </c>
      <c r="ED32">
        <f t="shared" si="56"/>
        <v>0</v>
      </c>
      <c r="EE32">
        <f t="shared" si="57"/>
        <v>0</v>
      </c>
      <c r="EF32">
        <f t="shared" si="58"/>
        <v>0</v>
      </c>
      <c r="EG32">
        <f t="shared" si="59"/>
        <v>0</v>
      </c>
      <c r="EH32">
        <f t="shared" si="60"/>
        <v>0</v>
      </c>
      <c r="EI32">
        <f t="shared" si="61"/>
        <v>0</v>
      </c>
      <c r="EJ32">
        <f t="shared" si="62"/>
        <v>0</v>
      </c>
      <c r="EK32">
        <f t="shared" si="63"/>
        <v>0</v>
      </c>
      <c r="EL32">
        <f t="shared" si="64"/>
        <v>0</v>
      </c>
      <c r="EM32">
        <f t="shared" si="65"/>
        <v>0</v>
      </c>
      <c r="EN32">
        <f t="shared" si="66"/>
        <v>0</v>
      </c>
    </row>
    <row r="33" spans="1:144">
      <c r="A33" s="32" t="s">
        <v>113</v>
      </c>
      <c r="B33">
        <v>4.2500000000000003E-2</v>
      </c>
      <c r="C33">
        <v>8</v>
      </c>
      <c r="D33" s="31" t="s">
        <v>276</v>
      </c>
      <c r="E33" t="s">
        <v>276</v>
      </c>
      <c r="F33">
        <v>2</v>
      </c>
      <c r="G33">
        <v>2</v>
      </c>
      <c r="H33">
        <v>2</v>
      </c>
      <c r="AA33">
        <v>9.8000000000000004E-2</v>
      </c>
      <c r="AB33">
        <v>10.09</v>
      </c>
      <c r="AF33" s="31"/>
      <c r="AG33" s="31"/>
      <c r="AR33">
        <v>0.13</v>
      </c>
      <c r="BO33">
        <v>0.09</v>
      </c>
      <c r="BZ33">
        <f t="shared" si="0"/>
        <v>0</v>
      </c>
      <c r="CA33">
        <f t="shared" si="1"/>
        <v>0</v>
      </c>
      <c r="CB33">
        <f t="shared" si="2"/>
        <v>0</v>
      </c>
      <c r="CC33">
        <f t="shared" si="3"/>
        <v>0</v>
      </c>
      <c r="CD33">
        <f t="shared" si="4"/>
        <v>0</v>
      </c>
      <c r="CE33">
        <f t="shared" si="5"/>
        <v>0</v>
      </c>
      <c r="CF33">
        <f t="shared" si="6"/>
        <v>0</v>
      </c>
      <c r="CG33">
        <f t="shared" si="7"/>
        <v>0</v>
      </c>
      <c r="CH33">
        <f t="shared" si="8"/>
        <v>0</v>
      </c>
      <c r="CI33">
        <f t="shared" si="9"/>
        <v>0</v>
      </c>
      <c r="CJ33">
        <f t="shared" si="10"/>
        <v>0</v>
      </c>
      <c r="CK33">
        <f t="shared" si="11"/>
        <v>0</v>
      </c>
      <c r="CL33">
        <f t="shared" si="12"/>
        <v>0</v>
      </c>
      <c r="CM33">
        <f t="shared" si="13"/>
        <v>0</v>
      </c>
      <c r="CN33">
        <f t="shared" si="14"/>
        <v>0</v>
      </c>
      <c r="CO33">
        <f t="shared" si="15"/>
        <v>0</v>
      </c>
      <c r="CP33">
        <f t="shared" si="16"/>
        <v>0</v>
      </c>
      <c r="CQ33">
        <f t="shared" si="17"/>
        <v>0.5</v>
      </c>
      <c r="CR33">
        <f t="shared" si="18"/>
        <v>1</v>
      </c>
      <c r="CS33">
        <f t="shared" si="19"/>
        <v>0</v>
      </c>
      <c r="CT33">
        <f t="shared" si="20"/>
        <v>0</v>
      </c>
      <c r="CU33">
        <f t="shared" si="21"/>
        <v>0</v>
      </c>
      <c r="CV33">
        <f t="shared" si="22"/>
        <v>0</v>
      </c>
      <c r="CW33">
        <f t="shared" si="23"/>
        <v>0</v>
      </c>
      <c r="CX33">
        <f t="shared" si="24"/>
        <v>0</v>
      </c>
      <c r="CY33">
        <f t="shared" si="25"/>
        <v>0</v>
      </c>
      <c r="CZ33">
        <f t="shared" si="26"/>
        <v>0</v>
      </c>
      <c r="DA33">
        <f t="shared" si="27"/>
        <v>0</v>
      </c>
      <c r="DB33">
        <f t="shared" si="28"/>
        <v>0</v>
      </c>
      <c r="DC33">
        <f t="shared" si="29"/>
        <v>0</v>
      </c>
      <c r="DD33">
        <f t="shared" si="30"/>
        <v>0</v>
      </c>
      <c r="DE33">
        <f t="shared" si="31"/>
        <v>0</v>
      </c>
      <c r="DF33">
        <f t="shared" si="32"/>
        <v>0</v>
      </c>
      <c r="DG33">
        <f t="shared" si="33"/>
        <v>0</v>
      </c>
      <c r="DH33">
        <f t="shared" si="34"/>
        <v>0.5</v>
      </c>
      <c r="DI33">
        <f t="shared" si="35"/>
        <v>0</v>
      </c>
      <c r="DJ33">
        <f t="shared" si="36"/>
        <v>0</v>
      </c>
      <c r="DK33">
        <f t="shared" si="37"/>
        <v>0</v>
      </c>
      <c r="DL33">
        <f t="shared" si="38"/>
        <v>0</v>
      </c>
      <c r="DM33">
        <f t="shared" si="39"/>
        <v>0</v>
      </c>
      <c r="DN33">
        <f t="shared" si="40"/>
        <v>0</v>
      </c>
      <c r="DO33">
        <f t="shared" si="41"/>
        <v>0</v>
      </c>
      <c r="DP33">
        <f t="shared" si="42"/>
        <v>0</v>
      </c>
      <c r="DQ33">
        <f t="shared" si="43"/>
        <v>0</v>
      </c>
      <c r="DR33">
        <f t="shared" si="44"/>
        <v>0</v>
      </c>
      <c r="DS33">
        <f t="shared" si="45"/>
        <v>0</v>
      </c>
      <c r="DT33">
        <f t="shared" si="46"/>
        <v>0</v>
      </c>
      <c r="DU33">
        <f t="shared" si="47"/>
        <v>0</v>
      </c>
      <c r="DV33">
        <f t="shared" si="48"/>
        <v>0</v>
      </c>
      <c r="DW33">
        <f t="shared" si="49"/>
        <v>0</v>
      </c>
      <c r="DX33">
        <f t="shared" si="50"/>
        <v>0</v>
      </c>
      <c r="DY33">
        <f t="shared" si="51"/>
        <v>0</v>
      </c>
      <c r="DZ33">
        <f t="shared" si="52"/>
        <v>0</v>
      </c>
      <c r="EA33">
        <f t="shared" si="53"/>
        <v>0</v>
      </c>
      <c r="EB33">
        <f t="shared" si="54"/>
        <v>0</v>
      </c>
      <c r="EC33">
        <f t="shared" si="55"/>
        <v>0</v>
      </c>
      <c r="ED33">
        <f t="shared" si="56"/>
        <v>0</v>
      </c>
      <c r="EE33">
        <f t="shared" si="57"/>
        <v>0.5</v>
      </c>
      <c r="EF33">
        <f t="shared" si="58"/>
        <v>0</v>
      </c>
      <c r="EG33">
        <f t="shared" si="59"/>
        <v>0</v>
      </c>
      <c r="EH33">
        <f t="shared" si="60"/>
        <v>0</v>
      </c>
      <c r="EI33">
        <f t="shared" si="61"/>
        <v>0</v>
      </c>
      <c r="EJ33">
        <f t="shared" si="62"/>
        <v>0</v>
      </c>
      <c r="EK33">
        <f t="shared" si="63"/>
        <v>0</v>
      </c>
      <c r="EL33">
        <f t="shared" si="64"/>
        <v>0</v>
      </c>
      <c r="EM33">
        <f t="shared" si="65"/>
        <v>0</v>
      </c>
      <c r="EN33">
        <f t="shared" si="66"/>
        <v>0</v>
      </c>
    </row>
    <row r="34" spans="1:144">
      <c r="A34" s="32" t="s">
        <v>242</v>
      </c>
      <c r="B34">
        <v>2.9999999999999997E-4</v>
      </c>
      <c r="C34">
        <v>1E-4</v>
      </c>
      <c r="D34" s="31" t="s">
        <v>292</v>
      </c>
      <c r="E34" t="s">
        <v>292</v>
      </c>
      <c r="F34">
        <v>2</v>
      </c>
      <c r="G34">
        <v>2</v>
      </c>
      <c r="H34">
        <v>2</v>
      </c>
      <c r="AF34" s="31"/>
      <c r="AG34" s="31"/>
      <c r="BZ34">
        <f t="shared" si="0"/>
        <v>0</v>
      </c>
      <c r="CA34">
        <f t="shared" si="1"/>
        <v>0</v>
      </c>
      <c r="CB34">
        <f t="shared" si="2"/>
        <v>0</v>
      </c>
      <c r="CC34">
        <f t="shared" si="3"/>
        <v>0</v>
      </c>
      <c r="CD34">
        <f t="shared" si="4"/>
        <v>0</v>
      </c>
      <c r="CE34">
        <f t="shared" si="5"/>
        <v>0</v>
      </c>
      <c r="CF34">
        <f t="shared" si="6"/>
        <v>0</v>
      </c>
      <c r="CG34">
        <f t="shared" si="7"/>
        <v>0</v>
      </c>
      <c r="CH34">
        <f t="shared" si="8"/>
        <v>0</v>
      </c>
      <c r="CI34">
        <f t="shared" si="9"/>
        <v>0</v>
      </c>
      <c r="CJ34">
        <f t="shared" si="10"/>
        <v>0</v>
      </c>
      <c r="CK34">
        <f t="shared" si="11"/>
        <v>0</v>
      </c>
      <c r="CL34">
        <f t="shared" si="12"/>
        <v>0</v>
      </c>
      <c r="CM34">
        <f t="shared" si="13"/>
        <v>0</v>
      </c>
      <c r="CN34">
        <f t="shared" si="14"/>
        <v>0</v>
      </c>
      <c r="CO34">
        <f t="shared" si="15"/>
        <v>0</v>
      </c>
      <c r="CP34">
        <f t="shared" si="16"/>
        <v>0</v>
      </c>
      <c r="CQ34">
        <f t="shared" si="17"/>
        <v>0</v>
      </c>
      <c r="CR34">
        <f t="shared" si="18"/>
        <v>0</v>
      </c>
      <c r="CS34">
        <f t="shared" si="19"/>
        <v>0</v>
      </c>
      <c r="CT34">
        <f t="shared" si="20"/>
        <v>0</v>
      </c>
      <c r="CU34">
        <f t="shared" si="21"/>
        <v>0</v>
      </c>
      <c r="CV34">
        <f t="shared" si="22"/>
        <v>0</v>
      </c>
      <c r="CW34">
        <f t="shared" si="23"/>
        <v>0</v>
      </c>
      <c r="CX34">
        <f t="shared" si="24"/>
        <v>0</v>
      </c>
      <c r="CY34">
        <f t="shared" si="25"/>
        <v>0</v>
      </c>
      <c r="CZ34">
        <f t="shared" si="26"/>
        <v>0</v>
      </c>
      <c r="DA34">
        <f t="shared" si="27"/>
        <v>0</v>
      </c>
      <c r="DB34">
        <f t="shared" si="28"/>
        <v>0</v>
      </c>
      <c r="DC34">
        <f t="shared" si="29"/>
        <v>0</v>
      </c>
      <c r="DD34">
        <f t="shared" si="30"/>
        <v>0</v>
      </c>
      <c r="DE34">
        <f t="shared" si="31"/>
        <v>0</v>
      </c>
      <c r="DF34">
        <f t="shared" si="32"/>
        <v>0</v>
      </c>
      <c r="DG34">
        <f t="shared" si="33"/>
        <v>0</v>
      </c>
      <c r="DH34">
        <f t="shared" si="34"/>
        <v>0</v>
      </c>
      <c r="DI34">
        <f t="shared" si="35"/>
        <v>0</v>
      </c>
      <c r="DJ34">
        <f t="shared" si="36"/>
        <v>0</v>
      </c>
      <c r="DK34">
        <f t="shared" si="37"/>
        <v>0</v>
      </c>
      <c r="DL34">
        <f t="shared" si="38"/>
        <v>0</v>
      </c>
      <c r="DM34">
        <f t="shared" si="39"/>
        <v>0</v>
      </c>
      <c r="DN34">
        <f t="shared" si="40"/>
        <v>0</v>
      </c>
      <c r="DO34">
        <f t="shared" si="41"/>
        <v>0</v>
      </c>
      <c r="DP34">
        <f t="shared" si="42"/>
        <v>0</v>
      </c>
      <c r="DQ34">
        <f t="shared" si="43"/>
        <v>0</v>
      </c>
      <c r="DR34">
        <f t="shared" si="44"/>
        <v>0</v>
      </c>
      <c r="DS34">
        <f t="shared" si="45"/>
        <v>0</v>
      </c>
      <c r="DT34">
        <f t="shared" si="46"/>
        <v>0</v>
      </c>
      <c r="DU34">
        <f t="shared" si="47"/>
        <v>0</v>
      </c>
      <c r="DV34">
        <f t="shared" si="48"/>
        <v>0</v>
      </c>
      <c r="DW34">
        <f t="shared" si="49"/>
        <v>0</v>
      </c>
      <c r="DX34">
        <f t="shared" si="50"/>
        <v>0</v>
      </c>
      <c r="DY34">
        <f t="shared" si="51"/>
        <v>0</v>
      </c>
      <c r="DZ34">
        <f t="shared" si="52"/>
        <v>0</v>
      </c>
      <c r="EA34">
        <f t="shared" si="53"/>
        <v>0</v>
      </c>
      <c r="EB34">
        <f t="shared" si="54"/>
        <v>0</v>
      </c>
      <c r="EC34">
        <f t="shared" si="55"/>
        <v>0</v>
      </c>
      <c r="ED34">
        <f t="shared" si="56"/>
        <v>0</v>
      </c>
      <c r="EE34">
        <f t="shared" si="57"/>
        <v>0</v>
      </c>
      <c r="EF34">
        <f t="shared" si="58"/>
        <v>0</v>
      </c>
      <c r="EG34">
        <f t="shared" si="59"/>
        <v>0</v>
      </c>
      <c r="EH34">
        <f t="shared" si="60"/>
        <v>0</v>
      </c>
      <c r="EI34">
        <f t="shared" si="61"/>
        <v>0</v>
      </c>
      <c r="EJ34">
        <f t="shared" si="62"/>
        <v>0</v>
      </c>
      <c r="EK34">
        <f t="shared" si="63"/>
        <v>0</v>
      </c>
      <c r="EL34">
        <f t="shared" si="64"/>
        <v>0</v>
      </c>
      <c r="EM34">
        <f t="shared" si="65"/>
        <v>0</v>
      </c>
      <c r="EN34">
        <f t="shared" si="66"/>
        <v>0</v>
      </c>
    </row>
    <row r="35" spans="1:144">
      <c r="A35" s="32" t="s">
        <v>243</v>
      </c>
      <c r="B35">
        <v>2.0000000000000001E-4</v>
      </c>
      <c r="C35">
        <v>4.0000000000000001E-3</v>
      </c>
      <c r="D35" s="31" t="s">
        <v>299</v>
      </c>
      <c r="E35" t="s">
        <v>299</v>
      </c>
      <c r="F35">
        <v>2</v>
      </c>
      <c r="G35">
        <v>2</v>
      </c>
      <c r="H35">
        <v>2</v>
      </c>
      <c r="AF35" s="31"/>
      <c r="AG35" s="31"/>
      <c r="BZ35">
        <f t="shared" si="0"/>
        <v>0</v>
      </c>
      <c r="CA35">
        <f t="shared" si="1"/>
        <v>0</v>
      </c>
      <c r="CB35">
        <f t="shared" si="2"/>
        <v>0</v>
      </c>
      <c r="CC35">
        <f t="shared" si="3"/>
        <v>0</v>
      </c>
      <c r="CD35">
        <f t="shared" si="4"/>
        <v>0</v>
      </c>
      <c r="CE35">
        <f t="shared" si="5"/>
        <v>0</v>
      </c>
      <c r="CF35">
        <f t="shared" si="6"/>
        <v>0</v>
      </c>
      <c r="CG35">
        <f t="shared" si="7"/>
        <v>0</v>
      </c>
      <c r="CH35">
        <f t="shared" si="8"/>
        <v>0</v>
      </c>
      <c r="CI35">
        <f t="shared" si="9"/>
        <v>0</v>
      </c>
      <c r="CJ35">
        <f t="shared" si="10"/>
        <v>0</v>
      </c>
      <c r="CK35">
        <f t="shared" si="11"/>
        <v>0</v>
      </c>
      <c r="CL35">
        <f t="shared" si="12"/>
        <v>0</v>
      </c>
      <c r="CM35">
        <f t="shared" si="13"/>
        <v>0</v>
      </c>
      <c r="CN35">
        <f t="shared" si="14"/>
        <v>0</v>
      </c>
      <c r="CO35">
        <f t="shared" si="15"/>
        <v>0</v>
      </c>
      <c r="CP35">
        <f t="shared" si="16"/>
        <v>0</v>
      </c>
      <c r="CQ35">
        <f t="shared" si="17"/>
        <v>0</v>
      </c>
      <c r="CR35">
        <f t="shared" si="18"/>
        <v>0</v>
      </c>
      <c r="CS35">
        <f t="shared" si="19"/>
        <v>0</v>
      </c>
      <c r="CT35">
        <f t="shared" si="20"/>
        <v>0</v>
      </c>
      <c r="CU35">
        <f t="shared" si="21"/>
        <v>0</v>
      </c>
      <c r="CV35">
        <f t="shared" si="22"/>
        <v>0</v>
      </c>
      <c r="CW35">
        <f t="shared" si="23"/>
        <v>0</v>
      </c>
      <c r="CX35">
        <f t="shared" si="24"/>
        <v>0</v>
      </c>
      <c r="CY35">
        <f t="shared" si="25"/>
        <v>0</v>
      </c>
      <c r="CZ35">
        <f t="shared" si="26"/>
        <v>0</v>
      </c>
      <c r="DA35">
        <f t="shared" si="27"/>
        <v>0</v>
      </c>
      <c r="DB35">
        <f t="shared" si="28"/>
        <v>0</v>
      </c>
      <c r="DC35">
        <f t="shared" si="29"/>
        <v>0</v>
      </c>
      <c r="DD35">
        <f t="shared" si="30"/>
        <v>0</v>
      </c>
      <c r="DE35">
        <f t="shared" si="31"/>
        <v>0</v>
      </c>
      <c r="DF35">
        <f t="shared" si="32"/>
        <v>0</v>
      </c>
      <c r="DG35">
        <f t="shared" si="33"/>
        <v>0</v>
      </c>
      <c r="DH35">
        <f t="shared" si="34"/>
        <v>0</v>
      </c>
      <c r="DI35">
        <f t="shared" si="35"/>
        <v>0</v>
      </c>
      <c r="DJ35">
        <f t="shared" si="36"/>
        <v>0</v>
      </c>
      <c r="DK35">
        <f t="shared" si="37"/>
        <v>0</v>
      </c>
      <c r="DL35">
        <f t="shared" si="38"/>
        <v>0</v>
      </c>
      <c r="DM35">
        <f t="shared" si="39"/>
        <v>0</v>
      </c>
      <c r="DN35">
        <f t="shared" si="40"/>
        <v>0</v>
      </c>
      <c r="DO35">
        <f t="shared" si="41"/>
        <v>0</v>
      </c>
      <c r="DP35">
        <f t="shared" si="42"/>
        <v>0</v>
      </c>
      <c r="DQ35">
        <f t="shared" si="43"/>
        <v>0</v>
      </c>
      <c r="DR35">
        <f t="shared" si="44"/>
        <v>0</v>
      </c>
      <c r="DS35">
        <f t="shared" si="45"/>
        <v>0</v>
      </c>
      <c r="DT35">
        <f t="shared" si="46"/>
        <v>0</v>
      </c>
      <c r="DU35">
        <f t="shared" si="47"/>
        <v>0</v>
      </c>
      <c r="DV35">
        <f t="shared" si="48"/>
        <v>0</v>
      </c>
      <c r="DW35">
        <f t="shared" si="49"/>
        <v>0</v>
      </c>
      <c r="DX35">
        <f t="shared" si="50"/>
        <v>0</v>
      </c>
      <c r="DY35">
        <f t="shared" si="51"/>
        <v>0</v>
      </c>
      <c r="DZ35">
        <f t="shared" si="52"/>
        <v>0</v>
      </c>
      <c r="EA35">
        <f t="shared" si="53"/>
        <v>0</v>
      </c>
      <c r="EB35">
        <f t="shared" si="54"/>
        <v>0</v>
      </c>
      <c r="EC35">
        <f t="shared" si="55"/>
        <v>0</v>
      </c>
      <c r="ED35">
        <f t="shared" si="56"/>
        <v>0</v>
      </c>
      <c r="EE35">
        <f t="shared" si="57"/>
        <v>0</v>
      </c>
      <c r="EF35">
        <f t="shared" si="58"/>
        <v>0</v>
      </c>
      <c r="EG35">
        <f t="shared" si="59"/>
        <v>0</v>
      </c>
      <c r="EH35">
        <f t="shared" si="60"/>
        <v>0</v>
      </c>
      <c r="EI35">
        <f t="shared" si="61"/>
        <v>0</v>
      </c>
      <c r="EJ35">
        <f t="shared" si="62"/>
        <v>0</v>
      </c>
      <c r="EK35">
        <f t="shared" si="63"/>
        <v>0</v>
      </c>
      <c r="EL35">
        <f t="shared" si="64"/>
        <v>0</v>
      </c>
      <c r="EM35">
        <f t="shared" si="65"/>
        <v>0</v>
      </c>
      <c r="EN35">
        <f t="shared" si="66"/>
        <v>0</v>
      </c>
    </row>
    <row r="36" spans="1:144">
      <c r="A36" s="32" t="s">
        <v>244</v>
      </c>
      <c r="B36">
        <v>1.25E-4</v>
      </c>
      <c r="C36">
        <v>0.02</v>
      </c>
      <c r="D36" s="31" t="s">
        <v>294</v>
      </c>
      <c r="E36" t="s">
        <v>294</v>
      </c>
      <c r="F36">
        <v>2</v>
      </c>
      <c r="G36">
        <v>2</v>
      </c>
      <c r="H36">
        <v>2</v>
      </c>
      <c r="AF36" s="31"/>
      <c r="AG36" s="31"/>
      <c r="BZ36">
        <f t="shared" si="0"/>
        <v>0</v>
      </c>
      <c r="CA36">
        <f t="shared" si="1"/>
        <v>0</v>
      </c>
      <c r="CB36">
        <f t="shared" si="2"/>
        <v>0</v>
      </c>
      <c r="CC36">
        <f t="shared" si="3"/>
        <v>0</v>
      </c>
      <c r="CD36">
        <f t="shared" si="4"/>
        <v>0</v>
      </c>
      <c r="CE36">
        <f t="shared" si="5"/>
        <v>0</v>
      </c>
      <c r="CF36">
        <f t="shared" si="6"/>
        <v>0</v>
      </c>
      <c r="CG36">
        <f t="shared" si="7"/>
        <v>0</v>
      </c>
      <c r="CH36">
        <f t="shared" si="8"/>
        <v>0</v>
      </c>
      <c r="CI36">
        <f t="shared" si="9"/>
        <v>0</v>
      </c>
      <c r="CJ36">
        <f t="shared" si="10"/>
        <v>0</v>
      </c>
      <c r="CK36">
        <f t="shared" si="11"/>
        <v>0</v>
      </c>
      <c r="CL36">
        <f t="shared" si="12"/>
        <v>0</v>
      </c>
      <c r="CM36">
        <f t="shared" si="13"/>
        <v>0</v>
      </c>
      <c r="CN36">
        <f t="shared" si="14"/>
        <v>0</v>
      </c>
      <c r="CO36">
        <f t="shared" si="15"/>
        <v>0</v>
      </c>
      <c r="CP36">
        <f t="shared" si="16"/>
        <v>0</v>
      </c>
      <c r="CQ36">
        <f t="shared" si="17"/>
        <v>0</v>
      </c>
      <c r="CR36">
        <f t="shared" si="18"/>
        <v>0</v>
      </c>
      <c r="CS36">
        <f t="shared" si="19"/>
        <v>0</v>
      </c>
      <c r="CT36">
        <f t="shared" si="20"/>
        <v>0</v>
      </c>
      <c r="CU36">
        <f t="shared" si="21"/>
        <v>0</v>
      </c>
      <c r="CV36">
        <f t="shared" si="22"/>
        <v>0</v>
      </c>
      <c r="CW36">
        <f t="shared" si="23"/>
        <v>0</v>
      </c>
      <c r="CX36">
        <f t="shared" si="24"/>
        <v>0</v>
      </c>
      <c r="CY36">
        <f t="shared" si="25"/>
        <v>0</v>
      </c>
      <c r="CZ36">
        <f t="shared" si="26"/>
        <v>0</v>
      </c>
      <c r="DA36">
        <f t="shared" si="27"/>
        <v>0</v>
      </c>
      <c r="DB36">
        <f t="shared" si="28"/>
        <v>0</v>
      </c>
      <c r="DC36">
        <f t="shared" si="29"/>
        <v>0</v>
      </c>
      <c r="DD36">
        <f t="shared" si="30"/>
        <v>0</v>
      </c>
      <c r="DE36">
        <f t="shared" si="31"/>
        <v>0</v>
      </c>
      <c r="DF36">
        <f t="shared" si="32"/>
        <v>0</v>
      </c>
      <c r="DG36">
        <f t="shared" si="33"/>
        <v>0</v>
      </c>
      <c r="DH36">
        <f t="shared" si="34"/>
        <v>0</v>
      </c>
      <c r="DI36">
        <f t="shared" si="35"/>
        <v>0</v>
      </c>
      <c r="DJ36">
        <f t="shared" si="36"/>
        <v>0</v>
      </c>
      <c r="DK36">
        <f t="shared" si="37"/>
        <v>0</v>
      </c>
      <c r="DL36">
        <f t="shared" si="38"/>
        <v>0</v>
      </c>
      <c r="DM36">
        <f t="shared" si="39"/>
        <v>0</v>
      </c>
      <c r="DN36">
        <f t="shared" si="40"/>
        <v>0</v>
      </c>
      <c r="DO36">
        <f t="shared" si="41"/>
        <v>0</v>
      </c>
      <c r="DP36">
        <f t="shared" si="42"/>
        <v>0</v>
      </c>
      <c r="DQ36">
        <f t="shared" si="43"/>
        <v>0</v>
      </c>
      <c r="DR36">
        <f t="shared" si="44"/>
        <v>0</v>
      </c>
      <c r="DS36">
        <f t="shared" si="45"/>
        <v>0</v>
      </c>
      <c r="DT36">
        <f t="shared" si="46"/>
        <v>0</v>
      </c>
      <c r="DU36">
        <f t="shared" si="47"/>
        <v>0</v>
      </c>
      <c r="DV36">
        <f t="shared" si="48"/>
        <v>0</v>
      </c>
      <c r="DW36">
        <f t="shared" si="49"/>
        <v>0</v>
      </c>
      <c r="DX36">
        <f t="shared" si="50"/>
        <v>0</v>
      </c>
      <c r="DY36">
        <f t="shared" si="51"/>
        <v>0</v>
      </c>
      <c r="DZ36">
        <f t="shared" si="52"/>
        <v>0</v>
      </c>
      <c r="EA36">
        <f t="shared" si="53"/>
        <v>0</v>
      </c>
      <c r="EB36">
        <f t="shared" si="54"/>
        <v>0</v>
      </c>
      <c r="EC36">
        <f t="shared" si="55"/>
        <v>0</v>
      </c>
      <c r="ED36">
        <f t="shared" si="56"/>
        <v>0</v>
      </c>
      <c r="EE36">
        <f t="shared" si="57"/>
        <v>0</v>
      </c>
      <c r="EF36">
        <f t="shared" si="58"/>
        <v>0</v>
      </c>
      <c r="EG36">
        <f t="shared" si="59"/>
        <v>0</v>
      </c>
      <c r="EH36">
        <f t="shared" si="60"/>
        <v>0</v>
      </c>
      <c r="EI36">
        <f t="shared" si="61"/>
        <v>0</v>
      </c>
      <c r="EJ36">
        <f t="shared" si="62"/>
        <v>0</v>
      </c>
      <c r="EK36">
        <f t="shared" si="63"/>
        <v>0</v>
      </c>
      <c r="EL36">
        <f t="shared" si="64"/>
        <v>0</v>
      </c>
      <c r="EM36">
        <f t="shared" si="65"/>
        <v>0</v>
      </c>
      <c r="EN36">
        <f t="shared" si="66"/>
        <v>0</v>
      </c>
    </row>
    <row r="37" spans="1:144">
      <c r="A37" s="32" t="s">
        <v>245</v>
      </c>
      <c r="B37">
        <v>7.0000000000000005E-8</v>
      </c>
      <c r="C37">
        <v>1E-3</v>
      </c>
      <c r="D37" s="31" t="s">
        <v>301</v>
      </c>
      <c r="E37" t="s">
        <v>301</v>
      </c>
      <c r="F37">
        <v>4</v>
      </c>
      <c r="G37">
        <v>4</v>
      </c>
      <c r="H37">
        <v>4</v>
      </c>
      <c r="AF37" s="31"/>
      <c r="AG37" s="31"/>
      <c r="BZ37">
        <f t="shared" si="0"/>
        <v>0</v>
      </c>
      <c r="CA37">
        <f t="shared" si="1"/>
        <v>0</v>
      </c>
      <c r="CB37">
        <f t="shared" si="2"/>
        <v>0</v>
      </c>
      <c r="CC37">
        <f t="shared" si="3"/>
        <v>0</v>
      </c>
      <c r="CD37">
        <f t="shared" si="4"/>
        <v>0</v>
      </c>
      <c r="CE37">
        <f t="shared" si="5"/>
        <v>0</v>
      </c>
      <c r="CF37">
        <f t="shared" si="6"/>
        <v>0</v>
      </c>
      <c r="CG37">
        <f t="shared" si="7"/>
        <v>0</v>
      </c>
      <c r="CH37">
        <f t="shared" si="8"/>
        <v>0</v>
      </c>
      <c r="CI37">
        <f t="shared" si="9"/>
        <v>0</v>
      </c>
      <c r="CJ37">
        <f t="shared" si="10"/>
        <v>0</v>
      </c>
      <c r="CK37">
        <f t="shared" si="11"/>
        <v>0</v>
      </c>
      <c r="CL37">
        <f t="shared" si="12"/>
        <v>0</v>
      </c>
      <c r="CM37">
        <f t="shared" si="13"/>
        <v>0</v>
      </c>
      <c r="CN37">
        <f t="shared" si="14"/>
        <v>0</v>
      </c>
      <c r="CO37">
        <f t="shared" si="15"/>
        <v>0</v>
      </c>
      <c r="CP37">
        <f t="shared" si="16"/>
        <v>0</v>
      </c>
      <c r="CQ37">
        <f t="shared" si="17"/>
        <v>0</v>
      </c>
      <c r="CR37">
        <f t="shared" si="18"/>
        <v>0</v>
      </c>
      <c r="CS37">
        <f t="shared" si="19"/>
        <v>0</v>
      </c>
      <c r="CT37">
        <f t="shared" si="20"/>
        <v>0</v>
      </c>
      <c r="CU37">
        <f t="shared" si="21"/>
        <v>0</v>
      </c>
      <c r="CV37">
        <f t="shared" si="22"/>
        <v>0</v>
      </c>
      <c r="CW37">
        <f t="shared" si="23"/>
        <v>0</v>
      </c>
      <c r="CX37">
        <f t="shared" si="24"/>
        <v>0</v>
      </c>
      <c r="CY37">
        <f t="shared" si="25"/>
        <v>0</v>
      </c>
      <c r="CZ37">
        <f t="shared" si="26"/>
        <v>0</v>
      </c>
      <c r="DA37">
        <f t="shared" si="27"/>
        <v>0</v>
      </c>
      <c r="DB37">
        <f t="shared" si="28"/>
        <v>0</v>
      </c>
      <c r="DC37">
        <f t="shared" si="29"/>
        <v>0</v>
      </c>
      <c r="DD37">
        <f t="shared" si="30"/>
        <v>0</v>
      </c>
      <c r="DE37">
        <f t="shared" si="31"/>
        <v>0</v>
      </c>
      <c r="DF37">
        <f t="shared" si="32"/>
        <v>0</v>
      </c>
      <c r="DG37">
        <f t="shared" si="33"/>
        <v>0</v>
      </c>
      <c r="DH37">
        <f t="shared" si="34"/>
        <v>0</v>
      </c>
      <c r="DI37">
        <f t="shared" si="35"/>
        <v>0</v>
      </c>
      <c r="DJ37">
        <f t="shared" si="36"/>
        <v>0</v>
      </c>
      <c r="DK37">
        <f t="shared" si="37"/>
        <v>0</v>
      </c>
      <c r="DL37">
        <f t="shared" si="38"/>
        <v>0</v>
      </c>
      <c r="DM37">
        <f t="shared" si="39"/>
        <v>0</v>
      </c>
      <c r="DN37">
        <f t="shared" si="40"/>
        <v>0</v>
      </c>
      <c r="DO37">
        <f t="shared" si="41"/>
        <v>0</v>
      </c>
      <c r="DP37">
        <f t="shared" si="42"/>
        <v>0</v>
      </c>
      <c r="DQ37">
        <f t="shared" si="43"/>
        <v>0</v>
      </c>
      <c r="DR37">
        <f t="shared" si="44"/>
        <v>0</v>
      </c>
      <c r="DS37">
        <f t="shared" si="45"/>
        <v>0</v>
      </c>
      <c r="DT37">
        <f t="shared" si="46"/>
        <v>0</v>
      </c>
      <c r="DU37">
        <f t="shared" si="47"/>
        <v>0</v>
      </c>
      <c r="DV37">
        <f t="shared" si="48"/>
        <v>0</v>
      </c>
      <c r="DW37">
        <f t="shared" si="49"/>
        <v>0</v>
      </c>
      <c r="DX37">
        <f t="shared" si="50"/>
        <v>0</v>
      </c>
      <c r="DY37">
        <f t="shared" si="51"/>
        <v>0</v>
      </c>
      <c r="DZ37">
        <f t="shared" si="52"/>
        <v>0</v>
      </c>
      <c r="EA37">
        <f t="shared" si="53"/>
        <v>0</v>
      </c>
      <c r="EB37">
        <f t="shared" si="54"/>
        <v>0</v>
      </c>
      <c r="EC37">
        <f t="shared" si="55"/>
        <v>0</v>
      </c>
      <c r="ED37">
        <f t="shared" si="56"/>
        <v>0</v>
      </c>
      <c r="EE37">
        <f t="shared" si="57"/>
        <v>0</v>
      </c>
      <c r="EF37">
        <f t="shared" si="58"/>
        <v>0</v>
      </c>
      <c r="EG37">
        <f t="shared" si="59"/>
        <v>0</v>
      </c>
      <c r="EH37">
        <f t="shared" si="60"/>
        <v>0</v>
      </c>
      <c r="EI37">
        <f t="shared" si="61"/>
        <v>0</v>
      </c>
      <c r="EJ37">
        <f t="shared" si="62"/>
        <v>0</v>
      </c>
      <c r="EK37">
        <f t="shared" si="63"/>
        <v>0</v>
      </c>
      <c r="EL37">
        <f t="shared" si="64"/>
        <v>0</v>
      </c>
      <c r="EM37">
        <f t="shared" si="65"/>
        <v>0</v>
      </c>
      <c r="EN37">
        <f t="shared" si="66"/>
        <v>0</v>
      </c>
    </row>
    <row r="38" spans="1:144">
      <c r="A38" s="32" t="s">
        <v>104</v>
      </c>
      <c r="B38">
        <v>3.9999999999999998E-7</v>
      </c>
      <c r="C38">
        <v>1.0000000000000001E-5</v>
      </c>
      <c r="D38" s="30" t="s">
        <v>284</v>
      </c>
      <c r="E38" t="s">
        <v>284</v>
      </c>
      <c r="F38">
        <v>2</v>
      </c>
      <c r="G38">
        <v>1</v>
      </c>
      <c r="H38">
        <v>1</v>
      </c>
      <c r="J38">
        <v>2.9999999999999997E-4</v>
      </c>
      <c r="L38">
        <v>1E-3</v>
      </c>
      <c r="M38">
        <v>1E-3</v>
      </c>
      <c r="N38">
        <v>1E-4</v>
      </c>
      <c r="T38">
        <v>4.0000000000000002E-4</v>
      </c>
      <c r="AF38" s="31"/>
      <c r="AG38" s="31"/>
      <c r="BZ38">
        <f t="shared" si="0"/>
        <v>1</v>
      </c>
      <c r="CA38">
        <f t="shared" si="1"/>
        <v>0</v>
      </c>
      <c r="CB38">
        <f t="shared" si="2"/>
        <v>1</v>
      </c>
      <c r="CC38">
        <f t="shared" si="3"/>
        <v>1</v>
      </c>
      <c r="CD38">
        <f t="shared" si="4"/>
        <v>1</v>
      </c>
      <c r="CE38">
        <f t="shared" si="5"/>
        <v>0</v>
      </c>
      <c r="CF38">
        <f t="shared" si="6"/>
        <v>0</v>
      </c>
      <c r="CG38">
        <f t="shared" si="7"/>
        <v>0</v>
      </c>
      <c r="CH38">
        <f t="shared" si="8"/>
        <v>0</v>
      </c>
      <c r="CI38">
        <f t="shared" si="9"/>
        <v>0</v>
      </c>
      <c r="CJ38">
        <f t="shared" si="10"/>
        <v>1</v>
      </c>
      <c r="CK38">
        <f t="shared" si="11"/>
        <v>0</v>
      </c>
      <c r="CL38">
        <f t="shared" si="12"/>
        <v>0</v>
      </c>
      <c r="CM38">
        <f t="shared" si="13"/>
        <v>0</v>
      </c>
      <c r="CN38">
        <f t="shared" si="14"/>
        <v>0</v>
      </c>
      <c r="CO38">
        <f t="shared" si="15"/>
        <v>0</v>
      </c>
      <c r="CP38">
        <f t="shared" si="16"/>
        <v>0</v>
      </c>
      <c r="CQ38">
        <f t="shared" si="17"/>
        <v>0</v>
      </c>
      <c r="CR38">
        <f t="shared" si="18"/>
        <v>0</v>
      </c>
      <c r="CS38">
        <f t="shared" si="19"/>
        <v>0</v>
      </c>
      <c r="CT38">
        <f t="shared" si="20"/>
        <v>0</v>
      </c>
      <c r="CU38">
        <f t="shared" si="21"/>
        <v>0</v>
      </c>
      <c r="CV38">
        <f t="shared" si="22"/>
        <v>0</v>
      </c>
      <c r="CW38">
        <f t="shared" si="23"/>
        <v>0</v>
      </c>
      <c r="CX38">
        <f t="shared" si="24"/>
        <v>0</v>
      </c>
      <c r="CY38">
        <f t="shared" si="25"/>
        <v>0</v>
      </c>
      <c r="CZ38">
        <f t="shared" si="26"/>
        <v>0</v>
      </c>
      <c r="DA38">
        <f t="shared" si="27"/>
        <v>0</v>
      </c>
      <c r="DB38">
        <f t="shared" si="28"/>
        <v>0</v>
      </c>
      <c r="DC38">
        <f t="shared" si="29"/>
        <v>0</v>
      </c>
      <c r="DD38">
        <f t="shared" si="30"/>
        <v>0</v>
      </c>
      <c r="DE38">
        <f t="shared" si="31"/>
        <v>0</v>
      </c>
      <c r="DF38">
        <f t="shared" si="32"/>
        <v>0</v>
      </c>
      <c r="DG38">
        <f t="shared" si="33"/>
        <v>0</v>
      </c>
      <c r="DH38">
        <f t="shared" si="34"/>
        <v>0</v>
      </c>
      <c r="DI38">
        <f t="shared" si="35"/>
        <v>0</v>
      </c>
      <c r="DJ38">
        <f t="shared" si="36"/>
        <v>0</v>
      </c>
      <c r="DK38">
        <f t="shared" si="37"/>
        <v>0</v>
      </c>
      <c r="DL38">
        <f t="shared" si="38"/>
        <v>0</v>
      </c>
      <c r="DM38">
        <f t="shared" si="39"/>
        <v>0</v>
      </c>
      <c r="DN38">
        <f t="shared" si="40"/>
        <v>0</v>
      </c>
      <c r="DO38">
        <f t="shared" si="41"/>
        <v>0</v>
      </c>
      <c r="DP38">
        <f t="shared" si="42"/>
        <v>0</v>
      </c>
      <c r="DQ38">
        <f t="shared" si="43"/>
        <v>0</v>
      </c>
      <c r="DR38">
        <f t="shared" si="44"/>
        <v>0</v>
      </c>
      <c r="DS38">
        <f t="shared" si="45"/>
        <v>0</v>
      </c>
      <c r="DT38">
        <f t="shared" si="46"/>
        <v>0</v>
      </c>
      <c r="DU38">
        <f t="shared" si="47"/>
        <v>0</v>
      </c>
      <c r="DV38">
        <f t="shared" si="48"/>
        <v>0</v>
      </c>
      <c r="DW38">
        <f t="shared" si="49"/>
        <v>0</v>
      </c>
      <c r="DX38">
        <f t="shared" si="50"/>
        <v>0</v>
      </c>
      <c r="DY38">
        <f t="shared" si="51"/>
        <v>0</v>
      </c>
      <c r="DZ38">
        <f t="shared" si="52"/>
        <v>0</v>
      </c>
      <c r="EA38">
        <f t="shared" si="53"/>
        <v>0</v>
      </c>
      <c r="EB38">
        <f t="shared" si="54"/>
        <v>0</v>
      </c>
      <c r="EC38">
        <f t="shared" si="55"/>
        <v>0</v>
      </c>
      <c r="ED38">
        <f t="shared" si="56"/>
        <v>0</v>
      </c>
      <c r="EE38">
        <f t="shared" si="57"/>
        <v>0</v>
      </c>
      <c r="EF38">
        <f t="shared" si="58"/>
        <v>0</v>
      </c>
      <c r="EG38">
        <f t="shared" si="59"/>
        <v>0</v>
      </c>
      <c r="EH38">
        <f t="shared" si="60"/>
        <v>0</v>
      </c>
      <c r="EI38">
        <f t="shared" si="61"/>
        <v>0</v>
      </c>
      <c r="EJ38">
        <f t="shared" si="62"/>
        <v>0</v>
      </c>
      <c r="EK38">
        <f t="shared" si="63"/>
        <v>0</v>
      </c>
      <c r="EL38">
        <f t="shared" si="64"/>
        <v>0</v>
      </c>
      <c r="EM38">
        <f t="shared" si="65"/>
        <v>0</v>
      </c>
      <c r="EN38">
        <f t="shared" si="66"/>
        <v>0</v>
      </c>
    </row>
    <row r="39" spans="1:144">
      <c r="A39" s="32" t="s">
        <v>246</v>
      </c>
      <c r="B39">
        <v>8.5000000000000001E-7</v>
      </c>
      <c r="C39">
        <v>0.01</v>
      </c>
      <c r="D39" s="31" t="s">
        <v>283</v>
      </c>
      <c r="E39" t="s">
        <v>283</v>
      </c>
      <c r="F39">
        <v>3</v>
      </c>
      <c r="G39">
        <v>3</v>
      </c>
      <c r="H39">
        <v>3</v>
      </c>
      <c r="AF39" s="31"/>
      <c r="AG39" s="31"/>
      <c r="BZ39">
        <f t="shared" si="0"/>
        <v>0</v>
      </c>
      <c r="CA39">
        <f t="shared" si="1"/>
        <v>0</v>
      </c>
      <c r="CB39">
        <f t="shared" si="2"/>
        <v>0</v>
      </c>
      <c r="CC39">
        <f t="shared" si="3"/>
        <v>0</v>
      </c>
      <c r="CD39">
        <f t="shared" si="4"/>
        <v>0</v>
      </c>
      <c r="CE39">
        <f t="shared" si="5"/>
        <v>0</v>
      </c>
      <c r="CF39">
        <f t="shared" si="6"/>
        <v>0</v>
      </c>
      <c r="CG39">
        <f t="shared" si="7"/>
        <v>0</v>
      </c>
      <c r="CH39">
        <f t="shared" si="8"/>
        <v>0</v>
      </c>
      <c r="CI39">
        <f t="shared" si="9"/>
        <v>0</v>
      </c>
      <c r="CJ39">
        <f t="shared" si="10"/>
        <v>0</v>
      </c>
      <c r="CK39">
        <f t="shared" si="11"/>
        <v>0</v>
      </c>
      <c r="CL39">
        <f t="shared" si="12"/>
        <v>0</v>
      </c>
      <c r="CM39">
        <f t="shared" si="13"/>
        <v>0</v>
      </c>
      <c r="CN39">
        <f t="shared" si="14"/>
        <v>0</v>
      </c>
      <c r="CO39">
        <f t="shared" si="15"/>
        <v>0</v>
      </c>
      <c r="CP39">
        <f t="shared" si="16"/>
        <v>0</v>
      </c>
      <c r="CQ39">
        <f t="shared" si="17"/>
        <v>0</v>
      </c>
      <c r="CR39">
        <f t="shared" si="18"/>
        <v>0</v>
      </c>
      <c r="CS39">
        <f t="shared" si="19"/>
        <v>0</v>
      </c>
      <c r="CT39">
        <f t="shared" si="20"/>
        <v>0</v>
      </c>
      <c r="CU39">
        <f t="shared" si="21"/>
        <v>0</v>
      </c>
      <c r="CV39">
        <f t="shared" si="22"/>
        <v>0</v>
      </c>
      <c r="CW39">
        <f t="shared" si="23"/>
        <v>0</v>
      </c>
      <c r="CX39">
        <f t="shared" si="24"/>
        <v>0</v>
      </c>
      <c r="CY39">
        <f t="shared" si="25"/>
        <v>0</v>
      </c>
      <c r="CZ39">
        <f t="shared" si="26"/>
        <v>0</v>
      </c>
      <c r="DA39">
        <f t="shared" si="27"/>
        <v>0</v>
      </c>
      <c r="DB39">
        <f t="shared" si="28"/>
        <v>0</v>
      </c>
      <c r="DC39">
        <f t="shared" si="29"/>
        <v>0</v>
      </c>
      <c r="DD39">
        <f t="shared" si="30"/>
        <v>0</v>
      </c>
      <c r="DE39">
        <f t="shared" si="31"/>
        <v>0</v>
      </c>
      <c r="DF39">
        <f t="shared" si="32"/>
        <v>0</v>
      </c>
      <c r="DG39">
        <f t="shared" si="33"/>
        <v>0</v>
      </c>
      <c r="DH39">
        <f t="shared" si="34"/>
        <v>0</v>
      </c>
      <c r="DI39">
        <f t="shared" si="35"/>
        <v>0</v>
      </c>
      <c r="DJ39">
        <f t="shared" si="36"/>
        <v>0</v>
      </c>
      <c r="DK39">
        <f t="shared" si="37"/>
        <v>0</v>
      </c>
      <c r="DL39">
        <f t="shared" si="38"/>
        <v>0</v>
      </c>
      <c r="DM39">
        <f t="shared" si="39"/>
        <v>0</v>
      </c>
      <c r="DN39">
        <f t="shared" si="40"/>
        <v>0</v>
      </c>
      <c r="DO39">
        <f t="shared" si="41"/>
        <v>0</v>
      </c>
      <c r="DP39">
        <f t="shared" si="42"/>
        <v>0</v>
      </c>
      <c r="DQ39">
        <f t="shared" si="43"/>
        <v>0</v>
      </c>
      <c r="DR39">
        <f t="shared" si="44"/>
        <v>0</v>
      </c>
      <c r="DS39">
        <f t="shared" si="45"/>
        <v>0</v>
      </c>
      <c r="DT39">
        <f t="shared" si="46"/>
        <v>0</v>
      </c>
      <c r="DU39">
        <f t="shared" si="47"/>
        <v>0</v>
      </c>
      <c r="DV39">
        <f t="shared" si="48"/>
        <v>0</v>
      </c>
      <c r="DW39">
        <f t="shared" si="49"/>
        <v>0</v>
      </c>
      <c r="DX39">
        <f t="shared" si="50"/>
        <v>0</v>
      </c>
      <c r="DY39">
        <f t="shared" si="51"/>
        <v>0</v>
      </c>
      <c r="DZ39">
        <f t="shared" si="52"/>
        <v>0</v>
      </c>
      <c r="EA39">
        <f t="shared" si="53"/>
        <v>0</v>
      </c>
      <c r="EB39">
        <f t="shared" si="54"/>
        <v>0</v>
      </c>
      <c r="EC39">
        <f t="shared" si="55"/>
        <v>0</v>
      </c>
      <c r="ED39">
        <f t="shared" si="56"/>
        <v>0</v>
      </c>
      <c r="EE39">
        <f t="shared" si="57"/>
        <v>0</v>
      </c>
      <c r="EF39">
        <f t="shared" si="58"/>
        <v>0</v>
      </c>
      <c r="EG39">
        <f t="shared" si="59"/>
        <v>0</v>
      </c>
      <c r="EH39">
        <f t="shared" si="60"/>
        <v>0</v>
      </c>
      <c r="EI39">
        <f t="shared" si="61"/>
        <v>0</v>
      </c>
      <c r="EJ39">
        <f t="shared" si="62"/>
        <v>0</v>
      </c>
      <c r="EK39">
        <f t="shared" si="63"/>
        <v>0</v>
      </c>
      <c r="EL39">
        <f t="shared" si="64"/>
        <v>0</v>
      </c>
      <c r="EM39">
        <f t="shared" si="65"/>
        <v>0</v>
      </c>
      <c r="EN39">
        <f t="shared" si="66"/>
        <v>0</v>
      </c>
    </row>
    <row r="40" spans="1:144">
      <c r="A40" s="32" t="s">
        <v>247</v>
      </c>
      <c r="B40">
        <v>4.0833333333333332E-7</v>
      </c>
      <c r="C40">
        <v>7.9999999999999996E-6</v>
      </c>
      <c r="D40" s="31" t="s">
        <v>279</v>
      </c>
      <c r="E40" t="s">
        <v>279</v>
      </c>
      <c r="F40">
        <v>3</v>
      </c>
      <c r="G40">
        <v>1</v>
      </c>
      <c r="H40">
        <v>1</v>
      </c>
      <c r="AF40" s="31"/>
      <c r="AG40" s="31"/>
      <c r="BZ40">
        <f t="shared" si="0"/>
        <v>0</v>
      </c>
      <c r="CA40">
        <f t="shared" si="1"/>
        <v>0</v>
      </c>
      <c r="CB40">
        <f t="shared" si="2"/>
        <v>0</v>
      </c>
      <c r="CC40">
        <f t="shared" si="3"/>
        <v>0</v>
      </c>
      <c r="CD40">
        <f t="shared" si="4"/>
        <v>0</v>
      </c>
      <c r="CE40">
        <f t="shared" si="5"/>
        <v>0</v>
      </c>
      <c r="CF40">
        <f t="shared" si="6"/>
        <v>0</v>
      </c>
      <c r="CG40">
        <f t="shared" si="7"/>
        <v>0</v>
      </c>
      <c r="CH40">
        <f t="shared" si="8"/>
        <v>0</v>
      </c>
      <c r="CI40">
        <f t="shared" si="9"/>
        <v>0</v>
      </c>
      <c r="CJ40">
        <f t="shared" si="10"/>
        <v>0</v>
      </c>
      <c r="CK40">
        <f t="shared" si="11"/>
        <v>0</v>
      </c>
      <c r="CL40">
        <f t="shared" si="12"/>
        <v>0</v>
      </c>
      <c r="CM40">
        <f t="shared" si="13"/>
        <v>0</v>
      </c>
      <c r="CN40">
        <f t="shared" si="14"/>
        <v>0</v>
      </c>
      <c r="CO40">
        <f t="shared" si="15"/>
        <v>0</v>
      </c>
      <c r="CP40">
        <f t="shared" si="16"/>
        <v>0</v>
      </c>
      <c r="CQ40">
        <f t="shared" si="17"/>
        <v>0</v>
      </c>
      <c r="CR40">
        <f t="shared" si="18"/>
        <v>0</v>
      </c>
      <c r="CS40">
        <f t="shared" si="19"/>
        <v>0</v>
      </c>
      <c r="CT40">
        <f t="shared" si="20"/>
        <v>0</v>
      </c>
      <c r="CU40">
        <f t="shared" si="21"/>
        <v>0</v>
      </c>
      <c r="CV40">
        <f t="shared" si="22"/>
        <v>0</v>
      </c>
      <c r="CW40">
        <f t="shared" si="23"/>
        <v>0</v>
      </c>
      <c r="CX40">
        <f t="shared" si="24"/>
        <v>0</v>
      </c>
      <c r="CY40">
        <f t="shared" si="25"/>
        <v>0</v>
      </c>
      <c r="CZ40">
        <f t="shared" si="26"/>
        <v>0</v>
      </c>
      <c r="DA40">
        <f t="shared" si="27"/>
        <v>0</v>
      </c>
      <c r="DB40">
        <f t="shared" si="28"/>
        <v>0</v>
      </c>
      <c r="DC40">
        <f t="shared" si="29"/>
        <v>0</v>
      </c>
      <c r="DD40">
        <f t="shared" si="30"/>
        <v>0</v>
      </c>
      <c r="DE40">
        <f t="shared" si="31"/>
        <v>0</v>
      </c>
      <c r="DF40">
        <f t="shared" si="32"/>
        <v>0</v>
      </c>
      <c r="DG40">
        <f t="shared" si="33"/>
        <v>0</v>
      </c>
      <c r="DH40">
        <f t="shared" si="34"/>
        <v>0</v>
      </c>
      <c r="DI40">
        <f t="shared" si="35"/>
        <v>0</v>
      </c>
      <c r="DJ40">
        <f t="shared" si="36"/>
        <v>0</v>
      </c>
      <c r="DK40">
        <f t="shared" si="37"/>
        <v>0</v>
      </c>
      <c r="DL40">
        <f t="shared" si="38"/>
        <v>0</v>
      </c>
      <c r="DM40">
        <f t="shared" si="39"/>
        <v>0</v>
      </c>
      <c r="DN40">
        <f t="shared" si="40"/>
        <v>0</v>
      </c>
      <c r="DO40">
        <f t="shared" si="41"/>
        <v>0</v>
      </c>
      <c r="DP40">
        <f t="shared" si="42"/>
        <v>0</v>
      </c>
      <c r="DQ40">
        <f t="shared" si="43"/>
        <v>0</v>
      </c>
      <c r="DR40">
        <f t="shared" si="44"/>
        <v>0</v>
      </c>
      <c r="DS40">
        <f t="shared" si="45"/>
        <v>0</v>
      </c>
      <c r="DT40">
        <f t="shared" si="46"/>
        <v>0</v>
      </c>
      <c r="DU40">
        <f t="shared" si="47"/>
        <v>0</v>
      </c>
      <c r="DV40">
        <f t="shared" si="48"/>
        <v>0</v>
      </c>
      <c r="DW40">
        <f t="shared" si="49"/>
        <v>0</v>
      </c>
      <c r="DX40">
        <f t="shared" si="50"/>
        <v>0</v>
      </c>
      <c r="DY40">
        <f t="shared" si="51"/>
        <v>0</v>
      </c>
      <c r="DZ40">
        <f t="shared" si="52"/>
        <v>0</v>
      </c>
      <c r="EA40">
        <f t="shared" si="53"/>
        <v>0</v>
      </c>
      <c r="EB40">
        <f t="shared" si="54"/>
        <v>0</v>
      </c>
      <c r="EC40">
        <f t="shared" si="55"/>
        <v>0</v>
      </c>
      <c r="ED40">
        <f t="shared" si="56"/>
        <v>0</v>
      </c>
      <c r="EE40">
        <f t="shared" si="57"/>
        <v>0</v>
      </c>
      <c r="EF40">
        <f t="shared" si="58"/>
        <v>0</v>
      </c>
      <c r="EG40">
        <f t="shared" si="59"/>
        <v>0</v>
      </c>
      <c r="EH40">
        <f t="shared" si="60"/>
        <v>0</v>
      </c>
      <c r="EI40">
        <f t="shared" si="61"/>
        <v>0</v>
      </c>
      <c r="EJ40">
        <f t="shared" si="62"/>
        <v>0</v>
      </c>
      <c r="EK40">
        <f t="shared" si="63"/>
        <v>0</v>
      </c>
      <c r="EL40">
        <f t="shared" si="64"/>
        <v>0</v>
      </c>
      <c r="EM40">
        <f t="shared" si="65"/>
        <v>0</v>
      </c>
      <c r="EN40">
        <f t="shared" si="66"/>
        <v>0</v>
      </c>
    </row>
    <row r="41" spans="1:144">
      <c r="A41" s="32" t="s">
        <v>111</v>
      </c>
      <c r="B41">
        <v>6.2621333333333345E-3</v>
      </c>
      <c r="C41">
        <v>0.05</v>
      </c>
      <c r="D41" s="31" t="s">
        <v>287</v>
      </c>
      <c r="E41" t="s">
        <v>287</v>
      </c>
      <c r="F41">
        <v>2</v>
      </c>
      <c r="G41">
        <v>2</v>
      </c>
      <c r="H41">
        <v>2</v>
      </c>
      <c r="T41">
        <v>2E-3</v>
      </c>
      <c r="AF41" s="31"/>
      <c r="AG41" s="31"/>
      <c r="BZ41">
        <f t="shared" si="0"/>
        <v>0</v>
      </c>
      <c r="CA41">
        <f t="shared" si="1"/>
        <v>0</v>
      </c>
      <c r="CB41">
        <f t="shared" si="2"/>
        <v>0</v>
      </c>
      <c r="CC41">
        <f t="shared" si="3"/>
        <v>0</v>
      </c>
      <c r="CD41">
        <f t="shared" si="4"/>
        <v>0</v>
      </c>
      <c r="CE41">
        <f t="shared" si="5"/>
        <v>0</v>
      </c>
      <c r="CF41">
        <f t="shared" si="6"/>
        <v>0</v>
      </c>
      <c r="CG41">
        <f t="shared" si="7"/>
        <v>0</v>
      </c>
      <c r="CH41">
        <f t="shared" si="8"/>
        <v>0</v>
      </c>
      <c r="CI41">
        <f t="shared" si="9"/>
        <v>0</v>
      </c>
      <c r="CJ41">
        <f t="shared" si="10"/>
        <v>0</v>
      </c>
      <c r="CK41">
        <f t="shared" si="11"/>
        <v>0</v>
      </c>
      <c r="CL41">
        <f t="shared" si="12"/>
        <v>0</v>
      </c>
      <c r="CM41">
        <f t="shared" si="13"/>
        <v>0</v>
      </c>
      <c r="CN41">
        <f t="shared" si="14"/>
        <v>0</v>
      </c>
      <c r="CO41">
        <f t="shared" si="15"/>
        <v>0</v>
      </c>
      <c r="CP41">
        <f t="shared" si="16"/>
        <v>0</v>
      </c>
      <c r="CQ41">
        <f t="shared" si="17"/>
        <v>0</v>
      </c>
      <c r="CR41">
        <f t="shared" si="18"/>
        <v>0</v>
      </c>
      <c r="CS41">
        <f t="shared" si="19"/>
        <v>0</v>
      </c>
      <c r="CT41">
        <f t="shared" si="20"/>
        <v>0</v>
      </c>
      <c r="CU41">
        <f t="shared" si="21"/>
        <v>0</v>
      </c>
      <c r="CV41">
        <f t="shared" si="22"/>
        <v>0</v>
      </c>
      <c r="CW41">
        <f t="shared" si="23"/>
        <v>0</v>
      </c>
      <c r="CX41">
        <f t="shared" si="24"/>
        <v>0</v>
      </c>
      <c r="CY41">
        <f t="shared" si="25"/>
        <v>0</v>
      </c>
      <c r="CZ41">
        <f t="shared" si="26"/>
        <v>0</v>
      </c>
      <c r="DA41">
        <f t="shared" si="27"/>
        <v>0</v>
      </c>
      <c r="DB41">
        <f t="shared" si="28"/>
        <v>0</v>
      </c>
      <c r="DC41">
        <f t="shared" si="29"/>
        <v>0</v>
      </c>
      <c r="DD41">
        <f t="shared" si="30"/>
        <v>0</v>
      </c>
      <c r="DE41">
        <f t="shared" si="31"/>
        <v>0</v>
      </c>
      <c r="DF41">
        <f t="shared" si="32"/>
        <v>0</v>
      </c>
      <c r="DG41">
        <f t="shared" si="33"/>
        <v>0</v>
      </c>
      <c r="DH41">
        <f t="shared" si="34"/>
        <v>0</v>
      </c>
      <c r="DI41">
        <f t="shared" si="35"/>
        <v>0</v>
      </c>
      <c r="DJ41">
        <f t="shared" si="36"/>
        <v>0</v>
      </c>
      <c r="DK41">
        <f t="shared" si="37"/>
        <v>0</v>
      </c>
      <c r="DL41">
        <f t="shared" si="38"/>
        <v>0</v>
      </c>
      <c r="DM41">
        <f t="shared" si="39"/>
        <v>0</v>
      </c>
      <c r="DN41">
        <f t="shared" si="40"/>
        <v>0</v>
      </c>
      <c r="DO41">
        <f t="shared" si="41"/>
        <v>0</v>
      </c>
      <c r="DP41">
        <f t="shared" si="42"/>
        <v>0</v>
      </c>
      <c r="DQ41">
        <f t="shared" si="43"/>
        <v>0</v>
      </c>
      <c r="DR41">
        <f t="shared" si="44"/>
        <v>0</v>
      </c>
      <c r="DS41">
        <f t="shared" si="45"/>
        <v>0</v>
      </c>
      <c r="DT41">
        <f t="shared" si="46"/>
        <v>0</v>
      </c>
      <c r="DU41">
        <f t="shared" si="47"/>
        <v>0</v>
      </c>
      <c r="DV41">
        <f t="shared" si="48"/>
        <v>0</v>
      </c>
      <c r="DW41">
        <f t="shared" si="49"/>
        <v>0</v>
      </c>
      <c r="DX41">
        <f t="shared" si="50"/>
        <v>0</v>
      </c>
      <c r="DY41">
        <f t="shared" si="51"/>
        <v>0</v>
      </c>
      <c r="DZ41">
        <f t="shared" si="52"/>
        <v>0</v>
      </c>
      <c r="EA41">
        <f t="shared" si="53"/>
        <v>0</v>
      </c>
      <c r="EB41">
        <f t="shared" si="54"/>
        <v>0</v>
      </c>
      <c r="EC41">
        <f t="shared" si="55"/>
        <v>0</v>
      </c>
      <c r="ED41">
        <f t="shared" si="56"/>
        <v>0</v>
      </c>
      <c r="EE41">
        <f t="shared" si="57"/>
        <v>0</v>
      </c>
      <c r="EF41">
        <f t="shared" si="58"/>
        <v>0</v>
      </c>
      <c r="EG41">
        <f t="shared" si="59"/>
        <v>0</v>
      </c>
      <c r="EH41">
        <f t="shared" si="60"/>
        <v>0</v>
      </c>
      <c r="EI41">
        <f t="shared" si="61"/>
        <v>0</v>
      </c>
      <c r="EJ41">
        <f t="shared" si="62"/>
        <v>0</v>
      </c>
      <c r="EK41">
        <f t="shared" si="63"/>
        <v>0</v>
      </c>
      <c r="EL41">
        <f t="shared" si="64"/>
        <v>0</v>
      </c>
      <c r="EM41">
        <f t="shared" si="65"/>
        <v>0</v>
      </c>
      <c r="EN41">
        <f t="shared" si="66"/>
        <v>0</v>
      </c>
    </row>
    <row r="42" spans="1:144">
      <c r="A42" s="33" t="s">
        <v>302</v>
      </c>
      <c r="B42">
        <v>2.09</v>
      </c>
      <c r="C42">
        <v>2</v>
      </c>
      <c r="K42">
        <v>0.95</v>
      </c>
      <c r="N42">
        <v>0.82</v>
      </c>
      <c r="O42">
        <v>2.2000000000000002</v>
      </c>
      <c r="Q42">
        <v>0.32</v>
      </c>
      <c r="T42">
        <v>4.3899999999999997</v>
      </c>
      <c r="V42">
        <v>0.38</v>
      </c>
      <c r="X42">
        <v>0.21</v>
      </c>
      <c r="Y42">
        <v>1.99</v>
      </c>
      <c r="Z42">
        <v>2.02</v>
      </c>
      <c r="AA42">
        <v>4.22</v>
      </c>
      <c r="AC42">
        <v>1.8</v>
      </c>
      <c r="AD42">
        <v>0.93</v>
      </c>
      <c r="AE42">
        <v>0.66</v>
      </c>
      <c r="AF42" s="31">
        <v>0.3</v>
      </c>
      <c r="AG42" s="31"/>
      <c r="AJ42">
        <v>0.04</v>
      </c>
      <c r="AK42">
        <v>0.22</v>
      </c>
      <c r="AM42">
        <v>0.11</v>
      </c>
      <c r="AN42">
        <v>0.51</v>
      </c>
      <c r="AQ42">
        <v>0.93</v>
      </c>
      <c r="AR42">
        <v>0.79</v>
      </c>
      <c r="AV42">
        <v>0.43</v>
      </c>
      <c r="AY42">
        <v>0.1</v>
      </c>
      <c r="BC42">
        <v>7.0000000000000007E-2</v>
      </c>
      <c r="BE42">
        <v>2.91</v>
      </c>
      <c r="BH42">
        <v>0.37</v>
      </c>
      <c r="BJ42">
        <v>1.43</v>
      </c>
      <c r="BK42">
        <v>0.85</v>
      </c>
      <c r="BM42">
        <v>2.0099999999999998</v>
      </c>
      <c r="BO42">
        <v>0.12</v>
      </c>
      <c r="BP42">
        <v>0.08</v>
      </c>
      <c r="BQ42">
        <v>0.2</v>
      </c>
      <c r="BR42">
        <v>0.08</v>
      </c>
      <c r="BS42">
        <v>7.0000000000000007E-2</v>
      </c>
      <c r="BT42">
        <v>0.27</v>
      </c>
      <c r="BU42">
        <v>0.04</v>
      </c>
      <c r="BV42">
        <v>0.28000000000000003</v>
      </c>
    </row>
    <row r="43" spans="1:144">
      <c r="A43" s="33" t="s">
        <v>303</v>
      </c>
      <c r="B43">
        <v>2.36</v>
      </c>
      <c r="C43">
        <v>10</v>
      </c>
      <c r="K43">
        <v>0.93</v>
      </c>
      <c r="O43">
        <v>1</v>
      </c>
      <c r="T43">
        <v>1.31</v>
      </c>
      <c r="V43">
        <v>0.02</v>
      </c>
      <c r="X43">
        <v>0.22</v>
      </c>
      <c r="Y43">
        <v>0.61</v>
      </c>
      <c r="Z43">
        <v>0.37</v>
      </c>
      <c r="AA43">
        <v>1.08</v>
      </c>
      <c r="AC43">
        <v>0.38</v>
      </c>
      <c r="AF43" s="31"/>
      <c r="AG43" s="31"/>
      <c r="AJ43">
        <v>0.19</v>
      </c>
      <c r="AK43">
        <v>0.15</v>
      </c>
      <c r="AN43">
        <v>0.1</v>
      </c>
      <c r="AQ43">
        <v>2.41</v>
      </c>
      <c r="AR43">
        <v>1.22</v>
      </c>
      <c r="AW43">
        <v>6.97</v>
      </c>
      <c r="AY43">
        <v>6.58</v>
      </c>
      <c r="AZ43">
        <v>9.0399999999999991</v>
      </c>
      <c r="BA43">
        <v>9.1</v>
      </c>
      <c r="BB43">
        <v>2.4</v>
      </c>
      <c r="BC43">
        <v>0.02</v>
      </c>
      <c r="BD43">
        <v>0.4</v>
      </c>
      <c r="BE43">
        <v>0.49</v>
      </c>
      <c r="BK43">
        <v>0.77</v>
      </c>
      <c r="BP43">
        <v>7.0000000000000007E-2</v>
      </c>
      <c r="BR43">
        <v>0.67</v>
      </c>
      <c r="BS43">
        <v>0.03</v>
      </c>
      <c r="BT43">
        <v>0.14000000000000001</v>
      </c>
      <c r="BU43">
        <v>0.41</v>
      </c>
      <c r="BV43">
        <v>0.22</v>
      </c>
      <c r="BW43">
        <v>0.09</v>
      </c>
      <c r="BX43">
        <v>7.0000000000000007E-2</v>
      </c>
    </row>
    <row r="44" spans="1:144">
      <c r="A44" s="33" t="s">
        <v>304</v>
      </c>
      <c r="B44">
        <v>4.1500000000000004</v>
      </c>
      <c r="C44">
        <v>48</v>
      </c>
      <c r="K44">
        <v>0.41</v>
      </c>
      <c r="L44">
        <v>1.1299999999999999</v>
      </c>
      <c r="M44">
        <v>2</v>
      </c>
      <c r="N44">
        <v>3.46</v>
      </c>
      <c r="O44">
        <v>3.6</v>
      </c>
      <c r="Q44">
        <v>2.66</v>
      </c>
      <c r="R44">
        <v>2.93</v>
      </c>
      <c r="S44">
        <v>3.39</v>
      </c>
      <c r="T44">
        <v>1.59</v>
      </c>
      <c r="V44">
        <v>2.2599999999999998</v>
      </c>
      <c r="W44">
        <v>1.1100000000000001</v>
      </c>
      <c r="X44">
        <v>1.06</v>
      </c>
      <c r="Y44">
        <v>3.79</v>
      </c>
      <c r="Z44">
        <v>3.07</v>
      </c>
      <c r="AA44">
        <v>4.28</v>
      </c>
      <c r="AB44">
        <v>19.96</v>
      </c>
      <c r="AC44">
        <v>1.56</v>
      </c>
      <c r="AD44">
        <v>1.86</v>
      </c>
      <c r="AE44">
        <v>10.45</v>
      </c>
      <c r="AF44" s="31">
        <v>16.27</v>
      </c>
      <c r="AG44" s="31">
        <v>21.71</v>
      </c>
      <c r="AH44">
        <v>29.93</v>
      </c>
      <c r="AI44">
        <v>31.5</v>
      </c>
      <c r="AJ44">
        <v>28.14</v>
      </c>
      <c r="AK44">
        <v>25.500000000000004</v>
      </c>
      <c r="AL44">
        <v>0.2</v>
      </c>
      <c r="AM44">
        <v>0.19</v>
      </c>
      <c r="AN44">
        <v>1.34</v>
      </c>
      <c r="AO44">
        <v>0.02</v>
      </c>
      <c r="AP44">
        <v>17.21</v>
      </c>
      <c r="AQ44">
        <v>9.67</v>
      </c>
      <c r="AR44">
        <v>8.43</v>
      </c>
      <c r="AS44">
        <v>12.93</v>
      </c>
      <c r="AT44">
        <v>14.29</v>
      </c>
      <c r="AU44">
        <v>12.82</v>
      </c>
      <c r="AV44">
        <v>0.3</v>
      </c>
      <c r="AW44">
        <v>9.5</v>
      </c>
      <c r="AX44">
        <v>23.53</v>
      </c>
      <c r="AY44">
        <v>0.77</v>
      </c>
      <c r="AZ44">
        <v>1.9</v>
      </c>
      <c r="BA44">
        <v>1.1000000000000001</v>
      </c>
      <c r="BB44">
        <v>12.89</v>
      </c>
      <c r="BC44">
        <v>0.11</v>
      </c>
      <c r="BD44">
        <v>0.19</v>
      </c>
      <c r="BE44">
        <v>3.23</v>
      </c>
      <c r="BG44">
        <v>1.86</v>
      </c>
      <c r="BH44">
        <v>1.84</v>
      </c>
      <c r="BI44">
        <v>4.29</v>
      </c>
      <c r="BJ44">
        <v>3.38</v>
      </c>
      <c r="BK44">
        <v>21.76</v>
      </c>
      <c r="BL44">
        <v>2.4700000000000002</v>
      </c>
      <c r="BM44">
        <v>4.2</v>
      </c>
      <c r="BN44">
        <v>29.68</v>
      </c>
      <c r="BO44">
        <v>29.96</v>
      </c>
      <c r="BP44">
        <v>23.36</v>
      </c>
      <c r="BQ44">
        <v>28.72</v>
      </c>
      <c r="BR44">
        <v>25.09</v>
      </c>
      <c r="BS44">
        <v>21.299999999999997</v>
      </c>
      <c r="BT44">
        <v>29.11</v>
      </c>
      <c r="BU44">
        <v>27.52</v>
      </c>
      <c r="BV44">
        <v>21.16</v>
      </c>
      <c r="BW44">
        <v>22.4</v>
      </c>
      <c r="BX44">
        <v>21.63</v>
      </c>
    </row>
    <row r="45" spans="1:144">
      <c r="A45" s="33" t="s">
        <v>305</v>
      </c>
      <c r="B45">
        <v>2.33</v>
      </c>
      <c r="C45">
        <v>19</v>
      </c>
      <c r="K45">
        <v>0.4</v>
      </c>
      <c r="L45">
        <v>0.72</v>
      </c>
      <c r="O45">
        <v>1.6</v>
      </c>
      <c r="Q45">
        <v>19.63</v>
      </c>
      <c r="T45">
        <v>0.31</v>
      </c>
      <c r="V45">
        <v>3.66</v>
      </c>
      <c r="W45">
        <v>0.71</v>
      </c>
      <c r="X45">
        <v>1.76</v>
      </c>
      <c r="Y45">
        <v>1.79</v>
      </c>
      <c r="Z45">
        <v>1.59</v>
      </c>
      <c r="AA45">
        <v>1.1599999999999999</v>
      </c>
      <c r="AB45">
        <v>7.13</v>
      </c>
      <c r="AC45">
        <v>0.83</v>
      </c>
      <c r="AD45">
        <v>1.45</v>
      </c>
      <c r="AE45">
        <v>2.27</v>
      </c>
      <c r="AF45" s="31">
        <v>5.21</v>
      </c>
      <c r="AG45" s="31">
        <v>7.86</v>
      </c>
      <c r="AH45">
        <v>3.12</v>
      </c>
      <c r="AI45">
        <v>4.1400000000000006</v>
      </c>
      <c r="AJ45">
        <v>5.81</v>
      </c>
      <c r="AK45">
        <v>3.87</v>
      </c>
      <c r="AM45">
        <v>0.17</v>
      </c>
      <c r="AN45">
        <v>0.59</v>
      </c>
      <c r="AO45">
        <v>1.1599999999999999</v>
      </c>
      <c r="AP45">
        <v>0.39</v>
      </c>
      <c r="AQ45">
        <v>3.67</v>
      </c>
      <c r="AR45">
        <v>1.99</v>
      </c>
      <c r="AW45">
        <v>0.78</v>
      </c>
      <c r="AX45">
        <v>0.25</v>
      </c>
      <c r="BC45">
        <v>0.05</v>
      </c>
      <c r="BD45">
        <v>0.05</v>
      </c>
      <c r="BE45">
        <v>0.96</v>
      </c>
      <c r="BG45">
        <v>0.2</v>
      </c>
      <c r="BH45">
        <v>0.55000000000000004</v>
      </c>
      <c r="BI45">
        <v>0.96</v>
      </c>
      <c r="BJ45">
        <v>0.88</v>
      </c>
      <c r="BK45">
        <v>3</v>
      </c>
      <c r="BL45">
        <v>0.02</v>
      </c>
      <c r="BM45">
        <v>0.31</v>
      </c>
      <c r="BP45">
        <v>0.41</v>
      </c>
      <c r="BR45">
        <v>0.12</v>
      </c>
      <c r="BS45">
        <v>0.03</v>
      </c>
      <c r="BT45">
        <v>0.14000000000000001</v>
      </c>
      <c r="BU45">
        <v>0.13</v>
      </c>
      <c r="BV45">
        <v>7.8000000000000014E-2</v>
      </c>
      <c r="BW45">
        <v>0.63000000000000012</v>
      </c>
      <c r="BX45">
        <v>0.11</v>
      </c>
    </row>
    <row r="46" spans="1:144">
      <c r="A46" s="34" t="s">
        <v>306</v>
      </c>
      <c r="B46">
        <v>4.8000000000000001E-2</v>
      </c>
      <c r="C46" t="s">
        <v>579</v>
      </c>
      <c r="J46">
        <v>4.5199999999999996</v>
      </c>
      <c r="AF46" s="31"/>
      <c r="AG46" s="31"/>
    </row>
    <row r="47" spans="1:144">
      <c r="A47" s="34" t="s">
        <v>70</v>
      </c>
      <c r="B47">
        <v>0.13999999999999999</v>
      </c>
      <c r="C47" t="s">
        <v>579</v>
      </c>
      <c r="AF47" s="31"/>
      <c r="AG47" s="31"/>
    </row>
    <row r="48" spans="1:144">
      <c r="A48" s="34" t="s">
        <v>307</v>
      </c>
      <c r="B48">
        <v>46.1</v>
      </c>
      <c r="C48" t="s">
        <v>579</v>
      </c>
      <c r="J48">
        <v>52.31</v>
      </c>
      <c r="K48">
        <v>15.1</v>
      </c>
      <c r="L48">
        <v>23.68</v>
      </c>
      <c r="M48">
        <v>18.29</v>
      </c>
      <c r="N48">
        <v>30.08</v>
      </c>
      <c r="O48">
        <v>41.669999999999995</v>
      </c>
      <c r="P48">
        <v>23.85</v>
      </c>
      <c r="Q48">
        <v>44.410000000000004</v>
      </c>
      <c r="R48">
        <v>40</v>
      </c>
      <c r="S48">
        <v>40</v>
      </c>
      <c r="T48">
        <v>46.98</v>
      </c>
      <c r="U48">
        <v>42.08</v>
      </c>
      <c r="V48">
        <v>48.68</v>
      </c>
      <c r="W48">
        <v>32.18</v>
      </c>
      <c r="X48">
        <v>48.54</v>
      </c>
      <c r="Y48">
        <v>46.62</v>
      </c>
      <c r="Z48">
        <v>46.13</v>
      </c>
      <c r="AA48">
        <v>46</v>
      </c>
      <c r="AB48">
        <v>27.53</v>
      </c>
      <c r="AC48">
        <v>45.98</v>
      </c>
      <c r="AD48">
        <v>29.59</v>
      </c>
      <c r="AE48">
        <v>41.41</v>
      </c>
      <c r="AF48" s="31">
        <v>29.11</v>
      </c>
      <c r="AG48" s="31">
        <v>34.29</v>
      </c>
      <c r="AH48">
        <v>32</v>
      </c>
      <c r="AI48">
        <v>30.21</v>
      </c>
      <c r="AJ48">
        <v>32.4</v>
      </c>
      <c r="AK48">
        <v>33.369999999999997</v>
      </c>
      <c r="AL48">
        <v>17.45</v>
      </c>
      <c r="AM48">
        <v>13.19</v>
      </c>
      <c r="AN48">
        <v>34.979999999999997</v>
      </c>
      <c r="AQ48">
        <v>34.229999999999997</v>
      </c>
      <c r="AR48">
        <v>38.119999999999997</v>
      </c>
      <c r="AS48">
        <v>30.18</v>
      </c>
      <c r="AT48">
        <v>26.71</v>
      </c>
      <c r="AU48">
        <v>38.729999999999997</v>
      </c>
      <c r="AV48">
        <v>25.42</v>
      </c>
      <c r="AW48">
        <v>34.409999999999997</v>
      </c>
      <c r="AX48">
        <v>26.86</v>
      </c>
      <c r="AY48">
        <v>42</v>
      </c>
      <c r="AZ48">
        <v>33.14</v>
      </c>
      <c r="BA48">
        <v>37.79</v>
      </c>
      <c r="BB48">
        <v>31</v>
      </c>
      <c r="BC48">
        <v>42.83</v>
      </c>
      <c r="BD48">
        <v>38.47</v>
      </c>
      <c r="BE48">
        <v>48.71</v>
      </c>
      <c r="BF48">
        <v>35.22</v>
      </c>
      <c r="BG48">
        <v>34.67</v>
      </c>
      <c r="BH48">
        <v>45.61</v>
      </c>
      <c r="BI48">
        <v>47.28</v>
      </c>
      <c r="BJ48">
        <v>47.12</v>
      </c>
      <c r="BK48">
        <v>43.45</v>
      </c>
      <c r="BL48">
        <v>44.38</v>
      </c>
      <c r="BM48">
        <v>45.83</v>
      </c>
      <c r="BN48">
        <v>45</v>
      </c>
      <c r="BO48">
        <v>46.03</v>
      </c>
      <c r="BP48">
        <v>43.64</v>
      </c>
      <c r="BQ48">
        <v>14.1</v>
      </c>
      <c r="BR48">
        <v>37.97</v>
      </c>
      <c r="BS48">
        <v>38.92</v>
      </c>
      <c r="BT48">
        <v>44.77</v>
      </c>
      <c r="BU48">
        <v>37.380000000000003</v>
      </c>
      <c r="BV48">
        <v>39.6</v>
      </c>
      <c r="BW48">
        <v>37.22</v>
      </c>
      <c r="BX48">
        <v>37.200000000000003</v>
      </c>
    </row>
    <row r="49" spans="1:144">
      <c r="A49" s="34" t="s">
        <v>259</v>
      </c>
      <c r="B49">
        <v>1.9E-3</v>
      </c>
      <c r="C49" t="s">
        <v>579</v>
      </c>
      <c r="AF49" s="31"/>
      <c r="AG49" s="31"/>
    </row>
    <row r="50" spans="1:144">
      <c r="A50" s="34" t="s">
        <v>308</v>
      </c>
      <c r="B50">
        <v>28.199999999999996</v>
      </c>
      <c r="C50" t="s">
        <v>579</v>
      </c>
      <c r="J50">
        <v>21.26</v>
      </c>
      <c r="K50">
        <v>11.36</v>
      </c>
      <c r="L50">
        <v>8.5500000000000007</v>
      </c>
      <c r="M50">
        <v>15</v>
      </c>
      <c r="N50">
        <v>23.05</v>
      </c>
      <c r="O50">
        <v>23</v>
      </c>
      <c r="P50">
        <v>17.57</v>
      </c>
      <c r="Q50">
        <v>19.7</v>
      </c>
      <c r="R50">
        <v>23</v>
      </c>
      <c r="S50">
        <v>23</v>
      </c>
      <c r="T50">
        <v>31.78</v>
      </c>
      <c r="U50">
        <v>35.770000000000003</v>
      </c>
      <c r="V50">
        <v>35.35</v>
      </c>
      <c r="W50">
        <v>27</v>
      </c>
      <c r="X50">
        <v>35.79</v>
      </c>
      <c r="Y50">
        <v>30.56</v>
      </c>
      <c r="Z50">
        <v>29.66</v>
      </c>
      <c r="AA50">
        <v>29.7</v>
      </c>
      <c r="AB50">
        <v>1.56</v>
      </c>
      <c r="AC50">
        <v>32.630000000000003</v>
      </c>
      <c r="AD50">
        <v>16.399999999999999</v>
      </c>
      <c r="AE50">
        <v>22.25</v>
      </c>
      <c r="AF50" s="31">
        <v>12.76</v>
      </c>
      <c r="AG50" s="31">
        <v>6.39</v>
      </c>
      <c r="AH50">
        <v>12.41</v>
      </c>
      <c r="AI50">
        <v>5.65</v>
      </c>
      <c r="AJ50">
        <v>5.59</v>
      </c>
      <c r="AK50">
        <v>8.18</v>
      </c>
      <c r="AL50">
        <v>12.27</v>
      </c>
      <c r="AM50">
        <v>10.73</v>
      </c>
      <c r="AN50">
        <v>11.690000000000001</v>
      </c>
      <c r="AO50">
        <v>16.95</v>
      </c>
      <c r="AQ50">
        <v>12.94</v>
      </c>
      <c r="AR50">
        <v>14.35</v>
      </c>
      <c r="AS50">
        <v>10.219999999999999</v>
      </c>
      <c r="AT50">
        <v>10.73</v>
      </c>
      <c r="AU50">
        <v>12.65</v>
      </c>
      <c r="AV50">
        <v>16.07</v>
      </c>
      <c r="AW50">
        <v>8.91</v>
      </c>
      <c r="AX50">
        <v>6.03</v>
      </c>
      <c r="AY50">
        <v>17.190000000000001</v>
      </c>
      <c r="AZ50">
        <v>9.07</v>
      </c>
      <c r="BA50">
        <v>7.9</v>
      </c>
      <c r="BB50">
        <v>3.9</v>
      </c>
      <c r="BC50">
        <v>20.98</v>
      </c>
      <c r="BD50">
        <v>19.86</v>
      </c>
      <c r="BE50">
        <v>28.84</v>
      </c>
      <c r="BF50">
        <v>16.64</v>
      </c>
      <c r="BG50">
        <v>19.18</v>
      </c>
      <c r="BH50">
        <v>26.98</v>
      </c>
      <c r="BI50">
        <v>26.85</v>
      </c>
      <c r="BJ50">
        <v>25.15</v>
      </c>
      <c r="BK50">
        <v>9.6300000000000008</v>
      </c>
      <c r="BL50">
        <v>20.3</v>
      </c>
      <c r="BM50">
        <v>24.88</v>
      </c>
      <c r="BN50">
        <v>1.33</v>
      </c>
      <c r="BO50">
        <v>2.0699999999999998</v>
      </c>
      <c r="BP50">
        <v>2.1</v>
      </c>
      <c r="BQ50">
        <v>1.54</v>
      </c>
      <c r="BR50">
        <v>0.47</v>
      </c>
      <c r="BS50">
        <v>4.4000000000000004</v>
      </c>
      <c r="BT50">
        <v>7.16</v>
      </c>
      <c r="BU50">
        <v>4.5</v>
      </c>
      <c r="BV50">
        <v>3.3</v>
      </c>
      <c r="BW50">
        <v>0.22</v>
      </c>
      <c r="BX50">
        <v>0.54</v>
      </c>
    </row>
    <row r="51" spans="1:144">
      <c r="A51" s="34" t="s">
        <v>309</v>
      </c>
      <c r="B51">
        <v>0.105</v>
      </c>
      <c r="C51">
        <v>1</v>
      </c>
      <c r="O51">
        <v>0.09</v>
      </c>
      <c r="P51">
        <v>7.0000000000000007E-2</v>
      </c>
      <c r="T51">
        <v>0.04</v>
      </c>
      <c r="V51">
        <v>9.6000000000000002E-2</v>
      </c>
      <c r="W51">
        <v>0.05</v>
      </c>
      <c r="X51">
        <v>0.09</v>
      </c>
      <c r="Y51">
        <v>0.24</v>
      </c>
      <c r="Z51">
        <v>0.24</v>
      </c>
      <c r="AA51">
        <v>0.12</v>
      </c>
      <c r="AD51">
        <v>0.08</v>
      </c>
      <c r="AF51" s="31"/>
      <c r="AG51" s="31">
        <v>0.14000000000000001</v>
      </c>
      <c r="AH51">
        <v>1.75</v>
      </c>
      <c r="AI51">
        <v>0.79</v>
      </c>
      <c r="AJ51">
        <v>0.44</v>
      </c>
      <c r="AN51">
        <v>0.02</v>
      </c>
      <c r="AR51">
        <v>7.0000000000000007E-2</v>
      </c>
      <c r="AY51">
        <v>7.0000000000000007E-2</v>
      </c>
      <c r="BC51">
        <v>0.01</v>
      </c>
      <c r="BE51">
        <v>0.44</v>
      </c>
      <c r="BK51">
        <v>0.34</v>
      </c>
      <c r="BO51">
        <v>0.79</v>
      </c>
      <c r="BQ51">
        <v>0.01</v>
      </c>
      <c r="BS51">
        <v>0.51</v>
      </c>
      <c r="BT51">
        <v>0.65</v>
      </c>
      <c r="BU51">
        <v>0.71</v>
      </c>
      <c r="BV51">
        <v>0.8</v>
      </c>
      <c r="BW51">
        <v>0.38</v>
      </c>
      <c r="BX51">
        <v>0.41</v>
      </c>
    </row>
    <row r="52" spans="1:144">
      <c r="A52" s="29" t="s">
        <v>310</v>
      </c>
      <c r="B52">
        <v>3.5000000000000003E-2</v>
      </c>
      <c r="C52">
        <v>1</v>
      </c>
      <c r="D52" s="35" t="s">
        <v>290</v>
      </c>
      <c r="E52" s="36" t="s">
        <v>540</v>
      </c>
      <c r="F52">
        <v>4</v>
      </c>
      <c r="G52">
        <v>1</v>
      </c>
      <c r="H52">
        <v>2</v>
      </c>
      <c r="J52">
        <v>2.29</v>
      </c>
      <c r="L52">
        <v>0.46</v>
      </c>
      <c r="M52">
        <v>2</v>
      </c>
      <c r="N52">
        <v>6.5</v>
      </c>
      <c r="O52">
        <v>1</v>
      </c>
      <c r="P52">
        <v>0.09</v>
      </c>
      <c r="Q52">
        <v>1.35</v>
      </c>
      <c r="R52">
        <v>0.94</v>
      </c>
      <c r="S52">
        <v>0.93</v>
      </c>
      <c r="T52">
        <v>0.48</v>
      </c>
      <c r="V52">
        <v>3.5999999999999997E-2</v>
      </c>
      <c r="W52">
        <v>0.08</v>
      </c>
      <c r="X52">
        <v>0.08</v>
      </c>
      <c r="Y52">
        <v>0.15</v>
      </c>
      <c r="Z52">
        <v>0.11</v>
      </c>
      <c r="AA52">
        <v>0.72</v>
      </c>
      <c r="AB52">
        <v>5.38</v>
      </c>
      <c r="AC52">
        <v>0.55000000000000004</v>
      </c>
      <c r="AD52">
        <v>0.45</v>
      </c>
      <c r="AE52">
        <v>1.01</v>
      </c>
      <c r="AF52" s="31">
        <v>0.54</v>
      </c>
      <c r="AG52" s="31"/>
      <c r="AL52">
        <v>1.9</v>
      </c>
      <c r="AM52">
        <v>0.05</v>
      </c>
      <c r="AO52">
        <v>0.53</v>
      </c>
      <c r="AQ52">
        <v>2.15</v>
      </c>
      <c r="AR52">
        <v>0.96</v>
      </c>
      <c r="AS52">
        <v>0.63</v>
      </c>
      <c r="AT52">
        <v>0.27999999999999997</v>
      </c>
      <c r="AV52">
        <v>0.04</v>
      </c>
      <c r="AX52">
        <v>0.05</v>
      </c>
      <c r="AY52">
        <v>0.16</v>
      </c>
      <c r="BE52">
        <v>0.44</v>
      </c>
      <c r="BF52">
        <v>0.02</v>
      </c>
      <c r="BH52">
        <v>0.28999999999999998</v>
      </c>
      <c r="BI52">
        <v>0.42</v>
      </c>
      <c r="BJ52">
        <v>0.16</v>
      </c>
      <c r="BK52">
        <v>8.52</v>
      </c>
      <c r="BL52">
        <v>0.04</v>
      </c>
      <c r="BM52">
        <v>0.56999999999999995</v>
      </c>
      <c r="BN52">
        <v>20.41</v>
      </c>
      <c r="BO52">
        <v>20.18</v>
      </c>
      <c r="BP52">
        <v>20.8</v>
      </c>
      <c r="BR52">
        <v>17.899999999999999</v>
      </c>
      <c r="BS52">
        <v>16.34</v>
      </c>
      <c r="BT52">
        <v>15.6</v>
      </c>
      <c r="BU52">
        <v>13.1</v>
      </c>
      <c r="BV52">
        <v>17.25</v>
      </c>
      <c r="BW52">
        <v>17.96</v>
      </c>
      <c r="BX52">
        <v>18.149999999999999</v>
      </c>
      <c r="BZ52">
        <f t="shared" ref="BZ52:CI54" si="67">IF(AND((J52-$B52)&gt;0,(J52-$C52)&gt;=0),1,IF(AND((J52-$B52)&gt;0,(J52-$C52)&lt;0),1-($H52-1)/$F52,0))</f>
        <v>1</v>
      </c>
      <c r="CA52">
        <f t="shared" si="67"/>
        <v>0</v>
      </c>
      <c r="CB52">
        <f t="shared" si="67"/>
        <v>0.75</v>
      </c>
      <c r="CC52">
        <f t="shared" si="67"/>
        <v>1</v>
      </c>
      <c r="CD52">
        <f t="shared" si="67"/>
        <v>1</v>
      </c>
      <c r="CE52">
        <f t="shared" si="67"/>
        <v>1</v>
      </c>
      <c r="CF52">
        <f t="shared" si="67"/>
        <v>0.75</v>
      </c>
      <c r="CG52">
        <f t="shared" si="67"/>
        <v>1</v>
      </c>
      <c r="CH52">
        <f t="shared" si="67"/>
        <v>0.75</v>
      </c>
      <c r="CI52">
        <f t="shared" si="67"/>
        <v>0.75</v>
      </c>
      <c r="CJ52">
        <f t="shared" ref="CJ52:CS54" si="68">IF(AND((T52-$B52)&gt;0,(T52-$C52)&gt;=0),1,IF(AND((T52-$B52)&gt;0,(T52-$C52)&lt;0),1-($H52-1)/$F52,0))</f>
        <v>0.75</v>
      </c>
      <c r="CK52">
        <f t="shared" si="68"/>
        <v>0</v>
      </c>
      <c r="CL52">
        <f t="shared" si="68"/>
        <v>0.75</v>
      </c>
      <c r="CM52">
        <f t="shared" si="68"/>
        <v>0.75</v>
      </c>
      <c r="CN52">
        <f t="shared" si="68"/>
        <v>0.75</v>
      </c>
      <c r="CO52">
        <f t="shared" si="68"/>
        <v>0.75</v>
      </c>
      <c r="CP52">
        <f t="shared" si="68"/>
        <v>0.75</v>
      </c>
      <c r="CQ52">
        <f t="shared" si="68"/>
        <v>0.75</v>
      </c>
      <c r="CR52">
        <f t="shared" si="68"/>
        <v>1</v>
      </c>
      <c r="CS52">
        <f t="shared" si="68"/>
        <v>0.75</v>
      </c>
      <c r="CT52">
        <f t="shared" ref="CT52:DC54" si="69">IF(AND((AD52-$B52)&gt;0,(AD52-$C52)&gt;=0),1,IF(AND((AD52-$B52)&gt;0,(AD52-$C52)&lt;0),1-($H52-1)/$F52,0))</f>
        <v>0.75</v>
      </c>
      <c r="CU52">
        <f t="shared" si="69"/>
        <v>1</v>
      </c>
      <c r="CV52">
        <f t="shared" si="69"/>
        <v>0.75</v>
      </c>
      <c r="CW52">
        <f t="shared" si="69"/>
        <v>0</v>
      </c>
      <c r="CX52">
        <f t="shared" si="69"/>
        <v>0</v>
      </c>
      <c r="CY52">
        <f t="shared" si="69"/>
        <v>0</v>
      </c>
      <c r="CZ52">
        <f t="shared" si="69"/>
        <v>0</v>
      </c>
      <c r="DA52">
        <f t="shared" si="69"/>
        <v>0</v>
      </c>
      <c r="DB52">
        <f t="shared" si="69"/>
        <v>1</v>
      </c>
      <c r="DC52">
        <f t="shared" si="69"/>
        <v>0.75</v>
      </c>
      <c r="DD52">
        <f t="shared" ref="DD52:DM54" si="70">IF(AND((AN52-$B52)&gt;0,(AN52-$C52)&gt;=0),1,IF(AND((AN52-$B52)&gt;0,(AN52-$C52)&lt;0),1-($H52-1)/$F52,0))</f>
        <v>0</v>
      </c>
      <c r="DE52">
        <f t="shared" si="70"/>
        <v>0.75</v>
      </c>
      <c r="DF52">
        <f t="shared" si="70"/>
        <v>0</v>
      </c>
      <c r="DG52">
        <f t="shared" si="70"/>
        <v>1</v>
      </c>
      <c r="DH52">
        <f t="shared" si="70"/>
        <v>0.75</v>
      </c>
      <c r="DI52">
        <f t="shared" si="70"/>
        <v>0.75</v>
      </c>
      <c r="DJ52">
        <f t="shared" si="70"/>
        <v>0.75</v>
      </c>
      <c r="DK52">
        <f t="shared" si="70"/>
        <v>0</v>
      </c>
      <c r="DL52">
        <f t="shared" si="70"/>
        <v>0.75</v>
      </c>
      <c r="DM52">
        <f t="shared" si="70"/>
        <v>0</v>
      </c>
      <c r="DN52">
        <f t="shared" ref="DN52:DW54" si="71">IF(AND((AX52-$B52)&gt;0,(AX52-$C52)&gt;=0),1,IF(AND((AX52-$B52)&gt;0,(AX52-$C52)&lt;0),1-($H52-1)/$F52,0))</f>
        <v>0.75</v>
      </c>
      <c r="DO52">
        <f t="shared" si="71"/>
        <v>0.75</v>
      </c>
      <c r="DP52">
        <f t="shared" si="71"/>
        <v>0</v>
      </c>
      <c r="DQ52">
        <f t="shared" si="71"/>
        <v>0</v>
      </c>
      <c r="DR52">
        <f t="shared" si="71"/>
        <v>0</v>
      </c>
      <c r="DS52">
        <f t="shared" si="71"/>
        <v>0</v>
      </c>
      <c r="DT52">
        <f t="shared" si="71"/>
        <v>0</v>
      </c>
      <c r="DU52">
        <f t="shared" si="71"/>
        <v>0.75</v>
      </c>
      <c r="DV52">
        <f t="shared" si="71"/>
        <v>0</v>
      </c>
      <c r="DW52">
        <f t="shared" si="71"/>
        <v>0</v>
      </c>
      <c r="DX52">
        <f t="shared" ref="DX52:EG54" si="72">IF(AND((BH52-$B52)&gt;0,(BH52-$C52)&gt;=0),1,IF(AND((BH52-$B52)&gt;0,(BH52-$C52)&lt;0),1-($H52-1)/$F52,0))</f>
        <v>0.75</v>
      </c>
      <c r="DY52">
        <f t="shared" si="72"/>
        <v>0.75</v>
      </c>
      <c r="DZ52">
        <f t="shared" si="72"/>
        <v>0.75</v>
      </c>
      <c r="EA52">
        <f t="shared" si="72"/>
        <v>1</v>
      </c>
      <c r="EB52">
        <f t="shared" si="72"/>
        <v>0.75</v>
      </c>
      <c r="EC52">
        <f t="shared" si="72"/>
        <v>0.75</v>
      </c>
      <c r="ED52">
        <f t="shared" si="72"/>
        <v>1</v>
      </c>
      <c r="EE52">
        <f t="shared" si="72"/>
        <v>1</v>
      </c>
      <c r="EF52">
        <f t="shared" si="72"/>
        <v>1</v>
      </c>
      <c r="EG52">
        <f t="shared" si="72"/>
        <v>0</v>
      </c>
      <c r="EH52">
        <f t="shared" ref="EH52:EQ54" si="73">IF(AND((BR52-$B52)&gt;0,(BR52-$C52)&gt;=0),1,IF(AND((BR52-$B52)&gt;0,(BR52-$C52)&lt;0),1-($H52-1)/$F52,0))</f>
        <v>1</v>
      </c>
      <c r="EI52">
        <f t="shared" si="73"/>
        <v>1</v>
      </c>
      <c r="EJ52">
        <f t="shared" si="73"/>
        <v>1</v>
      </c>
      <c r="EK52">
        <f t="shared" si="73"/>
        <v>1</v>
      </c>
      <c r="EL52">
        <f t="shared" si="73"/>
        <v>1</v>
      </c>
      <c r="EM52">
        <f t="shared" si="73"/>
        <v>1</v>
      </c>
      <c r="EN52">
        <f t="shared" si="73"/>
        <v>1</v>
      </c>
    </row>
    <row r="53" spans="1:144">
      <c r="A53" s="29" t="s">
        <v>312</v>
      </c>
      <c r="B53">
        <v>5.8500000000000003E-2</v>
      </c>
      <c r="C53">
        <v>5</v>
      </c>
      <c r="D53" s="37" t="s">
        <v>313</v>
      </c>
      <c r="E53" s="36" t="s">
        <v>541</v>
      </c>
      <c r="F53">
        <v>2</v>
      </c>
      <c r="G53">
        <v>1</v>
      </c>
      <c r="H53">
        <v>2</v>
      </c>
      <c r="P53">
        <v>0.43</v>
      </c>
      <c r="AF53" s="31"/>
      <c r="AG53" s="31"/>
      <c r="BQ53">
        <v>0.86</v>
      </c>
      <c r="BS53">
        <v>0.52</v>
      </c>
      <c r="BT53">
        <v>0.98</v>
      </c>
      <c r="BV53">
        <v>1.25</v>
      </c>
      <c r="BW53">
        <v>0.11</v>
      </c>
      <c r="BX53">
        <v>0.05</v>
      </c>
      <c r="BZ53">
        <f t="shared" si="67"/>
        <v>0</v>
      </c>
      <c r="CA53">
        <f t="shared" si="67"/>
        <v>0</v>
      </c>
      <c r="CB53">
        <f t="shared" si="67"/>
        <v>0</v>
      </c>
      <c r="CC53">
        <f t="shared" si="67"/>
        <v>0</v>
      </c>
      <c r="CD53">
        <f t="shared" si="67"/>
        <v>0</v>
      </c>
      <c r="CE53">
        <f t="shared" si="67"/>
        <v>0</v>
      </c>
      <c r="CF53">
        <f t="shared" si="67"/>
        <v>0.5</v>
      </c>
      <c r="CG53">
        <f t="shared" si="67"/>
        <v>0</v>
      </c>
      <c r="CH53">
        <f t="shared" si="67"/>
        <v>0</v>
      </c>
      <c r="CI53">
        <f t="shared" si="67"/>
        <v>0</v>
      </c>
      <c r="CJ53">
        <f t="shared" si="68"/>
        <v>0</v>
      </c>
      <c r="CK53">
        <f t="shared" si="68"/>
        <v>0</v>
      </c>
      <c r="CL53">
        <f t="shared" si="68"/>
        <v>0</v>
      </c>
      <c r="CM53">
        <f t="shared" si="68"/>
        <v>0</v>
      </c>
      <c r="CN53">
        <f t="shared" si="68"/>
        <v>0</v>
      </c>
      <c r="CO53">
        <f t="shared" si="68"/>
        <v>0</v>
      </c>
      <c r="CP53">
        <f t="shared" si="68"/>
        <v>0</v>
      </c>
      <c r="CQ53">
        <f t="shared" si="68"/>
        <v>0</v>
      </c>
      <c r="CR53">
        <f t="shared" si="68"/>
        <v>0</v>
      </c>
      <c r="CS53">
        <f t="shared" si="68"/>
        <v>0</v>
      </c>
      <c r="CT53">
        <f t="shared" si="69"/>
        <v>0</v>
      </c>
      <c r="CU53">
        <f t="shared" si="69"/>
        <v>0</v>
      </c>
      <c r="CV53">
        <f t="shared" si="69"/>
        <v>0</v>
      </c>
      <c r="CW53">
        <f t="shared" si="69"/>
        <v>0</v>
      </c>
      <c r="CX53">
        <f t="shared" si="69"/>
        <v>0</v>
      </c>
      <c r="CY53">
        <f t="shared" si="69"/>
        <v>0</v>
      </c>
      <c r="CZ53">
        <f t="shared" si="69"/>
        <v>0</v>
      </c>
      <c r="DA53">
        <f t="shared" si="69"/>
        <v>0</v>
      </c>
      <c r="DB53">
        <f t="shared" si="69"/>
        <v>0</v>
      </c>
      <c r="DC53">
        <f t="shared" si="69"/>
        <v>0</v>
      </c>
      <c r="DD53">
        <f t="shared" si="70"/>
        <v>0</v>
      </c>
      <c r="DE53">
        <f t="shared" si="70"/>
        <v>0</v>
      </c>
      <c r="DF53">
        <f t="shared" si="70"/>
        <v>0</v>
      </c>
      <c r="DG53">
        <f t="shared" si="70"/>
        <v>0</v>
      </c>
      <c r="DH53">
        <f t="shared" si="70"/>
        <v>0</v>
      </c>
      <c r="DI53">
        <f t="shared" si="70"/>
        <v>0</v>
      </c>
      <c r="DJ53">
        <f t="shared" si="70"/>
        <v>0</v>
      </c>
      <c r="DK53">
        <f t="shared" si="70"/>
        <v>0</v>
      </c>
      <c r="DL53">
        <f t="shared" si="70"/>
        <v>0</v>
      </c>
      <c r="DM53">
        <f t="shared" si="70"/>
        <v>0</v>
      </c>
      <c r="DN53">
        <f t="shared" si="71"/>
        <v>0</v>
      </c>
      <c r="DO53">
        <f t="shared" si="71"/>
        <v>0</v>
      </c>
      <c r="DP53">
        <f t="shared" si="71"/>
        <v>0</v>
      </c>
      <c r="DQ53">
        <f t="shared" si="71"/>
        <v>0</v>
      </c>
      <c r="DR53">
        <f t="shared" si="71"/>
        <v>0</v>
      </c>
      <c r="DS53">
        <f t="shared" si="71"/>
        <v>0</v>
      </c>
      <c r="DT53">
        <f t="shared" si="71"/>
        <v>0</v>
      </c>
      <c r="DU53">
        <f t="shared" si="71"/>
        <v>0</v>
      </c>
      <c r="DV53">
        <f t="shared" si="71"/>
        <v>0</v>
      </c>
      <c r="DW53">
        <f t="shared" si="71"/>
        <v>0</v>
      </c>
      <c r="DX53">
        <f t="shared" si="72"/>
        <v>0</v>
      </c>
      <c r="DY53">
        <f t="shared" si="72"/>
        <v>0</v>
      </c>
      <c r="DZ53">
        <f t="shared" si="72"/>
        <v>0</v>
      </c>
      <c r="EA53">
        <f t="shared" si="72"/>
        <v>0</v>
      </c>
      <c r="EB53">
        <f t="shared" si="72"/>
        <v>0</v>
      </c>
      <c r="EC53">
        <f t="shared" si="72"/>
        <v>0</v>
      </c>
      <c r="ED53">
        <f t="shared" si="72"/>
        <v>0</v>
      </c>
      <c r="EE53">
        <f t="shared" si="72"/>
        <v>0</v>
      </c>
      <c r="EF53">
        <f t="shared" si="72"/>
        <v>0</v>
      </c>
      <c r="EG53">
        <f t="shared" si="72"/>
        <v>0.5</v>
      </c>
      <c r="EH53">
        <f t="shared" si="73"/>
        <v>0</v>
      </c>
      <c r="EI53">
        <f t="shared" si="73"/>
        <v>0.5</v>
      </c>
      <c r="EJ53">
        <f t="shared" si="73"/>
        <v>0.5</v>
      </c>
      <c r="EK53">
        <f t="shared" si="73"/>
        <v>0</v>
      </c>
      <c r="EL53">
        <f t="shared" si="73"/>
        <v>0.5</v>
      </c>
      <c r="EM53">
        <f t="shared" si="73"/>
        <v>0.5</v>
      </c>
      <c r="EN53">
        <f t="shared" si="73"/>
        <v>0</v>
      </c>
    </row>
    <row r="54" spans="1:144">
      <c r="A54" s="29" t="s">
        <v>315</v>
      </c>
      <c r="B54">
        <v>1.4500000000000001E-2</v>
      </c>
      <c r="C54">
        <v>100</v>
      </c>
      <c r="D54" s="37" t="s">
        <v>313</v>
      </c>
      <c r="E54" s="36" t="s">
        <v>541</v>
      </c>
      <c r="F54">
        <v>2</v>
      </c>
      <c r="G54">
        <v>1</v>
      </c>
      <c r="H54">
        <v>2</v>
      </c>
      <c r="P54">
        <v>0.34</v>
      </c>
      <c r="X54">
        <v>0.06</v>
      </c>
      <c r="AF54" s="31"/>
      <c r="AG54" s="31"/>
      <c r="AR54">
        <v>0.09</v>
      </c>
      <c r="BZ54">
        <f t="shared" si="67"/>
        <v>0</v>
      </c>
      <c r="CA54">
        <f t="shared" si="67"/>
        <v>0</v>
      </c>
      <c r="CB54">
        <f t="shared" si="67"/>
        <v>0</v>
      </c>
      <c r="CC54">
        <f t="shared" si="67"/>
        <v>0</v>
      </c>
      <c r="CD54">
        <f t="shared" si="67"/>
        <v>0</v>
      </c>
      <c r="CE54">
        <f t="shared" si="67"/>
        <v>0</v>
      </c>
      <c r="CF54">
        <f t="shared" si="67"/>
        <v>0.5</v>
      </c>
      <c r="CG54">
        <f t="shared" si="67"/>
        <v>0</v>
      </c>
      <c r="CH54">
        <f t="shared" si="67"/>
        <v>0</v>
      </c>
      <c r="CI54">
        <f t="shared" si="67"/>
        <v>0</v>
      </c>
      <c r="CJ54">
        <f t="shared" si="68"/>
        <v>0</v>
      </c>
      <c r="CK54">
        <f t="shared" si="68"/>
        <v>0</v>
      </c>
      <c r="CL54">
        <f t="shared" si="68"/>
        <v>0</v>
      </c>
      <c r="CM54">
        <f t="shared" si="68"/>
        <v>0</v>
      </c>
      <c r="CN54">
        <f t="shared" si="68"/>
        <v>0.5</v>
      </c>
      <c r="CO54">
        <f t="shared" si="68"/>
        <v>0</v>
      </c>
      <c r="CP54">
        <f t="shared" si="68"/>
        <v>0</v>
      </c>
      <c r="CQ54">
        <f t="shared" si="68"/>
        <v>0</v>
      </c>
      <c r="CR54">
        <f t="shared" si="68"/>
        <v>0</v>
      </c>
      <c r="CS54">
        <f t="shared" si="68"/>
        <v>0</v>
      </c>
      <c r="CT54">
        <f t="shared" si="69"/>
        <v>0</v>
      </c>
      <c r="CU54">
        <f t="shared" si="69"/>
        <v>0</v>
      </c>
      <c r="CV54">
        <f t="shared" si="69"/>
        <v>0</v>
      </c>
      <c r="CW54">
        <f t="shared" si="69"/>
        <v>0</v>
      </c>
      <c r="CX54">
        <f t="shared" si="69"/>
        <v>0</v>
      </c>
      <c r="CY54">
        <f t="shared" si="69"/>
        <v>0</v>
      </c>
      <c r="CZ54">
        <f t="shared" si="69"/>
        <v>0</v>
      </c>
      <c r="DA54">
        <f t="shared" si="69"/>
        <v>0</v>
      </c>
      <c r="DB54">
        <f t="shared" si="69"/>
        <v>0</v>
      </c>
      <c r="DC54">
        <f t="shared" si="69"/>
        <v>0</v>
      </c>
      <c r="DD54">
        <f t="shared" si="70"/>
        <v>0</v>
      </c>
      <c r="DE54">
        <f t="shared" si="70"/>
        <v>0</v>
      </c>
      <c r="DF54">
        <f t="shared" si="70"/>
        <v>0</v>
      </c>
      <c r="DG54">
        <f t="shared" si="70"/>
        <v>0</v>
      </c>
      <c r="DH54">
        <f t="shared" si="70"/>
        <v>0.5</v>
      </c>
      <c r="DI54">
        <f t="shared" si="70"/>
        <v>0</v>
      </c>
      <c r="DJ54">
        <f t="shared" si="70"/>
        <v>0</v>
      </c>
      <c r="DK54">
        <f t="shared" si="70"/>
        <v>0</v>
      </c>
      <c r="DL54">
        <f t="shared" si="70"/>
        <v>0</v>
      </c>
      <c r="DM54">
        <f t="shared" si="70"/>
        <v>0</v>
      </c>
      <c r="DN54">
        <f t="shared" si="71"/>
        <v>0</v>
      </c>
      <c r="DO54">
        <f t="shared" si="71"/>
        <v>0</v>
      </c>
      <c r="DP54">
        <f t="shared" si="71"/>
        <v>0</v>
      </c>
      <c r="DQ54">
        <f t="shared" si="71"/>
        <v>0</v>
      </c>
      <c r="DR54">
        <f t="shared" si="71"/>
        <v>0</v>
      </c>
      <c r="DS54">
        <f t="shared" si="71"/>
        <v>0</v>
      </c>
      <c r="DT54">
        <f t="shared" si="71"/>
        <v>0</v>
      </c>
      <c r="DU54">
        <f t="shared" si="71"/>
        <v>0</v>
      </c>
      <c r="DV54">
        <f t="shared" si="71"/>
        <v>0</v>
      </c>
      <c r="DW54">
        <f t="shared" si="71"/>
        <v>0</v>
      </c>
      <c r="DX54">
        <f t="shared" si="72"/>
        <v>0</v>
      </c>
      <c r="DY54">
        <f t="shared" si="72"/>
        <v>0</v>
      </c>
      <c r="DZ54">
        <f t="shared" si="72"/>
        <v>0</v>
      </c>
      <c r="EA54">
        <f t="shared" si="72"/>
        <v>0</v>
      </c>
      <c r="EB54">
        <f t="shared" si="72"/>
        <v>0</v>
      </c>
      <c r="EC54">
        <f t="shared" si="72"/>
        <v>0</v>
      </c>
      <c r="ED54">
        <f t="shared" si="72"/>
        <v>0</v>
      </c>
      <c r="EE54">
        <f t="shared" si="72"/>
        <v>0</v>
      </c>
      <c r="EF54">
        <f t="shared" si="72"/>
        <v>0</v>
      </c>
      <c r="EG54">
        <f t="shared" si="72"/>
        <v>0</v>
      </c>
      <c r="EH54">
        <f t="shared" si="73"/>
        <v>0</v>
      </c>
      <c r="EI54">
        <f t="shared" si="73"/>
        <v>0</v>
      </c>
      <c r="EJ54">
        <f t="shared" si="73"/>
        <v>0</v>
      </c>
      <c r="EK54">
        <f t="shared" si="73"/>
        <v>0</v>
      </c>
      <c r="EL54">
        <f t="shared" si="73"/>
        <v>0</v>
      </c>
      <c r="EM54">
        <f t="shared" si="73"/>
        <v>0</v>
      </c>
      <c r="EN54">
        <f t="shared" si="73"/>
        <v>0</v>
      </c>
    </row>
    <row r="55" spans="1:144">
      <c r="A55" t="s">
        <v>316</v>
      </c>
      <c r="AF55" s="31"/>
      <c r="AG55" s="31"/>
      <c r="BY55" s="34" t="s">
        <v>322</v>
      </c>
      <c r="BZ55">
        <f>SUM(BZ3:BZ54)</f>
        <v>5.5</v>
      </c>
      <c r="CA55">
        <f t="shared" ref="CA55:EL55" si="74">SUM(CA3:CA54)</f>
        <v>1</v>
      </c>
      <c r="CB55">
        <f t="shared" si="74"/>
        <v>6.75</v>
      </c>
      <c r="CC55">
        <f t="shared" si="74"/>
        <v>3</v>
      </c>
      <c r="CD55">
        <f t="shared" si="74"/>
        <v>8.3333333333333321</v>
      </c>
      <c r="CE55">
        <f t="shared" si="74"/>
        <v>6.666666666666667</v>
      </c>
      <c r="CF55">
        <f t="shared" si="74"/>
        <v>4.0833333333333339</v>
      </c>
      <c r="CG55">
        <f t="shared" si="74"/>
        <v>1.3333333333333335</v>
      </c>
      <c r="CH55">
        <f t="shared" si="74"/>
        <v>4.916666666666667</v>
      </c>
      <c r="CI55">
        <f t="shared" si="74"/>
        <v>5.5833333333333339</v>
      </c>
      <c r="CJ55">
        <f t="shared" si="74"/>
        <v>4.916666666666667</v>
      </c>
      <c r="CK55">
        <f t="shared" si="74"/>
        <v>1</v>
      </c>
      <c r="CL55">
        <f t="shared" si="74"/>
        <v>1.0833333333333335</v>
      </c>
      <c r="CM55">
        <f t="shared" si="74"/>
        <v>1.75</v>
      </c>
      <c r="CN55">
        <f t="shared" si="74"/>
        <v>3.25</v>
      </c>
      <c r="CO55">
        <f t="shared" si="74"/>
        <v>1.4166666666666667</v>
      </c>
      <c r="CP55">
        <f t="shared" si="74"/>
        <v>2.0833333333333335</v>
      </c>
      <c r="CQ55">
        <f t="shared" si="74"/>
        <v>5.75</v>
      </c>
      <c r="CR55">
        <f t="shared" si="74"/>
        <v>4.3333333333333339</v>
      </c>
      <c r="CS55">
        <f t="shared" si="74"/>
        <v>2.25</v>
      </c>
      <c r="CT55">
        <f t="shared" si="74"/>
        <v>2.7500000000000004</v>
      </c>
      <c r="CU55">
        <f t="shared" si="74"/>
        <v>4</v>
      </c>
      <c r="CV55">
        <f t="shared" si="74"/>
        <v>2.75</v>
      </c>
      <c r="CW55">
        <f t="shared" si="74"/>
        <v>1</v>
      </c>
      <c r="CX55">
        <f t="shared" si="74"/>
        <v>0</v>
      </c>
      <c r="CY55">
        <f t="shared" si="74"/>
        <v>1</v>
      </c>
      <c r="CZ55">
        <f t="shared" si="74"/>
        <v>1</v>
      </c>
      <c r="DA55">
        <f t="shared" si="74"/>
        <v>1</v>
      </c>
      <c r="DB55">
        <f t="shared" si="74"/>
        <v>6</v>
      </c>
      <c r="DC55">
        <f t="shared" si="74"/>
        <v>4.75</v>
      </c>
      <c r="DD55">
        <f t="shared" si="74"/>
        <v>2</v>
      </c>
      <c r="DE55">
        <f t="shared" si="74"/>
        <v>5.75</v>
      </c>
      <c r="DF55">
        <f t="shared" si="74"/>
        <v>5.333333333333333</v>
      </c>
      <c r="DG55">
        <f t="shared" si="74"/>
        <v>4.3333333333333339</v>
      </c>
      <c r="DH55">
        <f t="shared" si="74"/>
        <v>6.416666666666667</v>
      </c>
      <c r="DI55">
        <f t="shared" si="74"/>
        <v>4.75</v>
      </c>
      <c r="DJ55">
        <f t="shared" si="74"/>
        <v>4.75</v>
      </c>
      <c r="DK55">
        <f t="shared" si="74"/>
        <v>2.666666666666667</v>
      </c>
      <c r="DL55">
        <f t="shared" si="74"/>
        <v>4.0833333333333339</v>
      </c>
      <c r="DM55">
        <f t="shared" si="74"/>
        <v>2.25</v>
      </c>
      <c r="DN55">
        <f t="shared" si="74"/>
        <v>1.8333333333333335</v>
      </c>
      <c r="DO55">
        <f t="shared" si="74"/>
        <v>3</v>
      </c>
      <c r="DP55">
        <f t="shared" si="74"/>
        <v>1.5</v>
      </c>
      <c r="DQ55">
        <f t="shared" si="74"/>
        <v>2.25</v>
      </c>
      <c r="DR55">
        <f t="shared" si="74"/>
        <v>2.25</v>
      </c>
      <c r="DS55">
        <f t="shared" si="74"/>
        <v>1.25</v>
      </c>
      <c r="DT55">
        <f t="shared" si="74"/>
        <v>0.5</v>
      </c>
      <c r="DU55">
        <f t="shared" si="74"/>
        <v>2</v>
      </c>
      <c r="DV55">
        <f t="shared" si="74"/>
        <v>0.5</v>
      </c>
      <c r="DW55">
        <f t="shared" si="74"/>
        <v>0.5</v>
      </c>
      <c r="DX55">
        <f t="shared" si="74"/>
        <v>1.5833333333333335</v>
      </c>
      <c r="DY55">
        <f t="shared" si="74"/>
        <v>1.25</v>
      </c>
      <c r="DZ55">
        <f t="shared" si="74"/>
        <v>2</v>
      </c>
      <c r="EA55">
        <f t="shared" si="74"/>
        <v>1</v>
      </c>
      <c r="EB55">
        <f t="shared" si="74"/>
        <v>1.25</v>
      </c>
      <c r="EC55">
        <f t="shared" si="74"/>
        <v>2</v>
      </c>
      <c r="ED55">
        <f t="shared" si="74"/>
        <v>1</v>
      </c>
      <c r="EE55">
        <f t="shared" si="74"/>
        <v>2</v>
      </c>
      <c r="EF55">
        <f t="shared" si="74"/>
        <v>1</v>
      </c>
      <c r="EG55">
        <f t="shared" si="74"/>
        <v>1</v>
      </c>
      <c r="EH55">
        <f t="shared" si="74"/>
        <v>1</v>
      </c>
      <c r="EI55">
        <f t="shared" si="74"/>
        <v>1.5</v>
      </c>
      <c r="EJ55">
        <f t="shared" si="74"/>
        <v>1.5</v>
      </c>
      <c r="EK55">
        <f t="shared" si="74"/>
        <v>1</v>
      </c>
      <c r="EL55">
        <f t="shared" si="74"/>
        <v>1.5</v>
      </c>
      <c r="EM55">
        <f t="shared" ref="EM55:EN55" si="75">SUM(EM3:EM54)</f>
        <v>1.5</v>
      </c>
      <c r="EN55">
        <f t="shared" si="75"/>
        <v>1</v>
      </c>
    </row>
    <row r="56" spans="1:144">
      <c r="A56" t="s">
        <v>317</v>
      </c>
      <c r="BY56" t="s">
        <v>320</v>
      </c>
      <c r="BZ56">
        <f>COUNTIF(BZ3:BZ54,"&gt;0")</f>
        <v>6</v>
      </c>
      <c r="CA56">
        <f t="shared" ref="CA56:EL56" si="76">COUNTIF(CA3:CA54,"&gt;0")</f>
        <v>1</v>
      </c>
      <c r="CB56">
        <f t="shared" si="76"/>
        <v>7</v>
      </c>
      <c r="CC56">
        <f t="shared" si="76"/>
        <v>3</v>
      </c>
      <c r="CD56">
        <f t="shared" si="76"/>
        <v>11</v>
      </c>
      <c r="CE56">
        <f t="shared" si="76"/>
        <v>10</v>
      </c>
      <c r="CF56">
        <f t="shared" si="76"/>
        <v>6</v>
      </c>
      <c r="CG56">
        <f t="shared" si="76"/>
        <v>2</v>
      </c>
      <c r="CH56">
        <f t="shared" si="76"/>
        <v>6</v>
      </c>
      <c r="CI56">
        <f t="shared" si="76"/>
        <v>7</v>
      </c>
      <c r="CJ56">
        <f t="shared" si="76"/>
        <v>7</v>
      </c>
      <c r="CK56">
        <f t="shared" si="76"/>
        <v>1</v>
      </c>
      <c r="CL56">
        <f t="shared" si="76"/>
        <v>2</v>
      </c>
      <c r="CM56">
        <f t="shared" si="76"/>
        <v>2</v>
      </c>
      <c r="CN56">
        <f t="shared" si="76"/>
        <v>5</v>
      </c>
      <c r="CO56">
        <f t="shared" si="76"/>
        <v>3</v>
      </c>
      <c r="CP56">
        <f t="shared" si="76"/>
        <v>3</v>
      </c>
      <c r="CQ56">
        <f t="shared" si="76"/>
        <v>10</v>
      </c>
      <c r="CR56">
        <f t="shared" si="76"/>
        <v>5</v>
      </c>
      <c r="CS56">
        <f t="shared" si="76"/>
        <v>4</v>
      </c>
      <c r="CT56">
        <f t="shared" si="76"/>
        <v>5</v>
      </c>
      <c r="CU56">
        <f t="shared" si="76"/>
        <v>4</v>
      </c>
      <c r="CV56">
        <f t="shared" si="76"/>
        <v>3</v>
      </c>
      <c r="CW56">
        <f t="shared" si="76"/>
        <v>1</v>
      </c>
      <c r="CX56">
        <f t="shared" si="76"/>
        <v>0</v>
      </c>
      <c r="CY56">
        <f t="shared" si="76"/>
        <v>1</v>
      </c>
      <c r="CZ56">
        <f t="shared" si="76"/>
        <v>1</v>
      </c>
      <c r="DA56">
        <f t="shared" si="76"/>
        <v>1</v>
      </c>
      <c r="DB56">
        <f t="shared" si="76"/>
        <v>6</v>
      </c>
      <c r="DC56">
        <f t="shared" si="76"/>
        <v>5</v>
      </c>
      <c r="DD56">
        <f t="shared" si="76"/>
        <v>2</v>
      </c>
      <c r="DE56">
        <f t="shared" si="76"/>
        <v>6</v>
      </c>
      <c r="DF56">
        <f t="shared" si="76"/>
        <v>6</v>
      </c>
      <c r="DG56">
        <f t="shared" si="76"/>
        <v>5</v>
      </c>
      <c r="DH56">
        <f t="shared" si="76"/>
        <v>9</v>
      </c>
      <c r="DI56">
        <f t="shared" si="76"/>
        <v>5</v>
      </c>
      <c r="DJ56">
        <f t="shared" si="76"/>
        <v>5</v>
      </c>
      <c r="DK56">
        <f t="shared" si="76"/>
        <v>3</v>
      </c>
      <c r="DL56">
        <f t="shared" si="76"/>
        <v>5</v>
      </c>
      <c r="DM56">
        <f t="shared" si="76"/>
        <v>3</v>
      </c>
      <c r="DN56">
        <f t="shared" si="76"/>
        <v>3</v>
      </c>
      <c r="DO56">
        <f t="shared" si="76"/>
        <v>4</v>
      </c>
      <c r="DP56">
        <f t="shared" si="76"/>
        <v>2</v>
      </c>
      <c r="DQ56">
        <f t="shared" si="76"/>
        <v>3</v>
      </c>
      <c r="DR56">
        <f t="shared" si="76"/>
        <v>3</v>
      </c>
      <c r="DS56">
        <f t="shared" si="76"/>
        <v>2</v>
      </c>
      <c r="DT56">
        <f t="shared" si="76"/>
        <v>1</v>
      </c>
      <c r="DU56">
        <f t="shared" si="76"/>
        <v>3</v>
      </c>
      <c r="DV56">
        <f t="shared" si="76"/>
        <v>1</v>
      </c>
      <c r="DW56">
        <f t="shared" si="76"/>
        <v>1</v>
      </c>
      <c r="DX56">
        <f t="shared" si="76"/>
        <v>3</v>
      </c>
      <c r="DY56">
        <f t="shared" si="76"/>
        <v>2</v>
      </c>
      <c r="DZ56">
        <f t="shared" si="76"/>
        <v>3</v>
      </c>
      <c r="EA56">
        <f t="shared" si="76"/>
        <v>1</v>
      </c>
      <c r="EB56">
        <f t="shared" si="76"/>
        <v>2</v>
      </c>
      <c r="EC56">
        <f t="shared" si="76"/>
        <v>3</v>
      </c>
      <c r="ED56">
        <f t="shared" si="76"/>
        <v>1</v>
      </c>
      <c r="EE56">
        <f t="shared" si="76"/>
        <v>3</v>
      </c>
      <c r="EF56">
        <f t="shared" si="76"/>
        <v>1</v>
      </c>
      <c r="EG56">
        <f t="shared" si="76"/>
        <v>2</v>
      </c>
      <c r="EH56">
        <f t="shared" si="76"/>
        <v>1</v>
      </c>
      <c r="EI56">
        <f t="shared" si="76"/>
        <v>2</v>
      </c>
      <c r="EJ56">
        <f t="shared" si="76"/>
        <v>2</v>
      </c>
      <c r="EK56">
        <f t="shared" si="76"/>
        <v>1</v>
      </c>
      <c r="EL56">
        <f t="shared" si="76"/>
        <v>2</v>
      </c>
      <c r="EM56">
        <f t="shared" ref="EM56:EN56" si="77">COUNTIF(EM3:EM54,"&gt;0")</f>
        <v>2</v>
      </c>
      <c r="EN56">
        <f t="shared" si="77"/>
        <v>1</v>
      </c>
    </row>
    <row r="57" spans="1:144">
      <c r="CE57" s="39"/>
      <c r="CH57" s="39"/>
      <c r="CI57" s="39"/>
      <c r="CJ57" s="39"/>
      <c r="CT57" s="39"/>
      <c r="DG57" s="39"/>
      <c r="DH57" s="39"/>
      <c r="DI57" s="39"/>
      <c r="DJ57" s="39"/>
      <c r="DK57" s="39"/>
      <c r="DL57" s="39"/>
      <c r="EI57" s="39"/>
    </row>
    <row r="58" spans="1:144">
      <c r="BZ58">
        <v>5.5</v>
      </c>
      <c r="CA58">
        <v>1</v>
      </c>
      <c r="CB58">
        <v>6.75</v>
      </c>
      <c r="CC58">
        <v>3</v>
      </c>
      <c r="CD58">
        <v>8.3333333333333321</v>
      </c>
      <c r="CE58">
        <v>6.666666666666667</v>
      </c>
      <c r="CF58">
        <v>4.0833333333333339</v>
      </c>
      <c r="CG58">
        <v>1.3333333333333335</v>
      </c>
      <c r="CH58">
        <v>4.916666666666667</v>
      </c>
      <c r="CI58">
        <v>5.5833333333333339</v>
      </c>
      <c r="CJ58">
        <v>4.916666666666667</v>
      </c>
      <c r="CK58">
        <v>1</v>
      </c>
      <c r="CL58">
        <v>1.0833333333333335</v>
      </c>
      <c r="CM58">
        <v>1.75</v>
      </c>
      <c r="CN58">
        <v>3.25</v>
      </c>
      <c r="CO58">
        <v>1.4166666666666667</v>
      </c>
      <c r="CP58">
        <v>2.0833333333333335</v>
      </c>
      <c r="CQ58">
        <v>5.75</v>
      </c>
      <c r="CR58">
        <v>4.3333333333333339</v>
      </c>
      <c r="CS58">
        <v>2.25</v>
      </c>
      <c r="CT58">
        <v>2.7500000000000004</v>
      </c>
      <c r="CU58">
        <v>4</v>
      </c>
      <c r="CV58">
        <v>2.75</v>
      </c>
      <c r="CW58">
        <v>1</v>
      </c>
      <c r="CX58">
        <v>0</v>
      </c>
      <c r="CY58">
        <v>1</v>
      </c>
      <c r="CZ58">
        <v>1</v>
      </c>
      <c r="DA58">
        <v>1</v>
      </c>
      <c r="DB58">
        <v>6</v>
      </c>
      <c r="DC58">
        <v>4.75</v>
      </c>
      <c r="DD58">
        <v>2</v>
      </c>
      <c r="DE58">
        <v>5.75</v>
      </c>
      <c r="DF58">
        <v>5.333333333333333</v>
      </c>
      <c r="DG58">
        <v>4.3333333333333339</v>
      </c>
      <c r="DH58">
        <v>6.416666666666667</v>
      </c>
      <c r="DI58">
        <v>4.75</v>
      </c>
      <c r="DJ58">
        <v>4.75</v>
      </c>
      <c r="DK58">
        <v>2.666666666666667</v>
      </c>
      <c r="DL58">
        <v>4.0833333333333339</v>
      </c>
      <c r="DM58">
        <v>2.25</v>
      </c>
      <c r="DN58">
        <v>1.8333333333333335</v>
      </c>
      <c r="DO58">
        <v>3</v>
      </c>
      <c r="DP58">
        <v>1.5</v>
      </c>
      <c r="DQ58">
        <v>2.25</v>
      </c>
      <c r="DR58">
        <v>2.25</v>
      </c>
      <c r="DS58">
        <v>1.25</v>
      </c>
      <c r="DT58">
        <v>0.5</v>
      </c>
      <c r="DU58">
        <v>2</v>
      </c>
      <c r="DV58">
        <v>0.5</v>
      </c>
      <c r="DW58">
        <v>0.5</v>
      </c>
      <c r="DX58">
        <v>1.5833333333333335</v>
      </c>
      <c r="DY58">
        <v>1.25</v>
      </c>
      <c r="DZ58">
        <v>2</v>
      </c>
      <c r="EA58">
        <v>1</v>
      </c>
      <c r="EB58">
        <v>1.25</v>
      </c>
      <c r="EC58">
        <v>2</v>
      </c>
      <c r="ED58">
        <v>1</v>
      </c>
      <c r="EE58">
        <v>2</v>
      </c>
      <c r="EF58">
        <v>1</v>
      </c>
      <c r="EG58">
        <v>1</v>
      </c>
      <c r="EH58">
        <v>1</v>
      </c>
      <c r="EI58">
        <v>1.5</v>
      </c>
      <c r="EJ58">
        <v>1.5</v>
      </c>
      <c r="EK58">
        <v>1</v>
      </c>
      <c r="EL58">
        <v>1.5</v>
      </c>
      <c r="EM58">
        <v>1.5</v>
      </c>
      <c r="EN58">
        <v>1</v>
      </c>
    </row>
    <row r="59" spans="1:144">
      <c r="BZ59">
        <v>6</v>
      </c>
      <c r="CA59">
        <v>1</v>
      </c>
      <c r="CB59">
        <v>7</v>
      </c>
      <c r="CC59">
        <v>3</v>
      </c>
      <c r="CD59">
        <v>11</v>
      </c>
      <c r="CE59">
        <v>10</v>
      </c>
      <c r="CF59">
        <v>6</v>
      </c>
      <c r="CG59">
        <v>2</v>
      </c>
      <c r="CH59">
        <v>6</v>
      </c>
      <c r="CI59">
        <v>7</v>
      </c>
      <c r="CJ59">
        <v>7</v>
      </c>
      <c r="CK59">
        <v>1</v>
      </c>
      <c r="CL59">
        <v>2</v>
      </c>
      <c r="CM59">
        <v>2</v>
      </c>
      <c r="CN59">
        <v>5</v>
      </c>
      <c r="CO59">
        <v>3</v>
      </c>
      <c r="CP59">
        <v>3</v>
      </c>
      <c r="CQ59">
        <v>10</v>
      </c>
      <c r="CR59">
        <v>5</v>
      </c>
      <c r="CS59">
        <v>4</v>
      </c>
      <c r="CT59">
        <v>5</v>
      </c>
      <c r="CU59">
        <v>4</v>
      </c>
      <c r="CV59">
        <v>3</v>
      </c>
      <c r="CW59">
        <v>1</v>
      </c>
      <c r="CX59">
        <v>0</v>
      </c>
      <c r="CY59">
        <v>1</v>
      </c>
      <c r="CZ59">
        <v>1</v>
      </c>
      <c r="DA59">
        <v>1</v>
      </c>
      <c r="DB59">
        <v>6</v>
      </c>
      <c r="DC59">
        <v>5</v>
      </c>
      <c r="DD59">
        <v>2</v>
      </c>
      <c r="DE59">
        <v>6</v>
      </c>
      <c r="DF59">
        <v>6</v>
      </c>
      <c r="DG59">
        <v>5</v>
      </c>
      <c r="DH59">
        <v>9</v>
      </c>
      <c r="DI59">
        <v>5</v>
      </c>
      <c r="DJ59">
        <v>5</v>
      </c>
      <c r="DK59">
        <v>3</v>
      </c>
      <c r="DL59">
        <v>5</v>
      </c>
      <c r="DM59">
        <v>3</v>
      </c>
      <c r="DN59">
        <v>3</v>
      </c>
      <c r="DO59">
        <v>4</v>
      </c>
      <c r="DP59">
        <v>2</v>
      </c>
      <c r="DQ59">
        <v>3</v>
      </c>
      <c r="DR59">
        <v>3</v>
      </c>
      <c r="DS59">
        <v>2</v>
      </c>
      <c r="DT59">
        <v>1</v>
      </c>
      <c r="DU59">
        <v>3</v>
      </c>
      <c r="DV59">
        <v>1</v>
      </c>
      <c r="DW59">
        <v>1</v>
      </c>
      <c r="DX59">
        <v>3</v>
      </c>
      <c r="DY59">
        <v>2</v>
      </c>
      <c r="DZ59">
        <v>3</v>
      </c>
      <c r="EA59">
        <v>1</v>
      </c>
      <c r="EB59">
        <v>2</v>
      </c>
      <c r="EC59">
        <v>3</v>
      </c>
      <c r="ED59">
        <v>1</v>
      </c>
      <c r="EE59">
        <v>3</v>
      </c>
      <c r="EF59">
        <v>1</v>
      </c>
      <c r="EG59">
        <v>2</v>
      </c>
      <c r="EH59">
        <v>1</v>
      </c>
      <c r="EI59">
        <v>2</v>
      </c>
      <c r="EJ59">
        <v>2</v>
      </c>
      <c r="EK59">
        <v>1</v>
      </c>
      <c r="EL59">
        <v>2</v>
      </c>
      <c r="EM59">
        <v>2</v>
      </c>
      <c r="EN59">
        <v>1</v>
      </c>
    </row>
    <row r="62" spans="1:144">
      <c r="CD62" s="31"/>
      <c r="CT62" s="31"/>
      <c r="EI62" s="31"/>
    </row>
    <row r="63" spans="1:144">
      <c r="CJ63" s="31"/>
      <c r="DG63" s="31"/>
      <c r="DH63" s="31"/>
      <c r="DI63" s="31"/>
      <c r="DJ63" s="31"/>
      <c r="DK63" s="31"/>
      <c r="DL63" s="31"/>
    </row>
    <row r="64" spans="1:144">
      <c r="CE64" s="31"/>
      <c r="CG64" s="31"/>
      <c r="CH64" s="31"/>
      <c r="CI64" s="31"/>
      <c r="CJ64" s="31"/>
    </row>
  </sheetData>
  <mergeCells count="32">
    <mergeCell ref="DM2:DR2"/>
    <mergeCell ref="DS2:DW2"/>
    <mergeCell ref="DX2:EC2"/>
    <mergeCell ref="ED2:EH2"/>
    <mergeCell ref="EI2:EN2"/>
    <mergeCell ref="DG2:DL2"/>
    <mergeCell ref="AW2:BB2"/>
    <mergeCell ref="BC2:BG2"/>
    <mergeCell ref="BH2:BM2"/>
    <mergeCell ref="BN2:BR2"/>
    <mergeCell ref="BS2:BX2"/>
    <mergeCell ref="BZ2:CD2"/>
    <mergeCell ref="CE2:CJ2"/>
    <mergeCell ref="CK2:CP2"/>
    <mergeCell ref="CQ2:CV2"/>
    <mergeCell ref="CW2:DA2"/>
    <mergeCell ref="DB2:DF2"/>
    <mergeCell ref="A1:A2"/>
    <mergeCell ref="B1:B2"/>
    <mergeCell ref="C1:C2"/>
    <mergeCell ref="AQ2:AV2"/>
    <mergeCell ref="D1:D2"/>
    <mergeCell ref="E1:E2"/>
    <mergeCell ref="F1:F2"/>
    <mergeCell ref="G1:G2"/>
    <mergeCell ref="H1:H2"/>
    <mergeCell ref="J2:N2"/>
    <mergeCell ref="O2:T2"/>
    <mergeCell ref="U2:Z2"/>
    <mergeCell ref="AA2:AF2"/>
    <mergeCell ref="AG2:AK2"/>
    <mergeCell ref="AL2:AP2"/>
  </mergeCells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3611-90A9-4DD1-8432-2CC56B69595A}">
  <dimension ref="A1:U73"/>
  <sheetViews>
    <sheetView topLeftCell="A40" zoomScale="85" zoomScaleNormal="85" workbookViewId="0">
      <selection activeCell="M63" sqref="M63:M68"/>
    </sheetView>
  </sheetViews>
  <sheetFormatPr defaultRowHeight="13.9"/>
  <sheetData>
    <row r="1" spans="1:21">
      <c r="A1" s="6" t="s">
        <v>471</v>
      </c>
      <c r="B1" s="6" t="s">
        <v>472</v>
      </c>
      <c r="C1" s="43" t="s">
        <v>69</v>
      </c>
      <c r="D1" s="43" t="s">
        <v>70</v>
      </c>
      <c r="E1" s="43" t="s">
        <v>72</v>
      </c>
      <c r="F1" s="43" t="s">
        <v>73</v>
      </c>
      <c r="G1" s="43" t="s">
        <v>74</v>
      </c>
      <c r="H1" s="43" t="s">
        <v>75</v>
      </c>
      <c r="I1" s="43" t="s">
        <v>6</v>
      </c>
      <c r="J1" s="43" t="s">
        <v>76</v>
      </c>
      <c r="K1" s="43" t="s">
        <v>544</v>
      </c>
      <c r="L1" s="43" t="s">
        <v>565</v>
      </c>
      <c r="M1" s="43" t="s">
        <v>566</v>
      </c>
      <c r="N1" s="6" t="s">
        <v>545</v>
      </c>
      <c r="O1" s="6" t="s">
        <v>324</v>
      </c>
      <c r="P1" s="6" t="s">
        <v>546</v>
      </c>
      <c r="Q1" s="6" t="s">
        <v>324</v>
      </c>
      <c r="R1" s="6" t="s">
        <v>547</v>
      </c>
      <c r="S1" s="6" t="s">
        <v>324</v>
      </c>
      <c r="T1" s="43" t="s">
        <v>568</v>
      </c>
      <c r="U1" s="76" t="s">
        <v>324</v>
      </c>
    </row>
    <row r="2" spans="1:21">
      <c r="A2" s="6" t="s">
        <v>1</v>
      </c>
      <c r="B2" s="6" t="s">
        <v>78</v>
      </c>
      <c r="C2" s="1">
        <v>12</v>
      </c>
      <c r="D2" s="1">
        <v>2.0956343765010028</v>
      </c>
      <c r="E2" s="1">
        <v>5</v>
      </c>
      <c r="F2" s="1">
        <v>6</v>
      </c>
      <c r="G2" s="1">
        <v>5</v>
      </c>
      <c r="H2" s="1">
        <v>5.5</v>
      </c>
      <c r="I2" s="62">
        <f>100*G2/(C2*D2)</f>
        <v>19.882603155344228</v>
      </c>
      <c r="J2" s="62">
        <f>100*H2/(C2*D2)</f>
        <v>21.87086347087865</v>
      </c>
      <c r="K2" s="62">
        <f>SQRT(I2^2+J2^2)</f>
        <v>29.557614538299912</v>
      </c>
      <c r="L2" s="1">
        <f>I2/J2</f>
        <v>0.90909090909090917</v>
      </c>
      <c r="M2" s="62">
        <f>180/PI()*ATAN(L2)</f>
        <v>42.27368900609374</v>
      </c>
      <c r="N2" s="62">
        <f>AVERAGE(I2:I6)</f>
        <v>14.521337079909339</v>
      </c>
      <c r="O2" s="87">
        <f>_xlfn.STDEV.S(I2:I6)</f>
        <v>5.9248272913816988</v>
      </c>
      <c r="P2" s="62">
        <f>AVERAGE(J2:J6)</f>
        <v>16.337209366658907</v>
      </c>
      <c r="Q2" s="87">
        <f>_xlfn.STDEV.S(J2:J6)</f>
        <v>6.6282503131373165</v>
      </c>
      <c r="R2" s="62">
        <f>AVERAGE(K2:K6)</f>
        <v>21.890793059326381</v>
      </c>
      <c r="S2" s="87">
        <f>_xlfn.STDEV.S(K2:K6)</f>
        <v>8.788959283469687</v>
      </c>
      <c r="T2" s="62">
        <f>AVERAGE(M2:M6)</f>
        <v>41.932223119420144</v>
      </c>
      <c r="U2" s="87">
        <f>STDEV(M2:M6)</f>
        <v>3.7815392035677751</v>
      </c>
    </row>
    <row r="3" spans="1:21">
      <c r="A3" s="6" t="s">
        <v>1</v>
      </c>
      <c r="B3" s="6" t="s">
        <v>78</v>
      </c>
      <c r="C3" s="1">
        <v>9</v>
      </c>
      <c r="D3" s="1">
        <v>2.0573218836436373</v>
      </c>
      <c r="E3" s="1">
        <v>1</v>
      </c>
      <c r="F3" s="1">
        <v>1</v>
      </c>
      <c r="G3" s="1">
        <v>1</v>
      </c>
      <c r="H3" s="1">
        <v>1</v>
      </c>
      <c r="I3" s="62">
        <f t="shared" ref="I3:I66" si="0">100*G3/(C3*D3)</f>
        <v>5.4007645567997766</v>
      </c>
      <c r="J3" s="62">
        <f t="shared" ref="J3:J66" si="1">100*H3/(C3*D3)</f>
        <v>5.4007645567997766</v>
      </c>
      <c r="K3" s="62">
        <f t="shared" ref="K3:K66" si="2">SQRT(I3^2+J3^2)</f>
        <v>7.6378344834101615</v>
      </c>
      <c r="L3" s="1">
        <f t="shared" ref="L3:L66" si="3">I3/J3</f>
        <v>1</v>
      </c>
      <c r="M3" s="62">
        <f t="shared" ref="M3:M66" si="4">180/PI()*ATAN(L3)</f>
        <v>45</v>
      </c>
      <c r="N3" s="62"/>
      <c r="O3" s="87"/>
      <c r="P3" s="87"/>
      <c r="Q3" s="62"/>
      <c r="R3" s="62"/>
      <c r="S3" s="87"/>
      <c r="T3" s="62"/>
      <c r="U3" s="87"/>
    </row>
    <row r="4" spans="1:21">
      <c r="A4" s="6" t="s">
        <v>1</v>
      </c>
      <c r="B4" s="6" t="s">
        <v>78</v>
      </c>
      <c r="C4" s="1">
        <v>14</v>
      </c>
      <c r="D4" s="1">
        <v>2.2572262183735927</v>
      </c>
      <c r="E4" s="1">
        <v>6</v>
      </c>
      <c r="F4" s="1">
        <v>7</v>
      </c>
      <c r="G4" s="1">
        <v>6</v>
      </c>
      <c r="H4" s="1">
        <v>6.75</v>
      </c>
      <c r="I4" s="62">
        <f t="shared" si="0"/>
        <v>18.986640553919699</v>
      </c>
      <c r="J4" s="62">
        <f t="shared" si="1"/>
        <v>21.359970623159661</v>
      </c>
      <c r="K4" s="62">
        <f t="shared" si="2"/>
        <v>28.578678495444674</v>
      </c>
      <c r="L4" s="1">
        <f t="shared" si="3"/>
        <v>0.88888888888888884</v>
      </c>
      <c r="M4" s="62">
        <f t="shared" si="4"/>
        <v>41.633539336570202</v>
      </c>
      <c r="N4" s="62"/>
      <c r="O4" s="87"/>
      <c r="P4" s="87"/>
      <c r="Q4" s="62"/>
      <c r="R4" s="62"/>
      <c r="S4" s="87"/>
      <c r="T4" s="62"/>
      <c r="U4" s="87"/>
    </row>
    <row r="5" spans="1:21">
      <c r="A5" s="6" t="s">
        <v>1</v>
      </c>
      <c r="B5" s="6" t="s">
        <v>78</v>
      </c>
      <c r="C5" s="1">
        <v>8</v>
      </c>
      <c r="D5" s="1">
        <v>2.3140626209471851</v>
      </c>
      <c r="E5" s="1">
        <v>3</v>
      </c>
      <c r="F5" s="1">
        <v>3</v>
      </c>
      <c r="G5" s="1">
        <v>3</v>
      </c>
      <c r="H5" s="1">
        <v>3</v>
      </c>
      <c r="I5" s="62">
        <f t="shared" si="0"/>
        <v>16.205265864694109</v>
      </c>
      <c r="J5" s="62">
        <f t="shared" si="1"/>
        <v>16.205265864694109</v>
      </c>
      <c r="K5" s="62">
        <f t="shared" si="2"/>
        <v>22.917706767712168</v>
      </c>
      <c r="L5" s="1">
        <f t="shared" si="3"/>
        <v>1</v>
      </c>
      <c r="M5" s="62">
        <f t="shared" si="4"/>
        <v>45</v>
      </c>
      <c r="N5" s="62"/>
      <c r="O5" s="87"/>
      <c r="P5" s="87"/>
      <c r="Q5" s="62"/>
      <c r="R5" s="62"/>
      <c r="S5" s="87"/>
      <c r="T5" s="62"/>
      <c r="U5" s="87"/>
    </row>
    <row r="6" spans="1:21">
      <c r="A6" s="6" t="s">
        <v>1</v>
      </c>
      <c r="B6" s="6" t="s">
        <v>78</v>
      </c>
      <c r="C6" s="1">
        <v>18</v>
      </c>
      <c r="D6" s="1">
        <v>2.7476880137673465</v>
      </c>
      <c r="E6" s="1">
        <v>6</v>
      </c>
      <c r="F6" s="1">
        <v>11</v>
      </c>
      <c r="G6" s="1">
        <v>6</v>
      </c>
      <c r="H6" s="1">
        <v>8.3333333333333321</v>
      </c>
      <c r="I6" s="62">
        <f t="shared" si="0"/>
        <v>12.131411268788884</v>
      </c>
      <c r="J6" s="62">
        <f t="shared" si="1"/>
        <v>16.849182317762338</v>
      </c>
      <c r="K6" s="62">
        <f t="shared" si="2"/>
        <v>20.762131011764975</v>
      </c>
      <c r="L6" s="1">
        <f t="shared" si="3"/>
        <v>0.72000000000000008</v>
      </c>
      <c r="M6" s="62">
        <f t="shared" si="4"/>
        <v>35.753887254436748</v>
      </c>
      <c r="N6" s="62"/>
      <c r="O6" s="87"/>
      <c r="P6" s="87"/>
      <c r="Q6" s="62"/>
      <c r="R6" s="62"/>
      <c r="S6" s="87"/>
      <c r="T6" s="62"/>
      <c r="U6" s="87"/>
    </row>
    <row r="7" spans="1:21">
      <c r="A7" s="6" t="s">
        <v>1</v>
      </c>
      <c r="B7" s="6" t="s">
        <v>79</v>
      </c>
      <c r="C7" s="1">
        <v>24</v>
      </c>
      <c r="D7" s="1">
        <v>2.4883884463757919</v>
      </c>
      <c r="E7" s="1">
        <v>3</v>
      </c>
      <c r="F7" s="1">
        <v>10</v>
      </c>
      <c r="G7" s="1">
        <v>3</v>
      </c>
      <c r="H7" s="1">
        <v>6.666666666666667</v>
      </c>
      <c r="I7" s="62">
        <f t="shared" si="0"/>
        <v>5.0233314731088701</v>
      </c>
      <c r="J7" s="62">
        <f t="shared" si="1"/>
        <v>11.162958829130824</v>
      </c>
      <c r="K7" s="62">
        <f t="shared" si="2"/>
        <v>12.241140016746641</v>
      </c>
      <c r="L7" s="1">
        <f t="shared" si="3"/>
        <v>0.44999999999999996</v>
      </c>
      <c r="M7" s="62">
        <f t="shared" si="4"/>
        <v>24.227745317954167</v>
      </c>
      <c r="N7" s="62">
        <f>AVERAGE(I7:I12)</f>
        <v>8.3790631746471771</v>
      </c>
      <c r="O7" s="87">
        <f>_xlfn.STDEV.S(I7:I12)</f>
        <v>4.7218618692897927</v>
      </c>
      <c r="P7" s="62">
        <f>AVERAGE(J7:J12)</f>
        <v>15.606208109368758</v>
      </c>
      <c r="Q7" s="87">
        <f>_xlfn.STDEV.S(J7:J12)</f>
        <v>7.7003843688241238</v>
      </c>
      <c r="R7" s="62">
        <f>AVERAGE(K7:K12)</f>
        <v>17.753292406780421</v>
      </c>
      <c r="S7" s="87">
        <f>_xlfn.STDEV.S(K7:K12)</f>
        <v>8.9382071406235397</v>
      </c>
      <c r="T7" s="62">
        <f>AVERAGE(M7:M12)</f>
        <v>28.161427099741491</v>
      </c>
      <c r="U7" s="87">
        <f>STDEV(M7:M12)</f>
        <v>5.3352560888975313</v>
      </c>
    </row>
    <row r="8" spans="1:21">
      <c r="A8" s="6" t="s">
        <v>1</v>
      </c>
      <c r="B8" s="6" t="s">
        <v>79</v>
      </c>
      <c r="C8" s="1">
        <v>11</v>
      </c>
      <c r="D8" s="1">
        <v>2.2625544724019786</v>
      </c>
      <c r="E8" s="1">
        <v>2</v>
      </c>
      <c r="F8" s="1">
        <v>6</v>
      </c>
      <c r="G8" s="1">
        <v>2</v>
      </c>
      <c r="H8" s="1">
        <v>4.0833333333333339</v>
      </c>
      <c r="I8" s="62">
        <f t="shared" si="0"/>
        <v>8.0359692566941643</v>
      </c>
      <c r="J8" s="62">
        <f t="shared" si="1"/>
        <v>16.406770565750584</v>
      </c>
      <c r="K8" s="62">
        <f t="shared" si="2"/>
        <v>18.269070099261032</v>
      </c>
      <c r="L8" s="1">
        <f t="shared" si="3"/>
        <v>0.48979591836734698</v>
      </c>
      <c r="M8" s="62">
        <f t="shared" si="4"/>
        <v>26.095424157388344</v>
      </c>
      <c r="N8" s="62"/>
      <c r="O8" s="87"/>
      <c r="P8" s="87"/>
      <c r="Q8" s="62"/>
      <c r="R8" s="62"/>
      <c r="S8" s="87"/>
      <c r="T8" s="62"/>
      <c r="U8" s="87"/>
    </row>
    <row r="9" spans="1:21">
      <c r="A9" s="6" t="s">
        <v>1</v>
      </c>
      <c r="B9" s="6" t="s">
        <v>79</v>
      </c>
      <c r="C9" s="1">
        <v>10</v>
      </c>
      <c r="D9" s="1">
        <v>2.2023864306676528</v>
      </c>
      <c r="E9" s="1">
        <v>1</v>
      </c>
      <c r="F9" s="1">
        <v>2</v>
      </c>
      <c r="G9" s="1">
        <v>1</v>
      </c>
      <c r="H9" s="1">
        <v>1.3333333333333335</v>
      </c>
      <c r="I9" s="62">
        <f t="shared" si="0"/>
        <v>4.5405292462542564</v>
      </c>
      <c r="J9" s="62">
        <f t="shared" si="1"/>
        <v>6.0540389950056754</v>
      </c>
      <c r="K9" s="62">
        <f t="shared" si="2"/>
        <v>7.5675487437570945</v>
      </c>
      <c r="L9" s="1">
        <f t="shared" si="3"/>
        <v>0.75</v>
      </c>
      <c r="M9" s="62">
        <f t="shared" si="4"/>
        <v>36.86989764584402</v>
      </c>
      <c r="N9" s="62"/>
      <c r="O9" s="87"/>
      <c r="P9" s="87"/>
      <c r="Q9" s="62"/>
      <c r="R9" s="62"/>
      <c r="S9" s="87"/>
      <c r="T9" s="62"/>
      <c r="U9" s="87"/>
    </row>
    <row r="10" spans="1:21">
      <c r="A10" s="6" t="s">
        <v>1</v>
      </c>
      <c r="B10" s="6" t="s">
        <v>79</v>
      </c>
      <c r="C10" s="1">
        <v>10</v>
      </c>
      <c r="D10" s="1">
        <v>1.9418463073243413</v>
      </c>
      <c r="E10" s="1">
        <v>3</v>
      </c>
      <c r="F10" s="1">
        <v>6</v>
      </c>
      <c r="G10" s="1">
        <v>3</v>
      </c>
      <c r="H10" s="1">
        <v>4.916666666666667</v>
      </c>
      <c r="I10" s="62">
        <f t="shared" si="0"/>
        <v>15.449214434141714</v>
      </c>
      <c r="J10" s="62">
        <f t="shared" si="1"/>
        <v>25.319545878176701</v>
      </c>
      <c r="K10" s="62">
        <f t="shared" si="2"/>
        <v>29.660708523384727</v>
      </c>
      <c r="L10" s="1">
        <f t="shared" si="3"/>
        <v>0.61016949152542366</v>
      </c>
      <c r="M10" s="62">
        <f t="shared" si="4"/>
        <v>31.3902681041878</v>
      </c>
      <c r="N10" s="62"/>
      <c r="O10" s="87"/>
      <c r="P10" s="87"/>
      <c r="Q10" s="62"/>
      <c r="R10" s="62"/>
      <c r="S10" s="87"/>
      <c r="T10" s="62"/>
      <c r="U10" s="87"/>
    </row>
    <row r="11" spans="1:21">
      <c r="A11" s="6" t="s">
        <v>1</v>
      </c>
      <c r="B11" s="6" t="s">
        <v>79</v>
      </c>
      <c r="C11" s="1">
        <v>11</v>
      </c>
      <c r="D11" s="1">
        <v>2.1286670297200723</v>
      </c>
      <c r="E11" s="1">
        <v>3</v>
      </c>
      <c r="F11" s="1">
        <v>7</v>
      </c>
      <c r="G11" s="1">
        <v>3</v>
      </c>
      <c r="H11" s="1">
        <v>5.5833333333333339</v>
      </c>
      <c r="I11" s="62">
        <f t="shared" si="0"/>
        <v>12.812115230776012</v>
      </c>
      <c r="J11" s="62">
        <f t="shared" si="1"/>
        <v>23.844770012833134</v>
      </c>
      <c r="K11" s="62">
        <f t="shared" si="2"/>
        <v>27.068863176195428</v>
      </c>
      <c r="L11" s="1">
        <f t="shared" si="3"/>
        <v>0.53731343283582089</v>
      </c>
      <c r="M11" s="62">
        <f t="shared" si="4"/>
        <v>28.249735494974281</v>
      </c>
      <c r="N11" s="62"/>
      <c r="O11" s="87"/>
      <c r="P11" s="87"/>
      <c r="Q11" s="62"/>
      <c r="R11" s="62"/>
      <c r="S11" s="87"/>
      <c r="T11" s="62"/>
      <c r="U11" s="87"/>
    </row>
    <row r="12" spans="1:21">
      <c r="A12" s="6" t="s">
        <v>1</v>
      </c>
      <c r="B12" s="6" t="s">
        <v>79</v>
      </c>
      <c r="C12" s="1">
        <v>22</v>
      </c>
      <c r="D12" s="1">
        <v>2.0599268363315488</v>
      </c>
      <c r="E12" s="1">
        <v>2</v>
      </c>
      <c r="F12" s="1">
        <v>7</v>
      </c>
      <c r="G12" s="1">
        <v>2</v>
      </c>
      <c r="H12" s="1">
        <v>4.916666666666667</v>
      </c>
      <c r="I12" s="62">
        <f t="shared" si="0"/>
        <v>4.4132194069080484</v>
      </c>
      <c r="J12" s="62">
        <f t="shared" si="1"/>
        <v>10.84916437531562</v>
      </c>
      <c r="K12" s="62">
        <f t="shared" si="2"/>
        <v>11.712423881337603</v>
      </c>
      <c r="L12" s="1">
        <f t="shared" si="3"/>
        <v>0.40677966101694912</v>
      </c>
      <c r="M12" s="62">
        <f t="shared" si="4"/>
        <v>22.135491878100353</v>
      </c>
      <c r="N12" s="62"/>
      <c r="O12" s="87"/>
      <c r="P12" s="87"/>
      <c r="Q12" s="62"/>
      <c r="R12" s="62"/>
      <c r="S12" s="87"/>
      <c r="T12" s="62"/>
      <c r="U12" s="87"/>
    </row>
    <row r="13" spans="1:21">
      <c r="A13" s="6" t="s">
        <v>1</v>
      </c>
      <c r="B13" s="6" t="s">
        <v>80</v>
      </c>
      <c r="C13" s="1">
        <v>5</v>
      </c>
      <c r="D13" s="1">
        <v>1.8135468074492469</v>
      </c>
      <c r="E13" s="1">
        <v>1</v>
      </c>
      <c r="F13" s="1">
        <v>1</v>
      </c>
      <c r="G13" s="1">
        <v>1</v>
      </c>
      <c r="H13" s="1">
        <v>1</v>
      </c>
      <c r="I13" s="62">
        <f t="shared" si="0"/>
        <v>11.028113483395554</v>
      </c>
      <c r="J13" s="62">
        <f t="shared" si="1"/>
        <v>11.028113483395554</v>
      </c>
      <c r="K13" s="62">
        <f t="shared" si="2"/>
        <v>15.596107655607589</v>
      </c>
      <c r="L13" s="1">
        <f t="shared" si="3"/>
        <v>1</v>
      </c>
      <c r="M13" s="62">
        <f t="shared" si="4"/>
        <v>45</v>
      </c>
      <c r="N13" s="62">
        <f>AVERAGE(I13:I18)</f>
        <v>3.9094747885980525</v>
      </c>
      <c r="O13" s="87">
        <f>_xlfn.STDEV.S(I13:I18)</f>
        <v>4.0809431574678321</v>
      </c>
      <c r="P13" s="62">
        <f>AVERAGE(J13:J18)</f>
        <v>8.0866636355190948</v>
      </c>
      <c r="Q13" s="87">
        <f>_xlfn.STDEV.S(J13:J18)</f>
        <v>2.9613484238682326</v>
      </c>
      <c r="R13" s="62">
        <f>AVERAGE(K13:K18)</f>
        <v>9.3082307779679958</v>
      </c>
      <c r="S13" s="87">
        <f>_xlfn.STDEV.S(K13:K18)</f>
        <v>4.2738314818193741</v>
      </c>
      <c r="T13" s="62">
        <f>AVERAGE(M13:M18)</f>
        <v>19.581436015049981</v>
      </c>
      <c r="U13" s="87">
        <f>STDEV(M13:M18)</f>
        <v>17.658576742031759</v>
      </c>
    </row>
    <row r="14" spans="1:21">
      <c r="A14" s="6" t="s">
        <v>1</v>
      </c>
      <c r="B14" s="6" t="s">
        <v>80</v>
      </c>
      <c r="C14" s="1">
        <v>15</v>
      </c>
      <c r="D14" s="1">
        <v>1.7715511867561549</v>
      </c>
      <c r="E14" s="1">
        <v>0</v>
      </c>
      <c r="F14" s="1">
        <v>2</v>
      </c>
      <c r="G14" s="1">
        <v>0</v>
      </c>
      <c r="H14" s="1">
        <v>1.0833333333333335</v>
      </c>
      <c r="I14" s="62">
        <f t="shared" si="0"/>
        <v>0</v>
      </c>
      <c r="J14" s="62">
        <f t="shared" si="1"/>
        <v>4.0767787440828407</v>
      </c>
      <c r="K14" s="62">
        <f t="shared" si="2"/>
        <v>4.0767787440828407</v>
      </c>
      <c r="L14" s="1">
        <f t="shared" si="3"/>
        <v>0</v>
      </c>
      <c r="M14" s="62">
        <f t="shared" si="4"/>
        <v>0</v>
      </c>
      <c r="N14" s="62"/>
      <c r="O14" s="87"/>
      <c r="P14" s="87"/>
      <c r="Q14" s="62"/>
      <c r="R14" s="62"/>
      <c r="S14" s="87"/>
      <c r="T14" s="62"/>
      <c r="U14" s="87"/>
    </row>
    <row r="15" spans="1:21">
      <c r="A15" s="6" t="s">
        <v>1</v>
      </c>
      <c r="B15" s="6" t="s">
        <v>80</v>
      </c>
      <c r="C15" s="1">
        <v>9</v>
      </c>
      <c r="D15" s="1">
        <v>2.1182182413194099</v>
      </c>
      <c r="E15" s="1">
        <v>1</v>
      </c>
      <c r="F15" s="1">
        <v>2</v>
      </c>
      <c r="G15" s="1">
        <v>1</v>
      </c>
      <c r="H15" s="1">
        <v>1.75</v>
      </c>
      <c r="I15" s="62">
        <f t="shared" si="0"/>
        <v>5.245498737745808</v>
      </c>
      <c r="J15" s="62">
        <f t="shared" si="1"/>
        <v>9.1796227910551647</v>
      </c>
      <c r="K15" s="62">
        <f t="shared" si="2"/>
        <v>10.572640710520352</v>
      </c>
      <c r="L15" s="1">
        <f t="shared" si="3"/>
        <v>0.5714285714285714</v>
      </c>
      <c r="M15" s="62">
        <f t="shared" si="4"/>
        <v>29.744881296942221</v>
      </c>
      <c r="N15" s="62"/>
      <c r="O15" s="87"/>
      <c r="P15" s="87"/>
      <c r="Q15" s="62"/>
      <c r="R15" s="62"/>
      <c r="S15" s="87"/>
      <c r="T15" s="62"/>
      <c r="U15" s="87"/>
    </row>
    <row r="16" spans="1:21">
      <c r="A16" s="6" t="s">
        <v>1</v>
      </c>
      <c r="B16" s="6" t="s">
        <v>80</v>
      </c>
      <c r="C16" s="1">
        <v>17</v>
      </c>
      <c r="D16" s="1">
        <v>1.7053303718826802</v>
      </c>
      <c r="E16" s="1">
        <v>1</v>
      </c>
      <c r="F16" s="1">
        <v>5</v>
      </c>
      <c r="G16" s="1">
        <v>1</v>
      </c>
      <c r="H16" s="1">
        <v>3.25</v>
      </c>
      <c r="I16" s="62">
        <f t="shared" si="0"/>
        <v>3.4493919994413567</v>
      </c>
      <c r="J16" s="62">
        <f t="shared" si="1"/>
        <v>11.210523998184408</v>
      </c>
      <c r="K16" s="62">
        <f t="shared" si="2"/>
        <v>11.729200888367398</v>
      </c>
      <c r="L16" s="1">
        <f t="shared" si="3"/>
        <v>0.30769230769230771</v>
      </c>
      <c r="M16" s="62">
        <f t="shared" si="4"/>
        <v>17.102728969052375</v>
      </c>
      <c r="N16" s="62"/>
      <c r="O16" s="87"/>
      <c r="P16" s="87"/>
      <c r="Q16" s="62"/>
      <c r="R16" s="62"/>
      <c r="S16" s="87"/>
      <c r="T16" s="62"/>
      <c r="U16" s="87"/>
    </row>
    <row r="17" spans="1:21">
      <c r="A17" s="6" t="s">
        <v>1</v>
      </c>
      <c r="B17" s="6" t="s">
        <v>80</v>
      </c>
      <c r="C17" s="1">
        <v>13</v>
      </c>
      <c r="D17" s="1">
        <v>2.0772451463248234</v>
      </c>
      <c r="E17" s="1">
        <v>0</v>
      </c>
      <c r="F17" s="1">
        <v>3</v>
      </c>
      <c r="G17" s="1">
        <v>0</v>
      </c>
      <c r="H17" s="1">
        <v>1.4166666666666667</v>
      </c>
      <c r="I17" s="62">
        <f t="shared" si="0"/>
        <v>0</v>
      </c>
      <c r="J17" s="62">
        <f t="shared" si="1"/>
        <v>5.246100065134943</v>
      </c>
      <c r="K17" s="62">
        <f t="shared" si="2"/>
        <v>5.246100065134943</v>
      </c>
      <c r="L17" s="1">
        <f t="shared" si="3"/>
        <v>0</v>
      </c>
      <c r="M17" s="62">
        <f t="shared" si="4"/>
        <v>0</v>
      </c>
      <c r="N17" s="62"/>
      <c r="O17" s="87"/>
      <c r="P17" s="87"/>
      <c r="Q17" s="62"/>
      <c r="R17" s="62"/>
      <c r="S17" s="87"/>
      <c r="T17" s="62"/>
      <c r="U17" s="87"/>
    </row>
    <row r="18" spans="1:21">
      <c r="A18" s="6" t="s">
        <v>1</v>
      </c>
      <c r="B18" s="6" t="s">
        <v>80</v>
      </c>
      <c r="C18" s="1">
        <v>13</v>
      </c>
      <c r="D18" s="1">
        <v>2.0601574783402006</v>
      </c>
      <c r="E18" s="1">
        <v>1</v>
      </c>
      <c r="F18" s="1">
        <v>3</v>
      </c>
      <c r="G18" s="1">
        <v>1</v>
      </c>
      <c r="H18" s="1">
        <v>2.0833333333333335</v>
      </c>
      <c r="I18" s="62">
        <f t="shared" si="0"/>
        <v>3.7338445110055978</v>
      </c>
      <c r="J18" s="62">
        <f t="shared" si="1"/>
        <v>7.7788427312616628</v>
      </c>
      <c r="K18" s="62">
        <f t="shared" si="2"/>
        <v>8.6285566040948609</v>
      </c>
      <c r="L18" s="1">
        <f t="shared" si="3"/>
        <v>0.47999999999999993</v>
      </c>
      <c r="M18" s="62">
        <f t="shared" si="4"/>
        <v>25.641005824305282</v>
      </c>
      <c r="N18" s="62"/>
      <c r="O18" s="87"/>
      <c r="P18" s="87"/>
      <c r="Q18" s="62"/>
      <c r="R18" s="62"/>
      <c r="S18" s="87"/>
      <c r="T18" s="62"/>
      <c r="U18" s="87"/>
    </row>
    <row r="19" spans="1:21">
      <c r="A19" s="6" t="s">
        <v>1</v>
      </c>
      <c r="B19" s="6" t="s">
        <v>81</v>
      </c>
      <c r="C19" s="1">
        <v>23</v>
      </c>
      <c r="D19" s="1">
        <v>2.2309492598692082</v>
      </c>
      <c r="E19" s="1">
        <v>1</v>
      </c>
      <c r="F19" s="1">
        <v>10</v>
      </c>
      <c r="G19" s="1">
        <v>1</v>
      </c>
      <c r="H19" s="1">
        <v>5.75</v>
      </c>
      <c r="I19" s="62">
        <f t="shared" si="0"/>
        <v>1.9488682083300353</v>
      </c>
      <c r="J19" s="62">
        <f t="shared" si="1"/>
        <v>11.205992197897702</v>
      </c>
      <c r="K19" s="62">
        <f t="shared" si="2"/>
        <v>11.374196606037003</v>
      </c>
      <c r="L19" s="1">
        <f t="shared" si="3"/>
        <v>0.17391304347826089</v>
      </c>
      <c r="M19" s="62">
        <f t="shared" si="4"/>
        <v>9.8658069430843689</v>
      </c>
      <c r="N19" s="62">
        <f>AVERAGE(I19:I24)</f>
        <v>6.611542189120061</v>
      </c>
      <c r="O19" s="87">
        <f>_xlfn.STDEV.S(I19:I24)</f>
        <v>6.0514964299514507</v>
      </c>
      <c r="P19" s="62">
        <f>AVERAGE(J19:J24)</f>
        <v>10.911821979011352</v>
      </c>
      <c r="Q19" s="87">
        <f>_xlfn.STDEV.S(J19:J24)</f>
        <v>2.9391529835287935</v>
      </c>
      <c r="R19" s="62">
        <f>AVERAGE(K19:K24)</f>
        <v>13.26977929162542</v>
      </c>
      <c r="S19" s="87">
        <f>_xlfn.STDEV.S(K19:K24)</f>
        <v>5.4121342544637594</v>
      </c>
      <c r="T19" s="62">
        <f>AVERAGE(M19:M24)</f>
        <v>25.597612801241571</v>
      </c>
      <c r="U19" s="87">
        <f>STDEV(M19:M24)</f>
        <v>18.505651189459588</v>
      </c>
    </row>
    <row r="20" spans="1:21">
      <c r="A20" s="6" t="s">
        <v>1</v>
      </c>
      <c r="B20" s="6" t="s">
        <v>81</v>
      </c>
      <c r="C20" s="1">
        <v>11</v>
      </c>
      <c r="D20" s="1">
        <v>2.8008672288417533</v>
      </c>
      <c r="E20" s="1">
        <v>4</v>
      </c>
      <c r="F20" s="1">
        <v>5</v>
      </c>
      <c r="G20" s="1">
        <v>4</v>
      </c>
      <c r="H20" s="1">
        <v>4.3333333333333339</v>
      </c>
      <c r="I20" s="62">
        <f t="shared" si="0"/>
        <v>12.982991835237357</v>
      </c>
      <c r="J20" s="62">
        <f t="shared" si="1"/>
        <v>14.064907821507138</v>
      </c>
      <c r="K20" s="62">
        <f t="shared" si="2"/>
        <v>19.14104775139889</v>
      </c>
      <c r="L20" s="1">
        <f t="shared" si="3"/>
        <v>0.92307692307692302</v>
      </c>
      <c r="M20" s="62">
        <f t="shared" si="4"/>
        <v>42.709389957361473</v>
      </c>
      <c r="N20" s="62"/>
      <c r="O20" s="87"/>
      <c r="P20" s="87"/>
      <c r="Q20" s="62"/>
      <c r="R20" s="62"/>
      <c r="S20" s="87"/>
      <c r="T20" s="62"/>
      <c r="U20" s="87"/>
    </row>
    <row r="21" spans="1:21">
      <c r="A21" s="6" t="s">
        <v>1</v>
      </c>
      <c r="B21" s="6" t="s">
        <v>81</v>
      </c>
      <c r="C21" s="1">
        <v>14</v>
      </c>
      <c r="D21" s="1">
        <v>2.1103585588030427</v>
      </c>
      <c r="E21" s="1">
        <v>0</v>
      </c>
      <c r="F21" s="1">
        <v>4</v>
      </c>
      <c r="G21" s="1">
        <v>0</v>
      </c>
      <c r="H21" s="1">
        <v>2.25</v>
      </c>
      <c r="I21" s="62">
        <f t="shared" si="0"/>
        <v>0</v>
      </c>
      <c r="J21" s="62">
        <f t="shared" si="1"/>
        <v>7.6154966673265214</v>
      </c>
      <c r="K21" s="62">
        <f t="shared" si="2"/>
        <v>7.6154966673265214</v>
      </c>
      <c r="L21" s="1">
        <f t="shared" si="3"/>
        <v>0</v>
      </c>
      <c r="M21" s="62">
        <f t="shared" si="4"/>
        <v>0</v>
      </c>
      <c r="N21" s="62"/>
      <c r="O21" s="87"/>
      <c r="P21" s="87"/>
      <c r="Q21" s="62"/>
      <c r="R21" s="62"/>
      <c r="S21" s="87"/>
      <c r="T21" s="62"/>
      <c r="U21" s="87"/>
    </row>
    <row r="22" spans="1:21">
      <c r="A22" s="6" t="s">
        <v>1</v>
      </c>
      <c r="B22" s="6" t="s">
        <v>81</v>
      </c>
      <c r="C22" s="1">
        <v>14</v>
      </c>
      <c r="D22" s="1">
        <v>2.4379930129447884</v>
      </c>
      <c r="E22" s="1">
        <v>1</v>
      </c>
      <c r="F22" s="1">
        <v>5</v>
      </c>
      <c r="G22" s="1">
        <v>1</v>
      </c>
      <c r="H22" s="1">
        <v>2.7500000000000004</v>
      </c>
      <c r="I22" s="62">
        <f t="shared" si="0"/>
        <v>2.929810341921149</v>
      </c>
      <c r="J22" s="62">
        <f t="shared" si="1"/>
        <v>8.0569784402831601</v>
      </c>
      <c r="K22" s="62">
        <f t="shared" si="2"/>
        <v>8.573137711877477</v>
      </c>
      <c r="L22" s="1">
        <f t="shared" si="3"/>
        <v>0.36363636363636359</v>
      </c>
      <c r="M22" s="62">
        <f t="shared" si="4"/>
        <v>19.983106521899977</v>
      </c>
      <c r="N22" s="62"/>
      <c r="O22" s="87"/>
      <c r="P22" s="87"/>
      <c r="Q22" s="62"/>
      <c r="R22" s="62"/>
      <c r="S22" s="87"/>
      <c r="T22" s="62"/>
      <c r="U22" s="87"/>
    </row>
    <row r="23" spans="1:21">
      <c r="A23" s="6" t="s">
        <v>1</v>
      </c>
      <c r="B23" s="6" t="s">
        <v>81</v>
      </c>
      <c r="C23" s="1">
        <v>11</v>
      </c>
      <c r="D23" s="1">
        <v>2.4984773918767527</v>
      </c>
      <c r="E23" s="1">
        <v>4</v>
      </c>
      <c r="F23" s="1">
        <v>4</v>
      </c>
      <c r="G23" s="1">
        <v>4</v>
      </c>
      <c r="H23" s="1">
        <v>4</v>
      </c>
      <c r="I23" s="62">
        <f t="shared" si="0"/>
        <v>14.554318755040448</v>
      </c>
      <c r="J23" s="62">
        <f t="shared" si="1"/>
        <v>14.554318755040448</v>
      </c>
      <c r="K23" s="62">
        <f t="shared" si="2"/>
        <v>20.582914974479301</v>
      </c>
      <c r="L23" s="1">
        <f t="shared" si="3"/>
        <v>1</v>
      </c>
      <c r="M23" s="62">
        <f t="shared" si="4"/>
        <v>45</v>
      </c>
      <c r="N23" s="62"/>
      <c r="O23" s="87"/>
      <c r="P23" s="87"/>
      <c r="Q23" s="62"/>
      <c r="R23" s="62"/>
      <c r="S23" s="87"/>
      <c r="T23" s="62"/>
      <c r="U23" s="87"/>
    </row>
    <row r="24" spans="1:21">
      <c r="A24" s="6" t="s">
        <v>1</v>
      </c>
      <c r="B24" s="6" t="s">
        <v>81</v>
      </c>
      <c r="C24" s="1">
        <v>11</v>
      </c>
      <c r="D24" s="1">
        <v>2.5067084551697985</v>
      </c>
      <c r="E24" s="1">
        <v>2</v>
      </c>
      <c r="F24" s="1">
        <v>3</v>
      </c>
      <c r="G24" s="1">
        <v>2</v>
      </c>
      <c r="H24" s="1">
        <v>2.75</v>
      </c>
      <c r="I24" s="62">
        <f t="shared" si="0"/>
        <v>7.253263994191375</v>
      </c>
      <c r="J24" s="62">
        <f t="shared" si="1"/>
        <v>9.9732379920131411</v>
      </c>
      <c r="K24" s="62">
        <f t="shared" si="2"/>
        <v>12.33188203863333</v>
      </c>
      <c r="L24" s="1">
        <f t="shared" si="3"/>
        <v>0.72727272727272729</v>
      </c>
      <c r="M24" s="62">
        <f t="shared" si="4"/>
        <v>36.027373385103608</v>
      </c>
      <c r="N24" s="62"/>
      <c r="O24" s="87"/>
      <c r="P24" s="87"/>
      <c r="Q24" s="62"/>
      <c r="R24" s="62"/>
      <c r="S24" s="87"/>
      <c r="T24" s="62"/>
      <c r="U24" s="87"/>
    </row>
    <row r="25" spans="1:21">
      <c r="A25" s="6" t="s">
        <v>325</v>
      </c>
      <c r="B25" s="6" t="s">
        <v>82</v>
      </c>
      <c r="C25" s="1">
        <v>9</v>
      </c>
      <c r="D25" s="1">
        <v>2.3541216889272909</v>
      </c>
      <c r="E25" s="1">
        <v>1</v>
      </c>
      <c r="F25" s="1">
        <v>1</v>
      </c>
      <c r="G25" s="1">
        <v>1</v>
      </c>
      <c r="H25" s="1">
        <v>1</v>
      </c>
      <c r="I25" s="62">
        <f t="shared" si="0"/>
        <v>4.7198541873908573</v>
      </c>
      <c r="J25" s="62">
        <f t="shared" si="1"/>
        <v>4.7198541873908573</v>
      </c>
      <c r="K25" s="62">
        <f t="shared" si="2"/>
        <v>6.6748818042315943</v>
      </c>
      <c r="L25" s="1">
        <f t="shared" si="3"/>
        <v>1</v>
      </c>
      <c r="M25" s="62">
        <f t="shared" si="4"/>
        <v>45</v>
      </c>
      <c r="N25" s="62">
        <f>AVERAGE(I25:I29)</f>
        <v>3.5980566797303482</v>
      </c>
      <c r="O25" s="87">
        <f>_xlfn.STDEV.S(I25:I29)</f>
        <v>2.089084341683523</v>
      </c>
      <c r="P25" s="62">
        <f>AVERAGE(J25:J29)</f>
        <v>3.5980566797303482</v>
      </c>
      <c r="Q25" s="87">
        <f>_xlfn.STDEV.S(J25:J29)</f>
        <v>2.089084341683523</v>
      </c>
      <c r="R25" s="62">
        <f>AVERAGE(K25:K29)</f>
        <v>5.0884205546617665</v>
      </c>
      <c r="S25" s="87">
        <f>_xlfn.STDEV.S(K25:K29)</f>
        <v>2.954411408950107</v>
      </c>
      <c r="T25" s="62">
        <f>AVERAGE(M25:M29)</f>
        <v>54</v>
      </c>
      <c r="U25" s="87">
        <f>STDEV(M25:M29)</f>
        <v>20.124611797498108</v>
      </c>
    </row>
    <row r="26" spans="1:21">
      <c r="A26" s="6" t="s">
        <v>325</v>
      </c>
      <c r="B26" s="6" t="s">
        <v>82</v>
      </c>
      <c r="C26" s="1">
        <v>7</v>
      </c>
      <c r="D26" s="1">
        <v>2.2343844485733277</v>
      </c>
      <c r="E26" s="1">
        <v>0</v>
      </c>
      <c r="F26" s="1">
        <v>0</v>
      </c>
      <c r="G26" s="1">
        <v>0</v>
      </c>
      <c r="H26" s="1">
        <v>0</v>
      </c>
      <c r="I26" s="62">
        <f t="shared" si="0"/>
        <v>0</v>
      </c>
      <c r="J26" s="62">
        <f t="shared" si="1"/>
        <v>0</v>
      </c>
      <c r="K26" s="62">
        <f t="shared" si="2"/>
        <v>0</v>
      </c>
      <c r="L26" s="1" t="e">
        <f t="shared" si="3"/>
        <v>#DIV/0!</v>
      </c>
      <c r="M26" s="62">
        <v>90</v>
      </c>
      <c r="N26" s="62"/>
      <c r="O26" s="87"/>
      <c r="P26" s="87"/>
      <c r="Q26" s="62"/>
      <c r="R26" s="62"/>
      <c r="S26" s="87"/>
      <c r="T26" s="62"/>
      <c r="U26" s="87"/>
    </row>
    <row r="27" spans="1:21">
      <c r="A27" s="6" t="s">
        <v>325</v>
      </c>
      <c r="B27" s="6" t="s">
        <v>82</v>
      </c>
      <c r="C27" s="1">
        <v>8</v>
      </c>
      <c r="D27" s="1">
        <v>2.3530582449933704</v>
      </c>
      <c r="E27" s="1">
        <v>1</v>
      </c>
      <c r="F27" s="1">
        <v>1</v>
      </c>
      <c r="G27" s="1">
        <v>1</v>
      </c>
      <c r="H27" s="1">
        <v>1</v>
      </c>
      <c r="I27" s="62">
        <f t="shared" si="0"/>
        <v>5.3122356943762004</v>
      </c>
      <c r="J27" s="62">
        <f t="shared" si="1"/>
        <v>5.3122356943762004</v>
      </c>
      <c r="K27" s="62">
        <f t="shared" si="2"/>
        <v>7.5126357655092786</v>
      </c>
      <c r="L27" s="1">
        <f t="shared" si="3"/>
        <v>1</v>
      </c>
      <c r="M27" s="62">
        <f t="shared" si="4"/>
        <v>45</v>
      </c>
      <c r="N27" s="62"/>
      <c r="O27" s="87"/>
      <c r="P27" s="87"/>
      <c r="Q27" s="62"/>
      <c r="R27" s="62"/>
      <c r="S27" s="87"/>
      <c r="T27" s="62"/>
      <c r="U27" s="87"/>
    </row>
    <row r="28" spans="1:21">
      <c r="A28" s="6" t="s">
        <v>325</v>
      </c>
      <c r="B28" s="6" t="s">
        <v>82</v>
      </c>
      <c r="C28" s="1">
        <v>11</v>
      </c>
      <c r="D28" s="1">
        <v>2.3491486401296306</v>
      </c>
      <c r="E28" s="1">
        <v>1</v>
      </c>
      <c r="F28" s="1">
        <v>1</v>
      </c>
      <c r="G28" s="1">
        <v>1</v>
      </c>
      <c r="H28" s="1">
        <v>1</v>
      </c>
      <c r="I28" s="62">
        <f t="shared" si="0"/>
        <v>3.8698739345873987</v>
      </c>
      <c r="J28" s="62">
        <f t="shared" si="1"/>
        <v>3.8698739345873987</v>
      </c>
      <c r="K28" s="62">
        <f t="shared" si="2"/>
        <v>5.472828202967631</v>
      </c>
      <c r="L28" s="1">
        <f t="shared" si="3"/>
        <v>1</v>
      </c>
      <c r="M28" s="62">
        <f t="shared" si="4"/>
        <v>45</v>
      </c>
      <c r="N28" s="62"/>
      <c r="O28" s="87"/>
      <c r="P28" s="87"/>
      <c r="Q28" s="62"/>
      <c r="R28" s="62"/>
      <c r="S28" s="87"/>
      <c r="T28" s="62"/>
      <c r="U28" s="87"/>
    </row>
    <row r="29" spans="1:21">
      <c r="A29" s="6" t="s">
        <v>325</v>
      </c>
      <c r="B29" s="6" t="s">
        <v>82</v>
      </c>
      <c r="C29" s="1">
        <v>10</v>
      </c>
      <c r="D29" s="1">
        <v>2.4459927358175984</v>
      </c>
      <c r="E29" s="1">
        <v>1</v>
      </c>
      <c r="F29" s="1">
        <v>1</v>
      </c>
      <c r="G29" s="1">
        <v>1</v>
      </c>
      <c r="H29" s="1">
        <v>1</v>
      </c>
      <c r="I29" s="62">
        <f t="shared" si="0"/>
        <v>4.0883195822972862</v>
      </c>
      <c r="J29" s="62">
        <f t="shared" si="1"/>
        <v>4.0883195822972862</v>
      </c>
      <c r="K29" s="62">
        <f t="shared" si="2"/>
        <v>5.7817570006003294</v>
      </c>
      <c r="L29" s="1">
        <f t="shared" si="3"/>
        <v>1</v>
      </c>
      <c r="M29" s="62">
        <f t="shared" si="4"/>
        <v>45</v>
      </c>
      <c r="N29" s="62"/>
      <c r="O29" s="87"/>
      <c r="P29" s="87"/>
      <c r="Q29" s="62"/>
      <c r="R29" s="62"/>
      <c r="S29" s="87"/>
      <c r="T29" s="62"/>
      <c r="U29" s="87"/>
    </row>
    <row r="30" spans="1:21">
      <c r="A30" s="6" t="s">
        <v>325</v>
      </c>
      <c r="B30" s="6" t="s">
        <v>264</v>
      </c>
      <c r="C30" s="1">
        <v>11</v>
      </c>
      <c r="D30" s="1">
        <v>2.4135552819284358</v>
      </c>
      <c r="E30" s="1">
        <v>6</v>
      </c>
      <c r="F30" s="1">
        <v>6</v>
      </c>
      <c r="G30" s="1">
        <v>6</v>
      </c>
      <c r="H30" s="1">
        <v>6</v>
      </c>
      <c r="I30" s="62">
        <f t="shared" si="0"/>
        <v>22.5996292497898</v>
      </c>
      <c r="J30" s="62">
        <f t="shared" si="1"/>
        <v>22.5996292497898</v>
      </c>
      <c r="K30" s="62">
        <f t="shared" si="2"/>
        <v>31.960702189656431</v>
      </c>
      <c r="L30" s="1">
        <f t="shared" si="3"/>
        <v>1</v>
      </c>
      <c r="M30" s="62">
        <f t="shared" si="4"/>
        <v>45</v>
      </c>
      <c r="N30" s="62">
        <f>AVERAGE(I30:I34)</f>
        <v>21.918555560862792</v>
      </c>
      <c r="O30" s="87">
        <f>_xlfn.STDEV.S(I30:I34)</f>
        <v>11.750573844849256</v>
      </c>
      <c r="P30" s="62">
        <f>AVERAGE(J30:J34)</f>
        <v>23.693475427595349</v>
      </c>
      <c r="Q30" s="87">
        <f>_xlfn.STDEV.S(J30:J34)</f>
        <v>12.536806235727338</v>
      </c>
      <c r="R30" s="62">
        <f>AVERAGE(K30:K34)</f>
        <v>32.292290048879181</v>
      </c>
      <c r="S30" s="87">
        <f>_xlfn.STDEV.S(K30:K34)</f>
        <v>17.146787459029103</v>
      </c>
      <c r="T30" s="62">
        <f t="shared" ref="T30" si="5">AVERAGE(M30:M34)</f>
        <v>42.852476836357575</v>
      </c>
      <c r="U30" s="87">
        <f>STDEV(M30:M34)</f>
        <v>2.2518258832047429</v>
      </c>
    </row>
    <row r="31" spans="1:21">
      <c r="A31" s="6" t="s">
        <v>325</v>
      </c>
      <c r="B31" s="6" t="s">
        <v>264</v>
      </c>
      <c r="C31" s="1">
        <v>12</v>
      </c>
      <c r="D31" s="1">
        <v>2.2765349561024801</v>
      </c>
      <c r="E31" s="1">
        <v>4</v>
      </c>
      <c r="F31" s="1">
        <v>5</v>
      </c>
      <c r="G31" s="1">
        <v>4</v>
      </c>
      <c r="H31" s="1">
        <v>4.75</v>
      </c>
      <c r="I31" s="62">
        <f t="shared" si="0"/>
        <v>14.642135515635283</v>
      </c>
      <c r="J31" s="62">
        <f t="shared" si="1"/>
        <v>17.387535924816898</v>
      </c>
      <c r="K31" s="62">
        <f t="shared" si="2"/>
        <v>22.731443816771218</v>
      </c>
      <c r="L31" s="1">
        <f t="shared" si="3"/>
        <v>0.8421052631578948</v>
      </c>
      <c r="M31" s="62">
        <f t="shared" si="4"/>
        <v>40.100907546212241</v>
      </c>
      <c r="N31" s="62"/>
      <c r="O31" s="87"/>
      <c r="P31" s="87"/>
      <c r="Q31" s="62"/>
      <c r="R31" s="62"/>
      <c r="S31" s="87"/>
      <c r="T31" s="62"/>
      <c r="U31" s="87"/>
    </row>
    <row r="32" spans="1:21">
      <c r="A32" s="6" t="s">
        <v>325</v>
      </c>
      <c r="B32" s="6" t="s">
        <v>264</v>
      </c>
      <c r="C32" s="1">
        <v>11</v>
      </c>
      <c r="D32" s="1">
        <v>1.987280617995026</v>
      </c>
      <c r="E32" s="1">
        <v>2</v>
      </c>
      <c r="F32" s="1">
        <v>2</v>
      </c>
      <c r="G32" s="1">
        <v>2</v>
      </c>
      <c r="H32" s="1">
        <v>2</v>
      </c>
      <c r="I32" s="62">
        <f t="shared" si="0"/>
        <v>9.1490945049128882</v>
      </c>
      <c r="J32" s="62">
        <f t="shared" si="1"/>
        <v>9.1490945049128882</v>
      </c>
      <c r="K32" s="62">
        <f t="shared" si="2"/>
        <v>12.938773532280964</v>
      </c>
      <c r="L32" s="1">
        <f t="shared" si="3"/>
        <v>1</v>
      </c>
      <c r="M32" s="62">
        <f t="shared" si="4"/>
        <v>45</v>
      </c>
      <c r="N32" s="62"/>
      <c r="O32" s="87"/>
      <c r="P32" s="87"/>
      <c r="Q32" s="62"/>
      <c r="R32" s="62"/>
      <c r="S32" s="87"/>
      <c r="T32" s="62"/>
      <c r="U32" s="87"/>
    </row>
    <row r="33" spans="1:21">
      <c r="A33" s="6" t="s">
        <v>325</v>
      </c>
      <c r="B33" s="6" t="s">
        <v>264</v>
      </c>
      <c r="C33" s="1">
        <v>11</v>
      </c>
      <c r="D33" s="1">
        <v>1.9772429231100976</v>
      </c>
      <c r="E33" s="1">
        <v>5</v>
      </c>
      <c r="F33" s="1">
        <v>6</v>
      </c>
      <c r="G33" s="1">
        <v>5</v>
      </c>
      <c r="H33" s="1">
        <v>5.75</v>
      </c>
      <c r="I33" s="62">
        <f t="shared" si="0"/>
        <v>22.988852266593465</v>
      </c>
      <c r="J33" s="62">
        <f t="shared" si="1"/>
        <v>26.437180106582485</v>
      </c>
      <c r="K33" s="62">
        <f t="shared" si="2"/>
        <v>35.034437636747363</v>
      </c>
      <c r="L33" s="1">
        <f t="shared" si="3"/>
        <v>0.86956521739130432</v>
      </c>
      <c r="M33" s="62">
        <f t="shared" si="4"/>
        <v>41.009086901570221</v>
      </c>
      <c r="N33" s="62"/>
      <c r="O33" s="87"/>
      <c r="P33" s="87"/>
      <c r="Q33" s="62"/>
      <c r="R33" s="62"/>
      <c r="S33" s="87"/>
      <c r="T33" s="62"/>
      <c r="U33" s="87"/>
    </row>
    <row r="34" spans="1:21">
      <c r="A34" s="6" t="s">
        <v>325</v>
      </c>
      <c r="B34" s="6" t="s">
        <v>264</v>
      </c>
      <c r="C34" s="1">
        <v>11</v>
      </c>
      <c r="D34" s="1">
        <v>1.1303426889238335</v>
      </c>
      <c r="E34" s="1">
        <v>5</v>
      </c>
      <c r="F34" s="1">
        <v>6</v>
      </c>
      <c r="G34" s="1">
        <v>5</v>
      </c>
      <c r="H34" s="1">
        <v>5.333333333333333</v>
      </c>
      <c r="I34" s="62">
        <f t="shared" si="0"/>
        <v>40.213066267382516</v>
      </c>
      <c r="J34" s="62">
        <f t="shared" si="1"/>
        <v>42.893937351874676</v>
      </c>
      <c r="K34" s="62">
        <f t="shared" si="2"/>
        <v>58.796093068939939</v>
      </c>
      <c r="L34" s="1">
        <f t="shared" si="3"/>
        <v>0.93750000000000011</v>
      </c>
      <c r="M34" s="62">
        <f t="shared" si="4"/>
        <v>43.152389734005411</v>
      </c>
      <c r="N34" s="62"/>
      <c r="O34" s="87"/>
      <c r="P34" s="87"/>
      <c r="Q34" s="62"/>
      <c r="R34" s="62"/>
      <c r="S34" s="87"/>
      <c r="T34" s="62"/>
      <c r="U34" s="87"/>
    </row>
    <row r="35" spans="1:21">
      <c r="A35" s="6" t="s">
        <v>325</v>
      </c>
      <c r="B35" s="6" t="s">
        <v>265</v>
      </c>
      <c r="C35" s="1">
        <v>14</v>
      </c>
      <c r="D35" s="1">
        <v>2.8558072809993464</v>
      </c>
      <c r="E35" s="1">
        <v>4</v>
      </c>
      <c r="F35" s="1">
        <v>5</v>
      </c>
      <c r="G35" s="1">
        <v>4</v>
      </c>
      <c r="H35" s="1">
        <v>4.3333333333333339</v>
      </c>
      <c r="I35" s="62">
        <f t="shared" si="0"/>
        <v>10.004676702634653</v>
      </c>
      <c r="J35" s="62">
        <f t="shared" si="1"/>
        <v>10.83839976118754</v>
      </c>
      <c r="K35" s="62">
        <f t="shared" si="2"/>
        <v>14.750066620444489</v>
      </c>
      <c r="L35" s="1">
        <f t="shared" si="3"/>
        <v>0.92307692307692302</v>
      </c>
      <c r="M35" s="62">
        <f t="shared" si="4"/>
        <v>42.709389957361473</v>
      </c>
      <c r="N35" s="62">
        <f>AVERAGE(I35:I40)</f>
        <v>11.398155922108069</v>
      </c>
      <c r="O35" s="87">
        <f>_xlfn.STDEV.S(I35:I40)</f>
        <v>3.5399408307649858</v>
      </c>
      <c r="P35" s="62">
        <f>AVERAGE(J35:J40)</f>
        <v>14.878169687290841</v>
      </c>
      <c r="Q35" s="87">
        <f>_xlfn.STDEV.S(J35:J40)</f>
        <v>2.9285132603967989</v>
      </c>
      <c r="R35" s="62">
        <f>AVERAGE(K35:K40)</f>
        <v>18.81579843261358</v>
      </c>
      <c r="S35" s="87">
        <f>_xlfn.STDEV.S(K35:K40)</f>
        <v>4.2189709901530659</v>
      </c>
      <c r="T35" s="62">
        <f>AVERAGE(M35:M40)</f>
        <v>36.85720253941804</v>
      </c>
      <c r="U35" s="87">
        <f>STDEV(M35:M40)</f>
        <v>6.2422310529049714</v>
      </c>
    </row>
    <row r="36" spans="1:21">
      <c r="A36" s="6" t="s">
        <v>325</v>
      </c>
      <c r="B36" s="6" t="s">
        <v>265</v>
      </c>
      <c r="C36" s="1">
        <v>19</v>
      </c>
      <c r="D36" s="1">
        <v>2.6902856841376974</v>
      </c>
      <c r="E36" s="1">
        <v>3</v>
      </c>
      <c r="F36" s="1">
        <v>9</v>
      </c>
      <c r="G36" s="1">
        <v>3</v>
      </c>
      <c r="H36" s="1">
        <v>6.416666666666667</v>
      </c>
      <c r="I36" s="62">
        <f t="shared" si="0"/>
        <v>5.869069510835776</v>
      </c>
      <c r="J36" s="62">
        <f t="shared" si="1"/>
        <v>12.55328756484319</v>
      </c>
      <c r="K36" s="62">
        <f t="shared" si="2"/>
        <v>13.857525233917807</v>
      </c>
      <c r="L36" s="1">
        <f t="shared" si="3"/>
        <v>0.46753246753246741</v>
      </c>
      <c r="M36" s="62">
        <f t="shared" si="4"/>
        <v>25.057615418303019</v>
      </c>
      <c r="N36" s="62"/>
      <c r="O36" s="87"/>
      <c r="P36" s="87"/>
      <c r="Q36" s="62"/>
      <c r="R36" s="62"/>
      <c r="S36" s="87"/>
      <c r="T36" s="62"/>
      <c r="U36" s="87"/>
    </row>
    <row r="37" spans="1:21">
      <c r="A37" s="6" t="s">
        <v>325</v>
      </c>
      <c r="B37" s="6" t="s">
        <v>265</v>
      </c>
      <c r="C37" s="1">
        <v>10</v>
      </c>
      <c r="D37" s="1">
        <v>2.6103552512464172</v>
      </c>
      <c r="E37" s="1">
        <v>4</v>
      </c>
      <c r="F37" s="1">
        <v>5</v>
      </c>
      <c r="G37" s="1">
        <v>4</v>
      </c>
      <c r="H37" s="1">
        <v>4.75</v>
      </c>
      <c r="I37" s="62">
        <f t="shared" si="0"/>
        <v>15.323584780615748</v>
      </c>
      <c r="J37" s="62">
        <f t="shared" si="1"/>
        <v>18.196756926981202</v>
      </c>
      <c r="K37" s="62">
        <f t="shared" si="2"/>
        <v>23.789371853589511</v>
      </c>
      <c r="L37" s="1">
        <f t="shared" si="3"/>
        <v>0.84210526315789469</v>
      </c>
      <c r="M37" s="62">
        <f t="shared" si="4"/>
        <v>40.100907546212241</v>
      </c>
      <c r="N37" s="62"/>
      <c r="O37" s="87"/>
      <c r="P37" s="87"/>
      <c r="Q37" s="62"/>
      <c r="R37" s="62"/>
      <c r="S37" s="87"/>
      <c r="T37" s="62"/>
      <c r="U37" s="87"/>
    </row>
    <row r="38" spans="1:21">
      <c r="A38" s="6" t="s">
        <v>325</v>
      </c>
      <c r="B38" s="6" t="s">
        <v>265</v>
      </c>
      <c r="C38" s="1">
        <v>10</v>
      </c>
      <c r="D38" s="1">
        <v>2.63268404807283</v>
      </c>
      <c r="E38" s="1">
        <v>4</v>
      </c>
      <c r="F38" s="1">
        <v>5</v>
      </c>
      <c r="G38" s="1">
        <v>4</v>
      </c>
      <c r="H38" s="1">
        <v>4.75</v>
      </c>
      <c r="I38" s="62">
        <f t="shared" si="0"/>
        <v>15.193619617698024</v>
      </c>
      <c r="J38" s="62">
        <f t="shared" si="1"/>
        <v>18.042423296016405</v>
      </c>
      <c r="K38" s="62">
        <f t="shared" si="2"/>
        <v>23.587605123876685</v>
      </c>
      <c r="L38" s="1">
        <f t="shared" si="3"/>
        <v>0.84210526315789469</v>
      </c>
      <c r="M38" s="62">
        <f t="shared" si="4"/>
        <v>40.100907546212241</v>
      </c>
      <c r="N38" s="62"/>
      <c r="O38" s="87"/>
      <c r="P38" s="87"/>
      <c r="Q38" s="62"/>
      <c r="R38" s="62"/>
      <c r="S38" s="87"/>
      <c r="T38" s="62"/>
      <c r="U38" s="87"/>
    </row>
    <row r="39" spans="1:21">
      <c r="A39" s="6" t="s">
        <v>325</v>
      </c>
      <c r="B39" s="6" t="s">
        <v>265</v>
      </c>
      <c r="C39" s="1">
        <v>8</v>
      </c>
      <c r="D39" s="1">
        <v>2.2877347225481657</v>
      </c>
      <c r="E39" s="1">
        <v>2</v>
      </c>
      <c r="F39" s="1">
        <v>3</v>
      </c>
      <c r="G39" s="1">
        <v>2</v>
      </c>
      <c r="H39" s="1">
        <v>2.666666666666667</v>
      </c>
      <c r="I39" s="62">
        <f t="shared" si="0"/>
        <v>10.927840432545453</v>
      </c>
      <c r="J39" s="62">
        <f t="shared" si="1"/>
        <v>14.570453910060605</v>
      </c>
      <c r="K39" s="62">
        <f t="shared" si="2"/>
        <v>18.213067387575755</v>
      </c>
      <c r="L39" s="1">
        <f t="shared" si="3"/>
        <v>0.75</v>
      </c>
      <c r="M39" s="62">
        <f t="shared" si="4"/>
        <v>36.86989764584402</v>
      </c>
      <c r="N39" s="62"/>
      <c r="O39" s="87"/>
      <c r="P39" s="87"/>
      <c r="Q39" s="62"/>
      <c r="R39" s="62"/>
      <c r="S39" s="87"/>
      <c r="T39" s="62"/>
      <c r="U39" s="87"/>
    </row>
    <row r="40" spans="1:21">
      <c r="A40" s="6" t="s">
        <v>325</v>
      </c>
      <c r="B40" s="6" t="s">
        <v>265</v>
      </c>
      <c r="C40" s="1">
        <v>11</v>
      </c>
      <c r="D40" s="1">
        <v>2.4636288443665304</v>
      </c>
      <c r="E40" s="1">
        <v>3</v>
      </c>
      <c r="F40" s="1">
        <v>5</v>
      </c>
      <c r="G40" s="1">
        <v>3</v>
      </c>
      <c r="H40" s="1">
        <v>4.0833333333333339</v>
      </c>
      <c r="I40" s="62">
        <f t="shared" si="0"/>
        <v>11.070144488318764</v>
      </c>
      <c r="J40" s="62">
        <f t="shared" si="1"/>
        <v>15.067696664656099</v>
      </c>
      <c r="K40" s="62">
        <f t="shared" si="2"/>
        <v>18.697154376277233</v>
      </c>
      <c r="L40" s="1">
        <f t="shared" si="3"/>
        <v>0.73469387755102022</v>
      </c>
      <c r="M40" s="62">
        <f t="shared" si="4"/>
        <v>36.304497122575228</v>
      </c>
      <c r="N40" s="62"/>
      <c r="O40" s="87"/>
      <c r="P40" s="87"/>
      <c r="Q40" s="62"/>
      <c r="R40" s="62"/>
      <c r="S40" s="87"/>
      <c r="T40" s="62"/>
      <c r="U40" s="87"/>
    </row>
    <row r="41" spans="1:21">
      <c r="A41" s="6" t="s">
        <v>20</v>
      </c>
      <c r="B41" s="6" t="s">
        <v>20</v>
      </c>
      <c r="C41" s="1">
        <v>9</v>
      </c>
      <c r="D41" s="1">
        <v>2.7360116384127622</v>
      </c>
      <c r="E41" s="1">
        <v>1</v>
      </c>
      <c r="F41" s="1">
        <v>3</v>
      </c>
      <c r="G41" s="1">
        <v>1</v>
      </c>
      <c r="H41" s="1">
        <v>2.25</v>
      </c>
      <c r="I41" s="62">
        <f t="shared" si="0"/>
        <v>4.061061347515678</v>
      </c>
      <c r="J41" s="62">
        <f t="shared" si="1"/>
        <v>9.1373880319102767</v>
      </c>
      <c r="K41" s="62">
        <f t="shared" si="2"/>
        <v>9.9992039340130976</v>
      </c>
      <c r="L41" s="1">
        <f t="shared" si="3"/>
        <v>0.44444444444444436</v>
      </c>
      <c r="M41" s="62">
        <f t="shared" si="4"/>
        <v>23.962488974578182</v>
      </c>
      <c r="N41" s="62">
        <f>AVERAGE(I41:I46)</f>
        <v>3.8681282301950639</v>
      </c>
      <c r="O41" s="87">
        <f>_xlfn.STDEV.S(I41:I46)</f>
        <v>1.9585816314941737</v>
      </c>
      <c r="P41" s="62">
        <f>AVERAGE(J41:J46)</f>
        <v>9.9839315650429743</v>
      </c>
      <c r="Q41" s="87">
        <f>_xlfn.STDEV.S(J41:J46)</f>
        <v>1.9274030586988498</v>
      </c>
      <c r="R41" s="62">
        <f>AVERAGE(K41:K46)</f>
        <v>10.846463900136095</v>
      </c>
      <c r="S41" s="87">
        <f>_xlfn.STDEV.S(K41:K46)</f>
        <v>1.9863424161995753</v>
      </c>
      <c r="T41" s="62">
        <f>AVERAGE(M41:M46)</f>
        <v>20.668747212106055</v>
      </c>
      <c r="U41" s="87">
        <f>STDEV(M41:M46)</f>
        <v>11.263107507890739</v>
      </c>
    </row>
    <row r="42" spans="1:21">
      <c r="A42" s="6" t="s">
        <v>20</v>
      </c>
      <c r="B42" s="6" t="s">
        <v>20</v>
      </c>
      <c r="C42" s="1">
        <v>9</v>
      </c>
      <c r="D42" s="1">
        <v>2.4292522809246111</v>
      </c>
      <c r="E42" s="1">
        <v>0</v>
      </c>
      <c r="F42" s="1">
        <v>3</v>
      </c>
      <c r="G42" s="1">
        <v>0</v>
      </c>
      <c r="H42" s="1">
        <v>1.8333333333333335</v>
      </c>
      <c r="I42" s="62">
        <f t="shared" si="0"/>
        <v>0</v>
      </c>
      <c r="J42" s="62">
        <f t="shared" si="1"/>
        <v>8.3854486956031966</v>
      </c>
      <c r="K42" s="62">
        <f t="shared" si="2"/>
        <v>8.3854486956031966</v>
      </c>
      <c r="L42" s="1">
        <f t="shared" si="3"/>
        <v>0</v>
      </c>
      <c r="M42" s="62">
        <f t="shared" si="4"/>
        <v>0</v>
      </c>
      <c r="N42" s="62"/>
      <c r="O42" s="87"/>
      <c r="P42" s="87"/>
      <c r="Q42" s="62"/>
      <c r="R42" s="62"/>
      <c r="S42" s="87"/>
      <c r="T42" s="62"/>
      <c r="U42" s="87"/>
    </row>
    <row r="43" spans="1:21">
      <c r="A43" s="6" t="s">
        <v>20</v>
      </c>
      <c r="B43" s="6" t="s">
        <v>20</v>
      </c>
      <c r="C43" s="1">
        <v>11</v>
      </c>
      <c r="D43" s="1">
        <v>2.2349814064700162</v>
      </c>
      <c r="E43" s="1">
        <v>1</v>
      </c>
      <c r="F43" s="1">
        <v>4</v>
      </c>
      <c r="G43" s="1">
        <v>1</v>
      </c>
      <c r="H43" s="1">
        <v>3</v>
      </c>
      <c r="I43" s="62">
        <f t="shared" si="0"/>
        <v>4.0675546850599948</v>
      </c>
      <c r="J43" s="62">
        <f t="shared" si="1"/>
        <v>12.202664055179984</v>
      </c>
      <c r="K43" s="62">
        <f t="shared" si="2"/>
        <v>12.862737312078448</v>
      </c>
      <c r="L43" s="1">
        <f t="shared" si="3"/>
        <v>0.33333333333333337</v>
      </c>
      <c r="M43" s="62">
        <f t="shared" si="4"/>
        <v>18.434948822922014</v>
      </c>
      <c r="N43" s="62"/>
      <c r="O43" s="87"/>
      <c r="P43" s="87"/>
      <c r="Q43" s="62"/>
      <c r="R43" s="62"/>
      <c r="S43" s="87"/>
      <c r="T43" s="62"/>
      <c r="U43" s="87"/>
    </row>
    <row r="44" spans="1:21">
      <c r="A44" s="6" t="s">
        <v>20</v>
      </c>
      <c r="B44" s="6" t="s">
        <v>20</v>
      </c>
      <c r="C44" s="1">
        <v>8</v>
      </c>
      <c r="D44" s="1">
        <v>2.498496620088646</v>
      </c>
      <c r="E44" s="1">
        <v>1</v>
      </c>
      <c r="F44" s="1">
        <v>2</v>
      </c>
      <c r="G44" s="1">
        <v>1</v>
      </c>
      <c r="H44" s="1">
        <v>1.5</v>
      </c>
      <c r="I44" s="62">
        <f t="shared" si="0"/>
        <v>5.0030085690316053</v>
      </c>
      <c r="J44" s="62">
        <f t="shared" si="1"/>
        <v>7.5045128535474079</v>
      </c>
      <c r="K44" s="62">
        <f t="shared" si="2"/>
        <v>9.0193019636145859</v>
      </c>
      <c r="L44" s="1">
        <f t="shared" si="3"/>
        <v>0.66666666666666663</v>
      </c>
      <c r="M44" s="62">
        <f t="shared" si="4"/>
        <v>33.690067525979785</v>
      </c>
      <c r="N44" s="62"/>
      <c r="O44" s="87"/>
      <c r="P44" s="87"/>
      <c r="Q44" s="62"/>
      <c r="R44" s="62"/>
      <c r="S44" s="87"/>
      <c r="T44" s="62"/>
      <c r="U44" s="87"/>
    </row>
    <row r="45" spans="1:21">
      <c r="A45" s="6" t="s">
        <v>20</v>
      </c>
      <c r="B45" s="6" t="s">
        <v>20</v>
      </c>
      <c r="C45" s="1">
        <v>8</v>
      </c>
      <c r="D45" s="1">
        <v>2.3691133671485498</v>
      </c>
      <c r="E45" s="1">
        <v>1</v>
      </c>
      <c r="F45" s="1">
        <v>3</v>
      </c>
      <c r="G45" s="1">
        <v>1</v>
      </c>
      <c r="H45" s="1">
        <v>2.25</v>
      </c>
      <c r="I45" s="62">
        <f t="shared" si="0"/>
        <v>5.2762354783574255</v>
      </c>
      <c r="J45" s="62">
        <f t="shared" si="1"/>
        <v>11.871529826304208</v>
      </c>
      <c r="K45" s="62">
        <f t="shared" si="2"/>
        <v>12.991223238783483</v>
      </c>
      <c r="L45" s="1">
        <f t="shared" si="3"/>
        <v>0.44444444444444442</v>
      </c>
      <c r="M45" s="62">
        <f t="shared" si="4"/>
        <v>23.962488974578182</v>
      </c>
      <c r="N45" s="62"/>
      <c r="O45" s="87"/>
      <c r="P45" s="87"/>
      <c r="Q45" s="62"/>
      <c r="R45" s="62"/>
      <c r="S45" s="87"/>
      <c r="T45" s="62"/>
      <c r="U45" s="87"/>
    </row>
    <row r="46" spans="1:21">
      <c r="A46" s="6" t="s">
        <v>20</v>
      </c>
      <c r="B46" s="6" t="s">
        <v>20</v>
      </c>
      <c r="C46" s="1">
        <v>8</v>
      </c>
      <c r="D46" s="1">
        <v>2.6036734326267728</v>
      </c>
      <c r="E46" s="1">
        <v>1</v>
      </c>
      <c r="F46" s="1">
        <v>3</v>
      </c>
      <c r="G46" s="1">
        <v>1</v>
      </c>
      <c r="H46" s="1">
        <v>2.25</v>
      </c>
      <c r="I46" s="62">
        <f t="shared" si="0"/>
        <v>4.8009093012056825</v>
      </c>
      <c r="J46" s="62">
        <f t="shared" si="1"/>
        <v>10.802045927712786</v>
      </c>
      <c r="K46" s="62">
        <f t="shared" si="2"/>
        <v>11.820868256723768</v>
      </c>
      <c r="L46" s="1">
        <f t="shared" si="3"/>
        <v>0.44444444444444442</v>
      </c>
      <c r="M46" s="62">
        <f t="shared" si="4"/>
        <v>23.962488974578182</v>
      </c>
      <c r="N46" s="62"/>
      <c r="O46" s="87"/>
      <c r="P46" s="87"/>
      <c r="Q46" s="62"/>
      <c r="R46" s="62"/>
      <c r="S46" s="87"/>
      <c r="T46" s="62"/>
      <c r="U46" s="87"/>
    </row>
    <row r="47" spans="1:21">
      <c r="A47" s="6" t="s">
        <v>326</v>
      </c>
      <c r="B47" s="6" t="s">
        <v>23</v>
      </c>
      <c r="C47" s="1">
        <v>12</v>
      </c>
      <c r="D47" s="1">
        <v>1.9598540395596129</v>
      </c>
      <c r="E47" s="1">
        <v>0</v>
      </c>
      <c r="F47" s="1">
        <v>2</v>
      </c>
      <c r="G47" s="1">
        <v>0</v>
      </c>
      <c r="H47" s="1">
        <v>1.25</v>
      </c>
      <c r="I47" s="62">
        <f t="shared" si="0"/>
        <v>0</v>
      </c>
      <c r="J47" s="62">
        <f t="shared" si="1"/>
        <v>5.3150216579431255</v>
      </c>
      <c r="K47" s="62">
        <f t="shared" si="2"/>
        <v>5.3150216579431255</v>
      </c>
      <c r="L47" s="1">
        <f t="shared" si="3"/>
        <v>0</v>
      </c>
      <c r="M47" s="62">
        <f t="shared" si="4"/>
        <v>0</v>
      </c>
      <c r="N47" s="62">
        <f>AVERAGE(I47:I51)</f>
        <v>0</v>
      </c>
      <c r="O47" s="87">
        <f>_xlfn.STDEV.S(I47:I51)</f>
        <v>0</v>
      </c>
      <c r="P47" s="62">
        <f>AVERAGE(J47:J51)</f>
        <v>4.6817098478034316</v>
      </c>
      <c r="Q47" s="87">
        <f>_xlfn.STDEV.S(J47:J51)</f>
        <v>2.316020891317967</v>
      </c>
      <c r="R47" s="62">
        <f>AVERAGE(K47:K51)</f>
        <v>4.6817098478034316</v>
      </c>
      <c r="S47" s="87">
        <f>_xlfn.STDEV.S(K47:K51)</f>
        <v>2.316020891317967</v>
      </c>
      <c r="T47" s="62">
        <f>AVERAGE(M47:M51)</f>
        <v>0</v>
      </c>
      <c r="U47" s="87">
        <f>STDEV(M47:M51)</f>
        <v>0</v>
      </c>
    </row>
    <row r="48" spans="1:21">
      <c r="A48" s="6" t="s">
        <v>326</v>
      </c>
      <c r="B48" s="6" t="s">
        <v>23</v>
      </c>
      <c r="C48" s="1">
        <v>9</v>
      </c>
      <c r="D48" s="1">
        <v>2.0532095380960094</v>
      </c>
      <c r="E48" s="1">
        <v>0</v>
      </c>
      <c r="F48" s="1">
        <v>1</v>
      </c>
      <c r="G48" s="1">
        <v>0</v>
      </c>
      <c r="H48" s="1">
        <v>0.5</v>
      </c>
      <c r="I48" s="62">
        <f t="shared" si="0"/>
        <v>0</v>
      </c>
      <c r="J48" s="62">
        <f t="shared" si="1"/>
        <v>2.7057908374550781</v>
      </c>
      <c r="K48" s="62">
        <f t="shared" si="2"/>
        <v>2.7057908374550781</v>
      </c>
      <c r="L48" s="1">
        <f t="shared" si="3"/>
        <v>0</v>
      </c>
      <c r="M48" s="62">
        <f t="shared" si="4"/>
        <v>0</v>
      </c>
      <c r="N48" s="62"/>
      <c r="O48" s="87"/>
      <c r="P48" s="87"/>
      <c r="Q48" s="62"/>
      <c r="R48" s="62"/>
      <c r="S48" s="87"/>
      <c r="T48" s="62"/>
      <c r="U48" s="87"/>
    </row>
    <row r="49" spans="1:21">
      <c r="A49" s="6" t="s">
        <v>326</v>
      </c>
      <c r="B49" s="6" t="s">
        <v>23</v>
      </c>
      <c r="C49" s="1">
        <v>12</v>
      </c>
      <c r="D49" s="1">
        <v>1.9885763022059271</v>
      </c>
      <c r="E49" s="1">
        <v>0</v>
      </c>
      <c r="F49" s="1">
        <v>3</v>
      </c>
      <c r="G49" s="1">
        <v>0</v>
      </c>
      <c r="H49" s="1">
        <v>2</v>
      </c>
      <c r="I49" s="62">
        <f t="shared" si="0"/>
        <v>0</v>
      </c>
      <c r="J49" s="62">
        <f t="shared" si="1"/>
        <v>8.3812055127974414</v>
      </c>
      <c r="K49" s="62">
        <f t="shared" si="2"/>
        <v>8.3812055127974414</v>
      </c>
      <c r="L49" s="1">
        <f t="shared" si="3"/>
        <v>0</v>
      </c>
      <c r="M49" s="62">
        <f t="shared" si="4"/>
        <v>0</v>
      </c>
      <c r="N49" s="62"/>
      <c r="O49" s="87"/>
      <c r="P49" s="87"/>
      <c r="Q49" s="62"/>
      <c r="R49" s="62"/>
      <c r="S49" s="87"/>
      <c r="T49" s="62"/>
      <c r="U49" s="87"/>
    </row>
    <row r="50" spans="1:21">
      <c r="A50" s="6" t="s">
        <v>326</v>
      </c>
      <c r="B50" s="6" t="s">
        <v>23</v>
      </c>
      <c r="C50" s="1">
        <v>6</v>
      </c>
      <c r="D50" s="1">
        <v>2.03786645904797</v>
      </c>
      <c r="E50" s="1">
        <v>0</v>
      </c>
      <c r="F50" s="1">
        <v>1</v>
      </c>
      <c r="G50" s="1">
        <v>0</v>
      </c>
      <c r="H50" s="1">
        <v>0.5</v>
      </c>
      <c r="I50" s="62">
        <f t="shared" si="0"/>
        <v>0</v>
      </c>
      <c r="J50" s="62">
        <f t="shared" si="1"/>
        <v>4.0892440701077231</v>
      </c>
      <c r="K50" s="62">
        <f t="shared" si="2"/>
        <v>4.0892440701077231</v>
      </c>
      <c r="L50" s="1">
        <f t="shared" si="3"/>
        <v>0</v>
      </c>
      <c r="M50" s="62">
        <f t="shared" si="4"/>
        <v>0</v>
      </c>
      <c r="N50" s="62"/>
      <c r="O50" s="87"/>
      <c r="P50" s="87"/>
      <c r="Q50" s="62"/>
      <c r="R50" s="62"/>
      <c r="S50" s="87"/>
      <c r="T50" s="62"/>
      <c r="U50" s="87"/>
    </row>
    <row r="51" spans="1:21">
      <c r="A51" s="6" t="s">
        <v>326</v>
      </c>
      <c r="B51" s="6" t="s">
        <v>23</v>
      </c>
      <c r="C51" s="1">
        <v>8</v>
      </c>
      <c r="D51" s="1">
        <v>2.1424013666418706</v>
      </c>
      <c r="E51" s="1">
        <v>0</v>
      </c>
      <c r="F51" s="1">
        <v>1</v>
      </c>
      <c r="G51" s="1">
        <v>0</v>
      </c>
      <c r="H51" s="1">
        <v>0.5</v>
      </c>
      <c r="I51" s="62">
        <f t="shared" si="0"/>
        <v>0</v>
      </c>
      <c r="J51" s="62">
        <f t="shared" si="1"/>
        <v>2.9172871607137871</v>
      </c>
      <c r="K51" s="62">
        <f t="shared" si="2"/>
        <v>2.9172871607137871</v>
      </c>
      <c r="L51" s="1">
        <f t="shared" si="3"/>
        <v>0</v>
      </c>
      <c r="M51" s="62">
        <f t="shared" si="4"/>
        <v>0</v>
      </c>
      <c r="N51" s="62"/>
      <c r="O51" s="87"/>
      <c r="P51" s="87"/>
      <c r="Q51" s="62"/>
      <c r="R51" s="62"/>
      <c r="S51" s="87"/>
      <c r="T51" s="62"/>
      <c r="U51" s="87"/>
    </row>
    <row r="52" spans="1:21">
      <c r="A52" s="6" t="s">
        <v>326</v>
      </c>
      <c r="B52" s="6" t="s">
        <v>86</v>
      </c>
      <c r="C52" s="1">
        <v>10</v>
      </c>
      <c r="D52" s="1">
        <v>2.1152683425778265</v>
      </c>
      <c r="E52" s="1">
        <v>0</v>
      </c>
      <c r="F52" s="1">
        <v>3</v>
      </c>
      <c r="G52" s="1">
        <v>0</v>
      </c>
      <c r="H52" s="1">
        <v>1.5833333333333335</v>
      </c>
      <c r="I52" s="62">
        <f t="shared" si="0"/>
        <v>0</v>
      </c>
      <c r="J52" s="62">
        <f t="shared" si="1"/>
        <v>7.4852599146062166</v>
      </c>
      <c r="K52" s="62">
        <f t="shared" si="2"/>
        <v>7.4852599146062166</v>
      </c>
      <c r="L52" s="1">
        <f t="shared" si="3"/>
        <v>0</v>
      </c>
      <c r="M52" s="62">
        <f t="shared" si="4"/>
        <v>0</v>
      </c>
      <c r="N52" s="62">
        <f>AVERAGE(I52:I57)</f>
        <v>0.63153377781276354</v>
      </c>
      <c r="O52" s="87">
        <f>_xlfn.STDEV.S(I52:I57)</f>
        <v>1.5469355109734748</v>
      </c>
      <c r="P52" s="62">
        <f>AVERAGE(J52:J57)</f>
        <v>7.5370944631112975</v>
      </c>
      <c r="Q52" s="87">
        <f>_xlfn.STDEV.S(J52:J57)</f>
        <v>2.022275054222495</v>
      </c>
      <c r="R52" s="62">
        <f>AVERAGE(K52:K57)</f>
        <v>7.7986843189780615</v>
      </c>
      <c r="S52" s="87">
        <f>_xlfn.STDEV.S(K52:K57)</f>
        <v>1.4653282129304395</v>
      </c>
      <c r="T52" s="62">
        <f>AVERAGE(M52:M57)</f>
        <v>7.5</v>
      </c>
      <c r="U52" s="87">
        <f>STDEV(M52:M57)</f>
        <v>18.371173070873837</v>
      </c>
    </row>
    <row r="53" spans="1:21">
      <c r="A53" s="6" t="s">
        <v>326</v>
      </c>
      <c r="B53" s="6" t="s">
        <v>86</v>
      </c>
      <c r="C53" s="1">
        <v>8</v>
      </c>
      <c r="D53" s="1">
        <v>2.035475437842694</v>
      </c>
      <c r="E53" s="1">
        <v>0</v>
      </c>
      <c r="F53" s="1">
        <v>2</v>
      </c>
      <c r="G53" s="1">
        <v>0</v>
      </c>
      <c r="H53" s="1">
        <v>1.25</v>
      </c>
      <c r="I53" s="62">
        <f t="shared" si="0"/>
        <v>0</v>
      </c>
      <c r="J53" s="62">
        <f t="shared" si="1"/>
        <v>7.6763392520030669</v>
      </c>
      <c r="K53" s="62">
        <f t="shared" si="2"/>
        <v>7.6763392520030669</v>
      </c>
      <c r="L53" s="1">
        <f t="shared" si="3"/>
        <v>0</v>
      </c>
      <c r="M53" s="62">
        <f t="shared" si="4"/>
        <v>0</v>
      </c>
      <c r="N53" s="62"/>
      <c r="O53" s="87"/>
      <c r="P53" s="87"/>
      <c r="Q53" s="62"/>
      <c r="R53" s="62"/>
      <c r="S53" s="87"/>
      <c r="T53" s="62"/>
      <c r="U53" s="87"/>
    </row>
    <row r="54" spans="1:21">
      <c r="A54" s="6" t="s">
        <v>326</v>
      </c>
      <c r="B54" s="6" t="s">
        <v>86</v>
      </c>
      <c r="C54" s="1">
        <v>10</v>
      </c>
      <c r="D54" s="1">
        <v>2.1092068669621256</v>
      </c>
      <c r="E54" s="1">
        <v>0</v>
      </c>
      <c r="F54" s="1">
        <v>3</v>
      </c>
      <c r="G54" s="1">
        <v>0</v>
      </c>
      <c r="H54" s="1">
        <v>2</v>
      </c>
      <c r="I54" s="62">
        <f t="shared" si="0"/>
        <v>0</v>
      </c>
      <c r="J54" s="62">
        <f t="shared" si="1"/>
        <v>9.4822372870451748</v>
      </c>
      <c r="K54" s="62">
        <f t="shared" si="2"/>
        <v>9.4822372870451748</v>
      </c>
      <c r="L54" s="1">
        <f t="shared" si="3"/>
        <v>0</v>
      </c>
      <c r="M54" s="62">
        <f t="shared" si="4"/>
        <v>0</v>
      </c>
      <c r="N54" s="62"/>
      <c r="O54" s="87"/>
      <c r="P54" s="87"/>
      <c r="Q54" s="62"/>
      <c r="R54" s="62"/>
      <c r="S54" s="87"/>
      <c r="T54" s="62"/>
      <c r="U54" s="87"/>
    </row>
    <row r="55" spans="1:21">
      <c r="A55" s="6" t="s">
        <v>326</v>
      </c>
      <c r="B55" s="6" t="s">
        <v>86</v>
      </c>
      <c r="C55" s="1">
        <v>11</v>
      </c>
      <c r="D55" s="1">
        <v>2.3991614833319743</v>
      </c>
      <c r="E55" s="1">
        <v>1</v>
      </c>
      <c r="F55" s="1">
        <v>1</v>
      </c>
      <c r="G55" s="1">
        <v>1</v>
      </c>
      <c r="H55" s="1">
        <v>1</v>
      </c>
      <c r="I55" s="62">
        <f t="shared" si="0"/>
        <v>3.789202666876581</v>
      </c>
      <c r="J55" s="62">
        <f t="shared" si="1"/>
        <v>3.789202666876581</v>
      </c>
      <c r="K55" s="62">
        <f t="shared" si="2"/>
        <v>5.3587418020771622</v>
      </c>
      <c r="L55" s="1">
        <f t="shared" si="3"/>
        <v>1</v>
      </c>
      <c r="M55" s="62">
        <f t="shared" si="4"/>
        <v>45</v>
      </c>
      <c r="N55" s="62"/>
      <c r="O55" s="87"/>
      <c r="P55" s="87"/>
      <c r="Q55" s="62"/>
      <c r="R55" s="62"/>
      <c r="S55" s="87"/>
      <c r="T55" s="62"/>
      <c r="U55" s="87"/>
    </row>
    <row r="56" spans="1:21">
      <c r="A56" s="6" t="s">
        <v>326</v>
      </c>
      <c r="B56" s="6" t="s">
        <v>86</v>
      </c>
      <c r="C56" s="1">
        <v>8</v>
      </c>
      <c r="D56" s="1">
        <v>2.0438326325452651</v>
      </c>
      <c r="E56" s="1">
        <v>0</v>
      </c>
      <c r="F56" s="1">
        <v>2</v>
      </c>
      <c r="G56" s="1">
        <v>0</v>
      </c>
      <c r="H56" s="1">
        <v>1.25</v>
      </c>
      <c r="I56" s="62">
        <f t="shared" si="0"/>
        <v>0</v>
      </c>
      <c r="J56" s="62">
        <f t="shared" si="1"/>
        <v>7.6449508395125161</v>
      </c>
      <c r="K56" s="62">
        <f t="shared" si="2"/>
        <v>7.6449508395125161</v>
      </c>
      <c r="L56" s="1">
        <f t="shared" si="3"/>
        <v>0</v>
      </c>
      <c r="M56" s="62">
        <f t="shared" si="4"/>
        <v>0</v>
      </c>
      <c r="N56" s="62"/>
      <c r="O56" s="87"/>
      <c r="P56" s="87"/>
      <c r="Q56" s="62"/>
      <c r="R56" s="62"/>
      <c r="S56" s="87"/>
      <c r="T56" s="62"/>
      <c r="U56" s="87"/>
    </row>
    <row r="57" spans="1:21">
      <c r="A57" s="6" t="s">
        <v>326</v>
      </c>
      <c r="B57" s="6" t="s">
        <v>86</v>
      </c>
      <c r="C57" s="1">
        <v>10</v>
      </c>
      <c r="D57" s="1">
        <v>2.1870886315118661</v>
      </c>
      <c r="E57" s="1">
        <v>0</v>
      </c>
      <c r="F57" s="1">
        <v>3</v>
      </c>
      <c r="G57" s="1">
        <v>0</v>
      </c>
      <c r="H57" s="1">
        <v>2</v>
      </c>
      <c r="I57" s="62">
        <f t="shared" si="0"/>
        <v>0</v>
      </c>
      <c r="J57" s="62">
        <f t="shared" si="1"/>
        <v>9.1445768186242304</v>
      </c>
      <c r="K57" s="62">
        <f t="shared" si="2"/>
        <v>9.1445768186242304</v>
      </c>
      <c r="L57" s="1">
        <f t="shared" si="3"/>
        <v>0</v>
      </c>
      <c r="M57" s="62">
        <f t="shared" si="4"/>
        <v>0</v>
      </c>
      <c r="N57" s="62"/>
      <c r="O57" s="87"/>
      <c r="P57" s="87"/>
      <c r="Q57" s="62"/>
      <c r="R57" s="62"/>
      <c r="S57" s="87"/>
      <c r="T57" s="62"/>
      <c r="U57" s="87"/>
    </row>
    <row r="58" spans="1:21">
      <c r="A58" s="6" t="s">
        <v>327</v>
      </c>
      <c r="B58" s="6" t="s">
        <v>87</v>
      </c>
      <c r="C58" s="1">
        <v>7</v>
      </c>
      <c r="D58" s="1">
        <v>1.8055399712631239</v>
      </c>
      <c r="E58" s="1">
        <v>1</v>
      </c>
      <c r="F58" s="1">
        <v>1</v>
      </c>
      <c r="G58" s="1">
        <v>1</v>
      </c>
      <c r="H58" s="1">
        <v>1</v>
      </c>
      <c r="I58" s="62">
        <f t="shared" si="0"/>
        <v>7.912156204285111</v>
      </c>
      <c r="J58" s="62">
        <f t="shared" si="1"/>
        <v>7.912156204285111</v>
      </c>
      <c r="K58" s="62">
        <f t="shared" si="2"/>
        <v>11.189478611714433</v>
      </c>
      <c r="L58" s="1">
        <f t="shared" si="3"/>
        <v>1</v>
      </c>
      <c r="M58" s="62">
        <f t="shared" si="4"/>
        <v>45</v>
      </c>
      <c r="N58" s="62">
        <f>AVERAGE(I58:I62)</f>
        <v>4.3871043603095021</v>
      </c>
      <c r="O58" s="87">
        <f>_xlfn.STDEV.S(I58:I62)</f>
        <v>2.8288843197179854</v>
      </c>
      <c r="P58" s="62">
        <f>AVERAGE(J58:J62)</f>
        <v>6.5401382254596161</v>
      </c>
      <c r="Q58" s="87">
        <f>_xlfn.STDEV.S(J58:J62)</f>
        <v>2.115459197664459</v>
      </c>
      <c r="R58" s="62">
        <f>AVERAGE(K58:K62)</f>
        <v>8.1888500204624588</v>
      </c>
      <c r="S58" s="87">
        <f>_xlfn.STDEV.S(K58:K62)</f>
        <v>2.4862198484346245</v>
      </c>
      <c r="T58" s="62">
        <f>AVERAGE(M58:M62)</f>
        <v>32.313010235415597</v>
      </c>
      <c r="U58" s="87">
        <f t="shared" ref="U58" si="6">STDEV(M58:M62)</f>
        <v>19.748726488500516</v>
      </c>
    </row>
    <row r="59" spans="1:21">
      <c r="A59" s="6" t="s">
        <v>327</v>
      </c>
      <c r="B59" s="6" t="s">
        <v>87</v>
      </c>
      <c r="C59" s="1">
        <v>12</v>
      </c>
      <c r="D59" s="1">
        <v>1.7622160034819043</v>
      </c>
      <c r="E59" s="1">
        <v>1</v>
      </c>
      <c r="F59" s="1">
        <v>3</v>
      </c>
      <c r="G59" s="1">
        <v>1</v>
      </c>
      <c r="H59" s="1">
        <v>2</v>
      </c>
      <c r="I59" s="62">
        <f t="shared" si="0"/>
        <v>4.7288943675847772</v>
      </c>
      <c r="J59" s="62">
        <f t="shared" si="1"/>
        <v>9.4577887351695544</v>
      </c>
      <c r="K59" s="62">
        <f t="shared" si="2"/>
        <v>10.57412926433544</v>
      </c>
      <c r="L59" s="1">
        <f t="shared" si="3"/>
        <v>0.5</v>
      </c>
      <c r="M59" s="62">
        <f t="shared" si="4"/>
        <v>26.56505117707799</v>
      </c>
      <c r="N59" s="62"/>
      <c r="O59" s="87"/>
      <c r="P59" s="87"/>
      <c r="Q59" s="62"/>
      <c r="R59" s="62"/>
      <c r="S59" s="87"/>
      <c r="T59" s="62"/>
      <c r="U59" s="87"/>
    </row>
    <row r="60" spans="1:21">
      <c r="A60" s="6" t="s">
        <v>327</v>
      </c>
      <c r="B60" s="6" t="s">
        <v>87</v>
      </c>
      <c r="C60" s="1">
        <v>10</v>
      </c>
      <c r="D60" s="1">
        <v>2.060151011212271</v>
      </c>
      <c r="E60" s="1">
        <v>1</v>
      </c>
      <c r="F60" s="1">
        <v>1</v>
      </c>
      <c r="G60" s="1">
        <v>1</v>
      </c>
      <c r="H60" s="1">
        <v>1</v>
      </c>
      <c r="I60" s="62">
        <f t="shared" si="0"/>
        <v>4.8540131017461778</v>
      </c>
      <c r="J60" s="62">
        <f t="shared" si="1"/>
        <v>4.8540131017461778</v>
      </c>
      <c r="K60" s="62">
        <f t="shared" si="2"/>
        <v>6.8646111604261391</v>
      </c>
      <c r="L60" s="1">
        <f t="shared" si="3"/>
        <v>1</v>
      </c>
      <c r="M60" s="62">
        <f t="shared" si="4"/>
        <v>45</v>
      </c>
      <c r="N60" s="62"/>
      <c r="O60" s="87"/>
      <c r="P60" s="87"/>
      <c r="Q60" s="62"/>
      <c r="R60" s="62"/>
      <c r="S60" s="87"/>
      <c r="T60" s="62"/>
      <c r="U60" s="87"/>
    </row>
    <row r="61" spans="1:21">
      <c r="A61" s="6" t="s">
        <v>327</v>
      </c>
      <c r="B61" s="6" t="s">
        <v>87</v>
      </c>
      <c r="C61" s="1">
        <v>10</v>
      </c>
      <c r="D61" s="1">
        <v>1.6566508433271654</v>
      </c>
      <c r="E61" s="1">
        <v>0</v>
      </c>
      <c r="F61" s="1">
        <v>2</v>
      </c>
      <c r="G61" s="1">
        <v>0</v>
      </c>
      <c r="H61" s="1">
        <v>1</v>
      </c>
      <c r="I61" s="62">
        <f t="shared" si="0"/>
        <v>0</v>
      </c>
      <c r="J61" s="62">
        <f t="shared" si="1"/>
        <v>6.0362749581657864</v>
      </c>
      <c r="K61" s="62">
        <f t="shared" si="2"/>
        <v>6.0362749581657864</v>
      </c>
      <c r="L61" s="1">
        <f t="shared" si="3"/>
        <v>0</v>
      </c>
      <c r="M61" s="62">
        <f t="shared" si="4"/>
        <v>0</v>
      </c>
      <c r="N61" s="62"/>
      <c r="O61" s="87"/>
      <c r="P61" s="87"/>
      <c r="Q61" s="62"/>
      <c r="R61" s="62"/>
      <c r="S61" s="87"/>
      <c r="T61" s="62"/>
      <c r="U61" s="87"/>
    </row>
    <row r="62" spans="1:21">
      <c r="A62" s="6" t="s">
        <v>327</v>
      </c>
      <c r="B62" s="6" t="s">
        <v>87</v>
      </c>
      <c r="C62" s="1">
        <v>11</v>
      </c>
      <c r="D62" s="1">
        <v>2.0472908040108071</v>
      </c>
      <c r="E62" s="1">
        <v>1</v>
      </c>
      <c r="F62" s="1">
        <v>1</v>
      </c>
      <c r="G62" s="1">
        <v>1</v>
      </c>
      <c r="H62" s="1">
        <v>1</v>
      </c>
      <c r="I62" s="62">
        <f t="shared" si="0"/>
        <v>4.4404581279314455</v>
      </c>
      <c r="J62" s="62">
        <f t="shared" si="1"/>
        <v>4.4404581279314455</v>
      </c>
      <c r="K62" s="62">
        <f t="shared" si="2"/>
        <v>6.2797561076704937</v>
      </c>
      <c r="L62" s="1">
        <f t="shared" si="3"/>
        <v>1</v>
      </c>
      <c r="M62" s="62">
        <f t="shared" si="4"/>
        <v>45</v>
      </c>
      <c r="N62" s="62"/>
      <c r="O62" s="87"/>
      <c r="P62" s="87"/>
      <c r="Q62" s="62"/>
      <c r="R62" s="62"/>
      <c r="S62" s="87"/>
      <c r="T62" s="62"/>
      <c r="U62" s="87"/>
    </row>
    <row r="63" spans="1:21">
      <c r="A63" s="6" t="s">
        <v>327</v>
      </c>
      <c r="B63" s="6" t="s">
        <v>88</v>
      </c>
      <c r="C63" s="1">
        <v>13</v>
      </c>
      <c r="D63" s="1">
        <v>2.185770921528611</v>
      </c>
      <c r="E63" s="1">
        <v>1</v>
      </c>
      <c r="F63" s="1">
        <v>2</v>
      </c>
      <c r="G63" s="1">
        <v>1</v>
      </c>
      <c r="H63" s="1">
        <v>1.5</v>
      </c>
      <c r="I63" s="62">
        <f t="shared" si="0"/>
        <v>3.5192652699982419</v>
      </c>
      <c r="J63" s="62">
        <f t="shared" si="1"/>
        <v>5.278897904997363</v>
      </c>
      <c r="K63" s="62">
        <f t="shared" si="2"/>
        <v>6.3444456914691409</v>
      </c>
      <c r="L63" s="1">
        <f t="shared" si="3"/>
        <v>0.66666666666666663</v>
      </c>
      <c r="M63" s="62">
        <f t="shared" si="4"/>
        <v>33.690067525979785</v>
      </c>
      <c r="N63" s="62">
        <f>AVERAGE(I63:I68)</f>
        <v>4.075994383994531</v>
      </c>
      <c r="O63" s="87">
        <f>_xlfn.STDEV.S(I63:I68)</f>
        <v>0.45169577174953718</v>
      </c>
      <c r="P63" s="62">
        <f>AVERAGE(J63:J68)</f>
        <v>5.4277180267880327</v>
      </c>
      <c r="Q63" s="87">
        <f>_xlfn.STDEV.S(J63:J68)</f>
        <v>1.1982397555197148</v>
      </c>
      <c r="R63" s="62">
        <f>AVERAGE(K63:K68)</f>
        <v>6.8147836259127059</v>
      </c>
      <c r="S63" s="87">
        <f>_xlfn.STDEV.S(K63:K68)</f>
        <v>1.0949430927333839</v>
      </c>
      <c r="T63" s="62">
        <f>AVERAGE(M63:M68)</f>
        <v>37.460045017319857</v>
      </c>
      <c r="U63" s="87">
        <f>STDEV(M63:M68)</f>
        <v>5.8404240158147296</v>
      </c>
    </row>
    <row r="64" spans="1:21">
      <c r="A64" s="6" t="s">
        <v>327</v>
      </c>
      <c r="B64" s="6" t="s">
        <v>88</v>
      </c>
      <c r="C64" s="1">
        <v>11</v>
      </c>
      <c r="D64" s="1">
        <v>1.9780121692128003</v>
      </c>
      <c r="E64" s="1">
        <v>1</v>
      </c>
      <c r="F64" s="1">
        <v>2</v>
      </c>
      <c r="G64" s="1">
        <v>1</v>
      </c>
      <c r="H64" s="1">
        <v>1.5</v>
      </c>
      <c r="I64" s="62">
        <f t="shared" si="0"/>
        <v>4.5959823869673393</v>
      </c>
      <c r="J64" s="62">
        <f t="shared" si="1"/>
        <v>6.8939735804510098</v>
      </c>
      <c r="K64" s="62">
        <f t="shared" si="2"/>
        <v>8.2855250786700605</v>
      </c>
      <c r="L64" s="1">
        <f t="shared" si="3"/>
        <v>0.66666666666666663</v>
      </c>
      <c r="M64" s="62">
        <f t="shared" si="4"/>
        <v>33.690067525979785</v>
      </c>
      <c r="N64" s="62"/>
      <c r="O64" s="87"/>
      <c r="P64" s="87"/>
      <c r="Q64" s="62"/>
      <c r="R64" s="62"/>
      <c r="S64" s="87"/>
      <c r="T64" s="62"/>
      <c r="U64" s="87"/>
    </row>
    <row r="65" spans="1:21">
      <c r="A65" s="6" t="s">
        <v>327</v>
      </c>
      <c r="B65" s="6" t="s">
        <v>88</v>
      </c>
      <c r="C65" s="1">
        <v>12</v>
      </c>
      <c r="D65" s="1">
        <v>2.1934869529693293</v>
      </c>
      <c r="E65" s="1">
        <v>1</v>
      </c>
      <c r="F65" s="1">
        <v>1</v>
      </c>
      <c r="G65" s="1">
        <v>1</v>
      </c>
      <c r="H65" s="1">
        <v>1</v>
      </c>
      <c r="I65" s="62">
        <f t="shared" si="0"/>
        <v>3.7991260089568697</v>
      </c>
      <c r="J65" s="62">
        <f t="shared" si="1"/>
        <v>3.7991260089568697</v>
      </c>
      <c r="K65" s="62">
        <f t="shared" si="2"/>
        <v>5.3727755270311741</v>
      </c>
      <c r="L65" s="1">
        <f t="shared" si="3"/>
        <v>1</v>
      </c>
      <c r="M65" s="62">
        <f t="shared" si="4"/>
        <v>45</v>
      </c>
      <c r="N65" s="62"/>
      <c r="O65" s="87"/>
      <c r="P65" s="87"/>
      <c r="Q65" s="62"/>
      <c r="R65" s="62"/>
      <c r="S65" s="87"/>
      <c r="T65" s="62"/>
      <c r="U65" s="87"/>
    </row>
    <row r="66" spans="1:21">
      <c r="A66" s="6" t="s">
        <v>327</v>
      </c>
      <c r="B66" s="6" t="s">
        <v>88</v>
      </c>
      <c r="C66" s="1">
        <v>12</v>
      </c>
      <c r="D66" s="1">
        <v>2.2450495708197442</v>
      </c>
      <c r="E66" s="1">
        <v>1</v>
      </c>
      <c r="F66" s="1">
        <v>2</v>
      </c>
      <c r="G66" s="1">
        <v>1</v>
      </c>
      <c r="H66" s="1">
        <v>1.5</v>
      </c>
      <c r="I66" s="62">
        <f t="shared" si="0"/>
        <v>3.7118705268902144</v>
      </c>
      <c r="J66" s="62">
        <f t="shared" si="1"/>
        <v>5.5678057903353215</v>
      </c>
      <c r="K66" s="62">
        <f t="shared" si="2"/>
        <v>6.6916697562931011</v>
      </c>
      <c r="L66" s="1">
        <f t="shared" si="3"/>
        <v>0.66666666666666663</v>
      </c>
      <c r="M66" s="62">
        <f t="shared" si="4"/>
        <v>33.690067525979785</v>
      </c>
      <c r="N66" s="62"/>
      <c r="O66" s="87"/>
      <c r="P66" s="87"/>
      <c r="Q66" s="62"/>
      <c r="R66" s="62"/>
      <c r="S66" s="87"/>
      <c r="T66" s="62"/>
      <c r="U66" s="87"/>
    </row>
    <row r="67" spans="1:21">
      <c r="A67" s="6" t="s">
        <v>327</v>
      </c>
      <c r="B67" s="6" t="s">
        <v>88</v>
      </c>
      <c r="C67" s="1">
        <v>11</v>
      </c>
      <c r="D67" s="1">
        <v>2.0691415729492331</v>
      </c>
      <c r="E67" s="1">
        <v>1</v>
      </c>
      <c r="F67" s="1">
        <v>2</v>
      </c>
      <c r="G67" s="1">
        <v>1</v>
      </c>
      <c r="H67" s="1">
        <v>1.5</v>
      </c>
      <c r="I67" s="62">
        <f t="shared" ref="I67:I68" si="7">100*G67/(C67*D67)</f>
        <v>4.393565529666219</v>
      </c>
      <c r="J67" s="62">
        <f t="shared" ref="J67:J68" si="8">100*H67/(C67*D67)</f>
        <v>6.5903482944993295</v>
      </c>
      <c r="K67" s="62">
        <f t="shared" ref="K67:K68" si="9">SQRT(I67^2+J67^2)</f>
        <v>7.9206128996613279</v>
      </c>
      <c r="L67" s="1">
        <f t="shared" ref="L67:L68" si="10">I67/J67</f>
        <v>0.66666666666666663</v>
      </c>
      <c r="M67" s="62">
        <f t="shared" ref="M67:M68" si="11">180/PI()*ATAN(L67)</f>
        <v>33.690067525979785</v>
      </c>
      <c r="N67" s="62"/>
      <c r="O67" s="87"/>
      <c r="P67" s="87"/>
      <c r="Q67" s="62"/>
      <c r="R67" s="62"/>
      <c r="S67" s="87"/>
      <c r="T67" s="62"/>
      <c r="U67" s="87"/>
    </row>
    <row r="68" spans="1:21">
      <c r="A68" s="6" t="s">
        <v>327</v>
      </c>
      <c r="B68" s="6" t="s">
        <v>88</v>
      </c>
      <c r="C68" s="1">
        <v>11</v>
      </c>
      <c r="D68" s="1">
        <v>2.0492759720981577</v>
      </c>
      <c r="E68" s="1">
        <v>1</v>
      </c>
      <c r="F68" s="1">
        <v>1</v>
      </c>
      <c r="G68" s="1">
        <v>1</v>
      </c>
      <c r="H68" s="1">
        <v>1</v>
      </c>
      <c r="I68" s="62">
        <f t="shared" si="7"/>
        <v>4.4361565814883068</v>
      </c>
      <c r="J68" s="62">
        <f t="shared" si="8"/>
        <v>4.4361565814883068</v>
      </c>
      <c r="K68" s="62">
        <f t="shared" si="9"/>
        <v>6.2736728023514301</v>
      </c>
      <c r="L68" s="1">
        <f t="shared" si="10"/>
        <v>1</v>
      </c>
      <c r="M68" s="62">
        <f t="shared" si="11"/>
        <v>45</v>
      </c>
      <c r="N68" s="62"/>
      <c r="O68" s="87"/>
      <c r="P68" s="87"/>
      <c r="Q68" s="62"/>
      <c r="R68" s="62"/>
      <c r="S68" s="87"/>
      <c r="T68" s="62"/>
      <c r="U68" s="87"/>
    </row>
    <row r="69" spans="1:21">
      <c r="N69" s="80"/>
      <c r="O69" s="80"/>
      <c r="P69" s="80"/>
      <c r="Q69" s="80"/>
      <c r="R69" s="80"/>
      <c r="S69" s="80"/>
      <c r="T69" s="80"/>
      <c r="U69" s="80"/>
    </row>
    <row r="70" spans="1:21">
      <c r="A70" s="6" t="s">
        <v>542</v>
      </c>
      <c r="B70" s="1"/>
      <c r="C70" s="1">
        <f>MAX(C2:C69)</f>
        <v>24</v>
      </c>
      <c r="D70" s="1">
        <f t="shared" ref="D70:M70" si="12">MAX(D2:D69)</f>
        <v>2.8558072809993464</v>
      </c>
      <c r="E70" s="1">
        <f t="shared" si="12"/>
        <v>6</v>
      </c>
      <c r="F70" s="1">
        <f t="shared" si="12"/>
        <v>11</v>
      </c>
      <c r="G70" s="62">
        <f t="shared" si="12"/>
        <v>6</v>
      </c>
      <c r="H70" s="62">
        <f t="shared" si="12"/>
        <v>8.3333333333333321</v>
      </c>
      <c r="I70" s="62">
        <f t="shared" si="12"/>
        <v>40.213066267382516</v>
      </c>
      <c r="J70" s="62">
        <f t="shared" si="12"/>
        <v>42.893937351874676</v>
      </c>
      <c r="K70" s="62">
        <f t="shared" si="12"/>
        <v>58.796093068939939</v>
      </c>
      <c r="L70" s="1" t="e">
        <f t="shared" si="12"/>
        <v>#DIV/0!</v>
      </c>
      <c r="M70" s="1">
        <f t="shared" si="12"/>
        <v>90</v>
      </c>
      <c r="N70" s="62">
        <f>MAX(N2:N69)</f>
        <v>21.918555560862792</v>
      </c>
      <c r="O70" s="62"/>
      <c r="P70" s="62">
        <f t="shared" ref="P70" si="13">MAX(P2:P69)</f>
        <v>23.693475427595349</v>
      </c>
      <c r="Q70" s="62"/>
      <c r="R70" s="62">
        <f t="shared" ref="R70:T70" si="14">MAX(R2:R69)</f>
        <v>32.292290048879181</v>
      </c>
      <c r="S70" s="62"/>
      <c r="T70" s="62">
        <f t="shared" si="14"/>
        <v>54</v>
      </c>
      <c r="U70" s="62"/>
    </row>
    <row r="71" spans="1:21">
      <c r="A71" s="6" t="s">
        <v>543</v>
      </c>
      <c r="B71" s="1"/>
      <c r="C71" s="1">
        <f>MIN(C2:C68)</f>
        <v>5</v>
      </c>
      <c r="D71" s="1">
        <f t="shared" ref="D71:T71" si="15">MIN(D2:D68)</f>
        <v>1.1303426889238335</v>
      </c>
      <c r="E71" s="1">
        <f t="shared" si="15"/>
        <v>0</v>
      </c>
      <c r="F71" s="1">
        <f t="shared" si="15"/>
        <v>0</v>
      </c>
      <c r="G71" s="62">
        <f t="shared" si="15"/>
        <v>0</v>
      </c>
      <c r="H71" s="1">
        <f t="shared" si="15"/>
        <v>0</v>
      </c>
      <c r="I71" s="1">
        <f t="shared" si="15"/>
        <v>0</v>
      </c>
      <c r="J71" s="1">
        <f t="shared" si="15"/>
        <v>0</v>
      </c>
      <c r="K71" s="1">
        <f t="shared" si="15"/>
        <v>0</v>
      </c>
      <c r="L71" s="1" t="e">
        <f t="shared" si="15"/>
        <v>#DIV/0!</v>
      </c>
      <c r="M71" s="1">
        <f t="shared" si="15"/>
        <v>0</v>
      </c>
      <c r="N71" s="62">
        <f t="shared" si="15"/>
        <v>0</v>
      </c>
      <c r="O71" s="62"/>
      <c r="P71" s="62">
        <f t="shared" si="15"/>
        <v>3.5980566797303482</v>
      </c>
      <c r="Q71" s="62"/>
      <c r="R71" s="62">
        <f t="shared" si="15"/>
        <v>4.6817098478034316</v>
      </c>
      <c r="S71" s="62"/>
      <c r="T71" s="62">
        <f t="shared" si="15"/>
        <v>0</v>
      </c>
      <c r="U71" s="62"/>
    </row>
    <row r="73" spans="1:21">
      <c r="C73" s="81"/>
      <c r="D73" s="80"/>
      <c r="E73" s="80"/>
      <c r="F73" s="80"/>
      <c r="G73" s="80"/>
      <c r="H73" s="8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59B8-6C91-4F5E-B0B5-E25E4C65E224}">
  <dimension ref="A1:T14"/>
  <sheetViews>
    <sheetView workbookViewId="0">
      <selection activeCell="L2" sqref="L2"/>
    </sheetView>
  </sheetViews>
  <sheetFormatPr defaultRowHeight="13.9"/>
  <cols>
    <col min="11" max="12" width="13.59765625" customWidth="1"/>
    <col min="13" max="14" width="14.9296875" customWidth="1"/>
    <col min="17" max="17" width="15" bestFit="1" customWidth="1"/>
    <col min="18" max="18" width="17.3984375" bestFit="1" customWidth="1"/>
    <col min="19" max="19" width="9.265625" bestFit="1" customWidth="1"/>
  </cols>
  <sheetData>
    <row r="1" spans="1:20">
      <c r="A1" s="88" t="s">
        <v>29</v>
      </c>
      <c r="B1" s="88" t="s">
        <v>28</v>
      </c>
      <c r="C1" s="88" t="s">
        <v>1</v>
      </c>
      <c r="D1" s="88"/>
      <c r="E1" s="88"/>
      <c r="F1" s="88"/>
      <c r="G1" s="88" t="s">
        <v>13</v>
      </c>
      <c r="H1" s="88"/>
      <c r="I1" s="88"/>
      <c r="J1" s="6" t="s">
        <v>18</v>
      </c>
      <c r="K1" s="88" t="s">
        <v>89</v>
      </c>
      <c r="L1" s="88"/>
      <c r="M1" s="88" t="s">
        <v>90</v>
      </c>
      <c r="N1" s="88"/>
      <c r="O1" s="88" t="s">
        <v>30</v>
      </c>
      <c r="P1" s="88"/>
      <c r="Q1" s="88"/>
      <c r="R1" s="88"/>
      <c r="S1" s="88"/>
      <c r="T1" s="88"/>
    </row>
    <row r="2" spans="1:20">
      <c r="A2" s="88"/>
      <c r="B2" s="88"/>
      <c r="C2" s="6" t="s">
        <v>2</v>
      </c>
      <c r="D2" s="6" t="s">
        <v>3</v>
      </c>
      <c r="E2" s="6" t="s">
        <v>4</v>
      </c>
      <c r="F2" s="6" t="s">
        <v>5</v>
      </c>
      <c r="G2" s="6" t="s">
        <v>14</v>
      </c>
      <c r="H2" s="6" t="s">
        <v>15</v>
      </c>
      <c r="I2" s="6" t="s">
        <v>16</v>
      </c>
      <c r="J2" s="6" t="s">
        <v>20</v>
      </c>
      <c r="K2" s="6" t="s">
        <v>23</v>
      </c>
      <c r="L2" s="6" t="s">
        <v>86</v>
      </c>
      <c r="M2" s="6" t="s">
        <v>25</v>
      </c>
      <c r="N2" s="6" t="s">
        <v>26</v>
      </c>
      <c r="O2" s="6" t="s">
        <v>31</v>
      </c>
      <c r="P2" s="6" t="s">
        <v>32</v>
      </c>
      <c r="Q2" s="6" t="s">
        <v>33</v>
      </c>
      <c r="R2" s="6" t="s">
        <v>34</v>
      </c>
      <c r="S2" s="6" t="s">
        <v>35</v>
      </c>
      <c r="T2" s="6" t="s">
        <v>36</v>
      </c>
    </row>
    <row r="3" spans="1:20">
      <c r="A3" s="88" t="s">
        <v>7</v>
      </c>
      <c r="B3" s="1" t="s">
        <v>8</v>
      </c>
      <c r="C3" s="2">
        <v>10.6119</v>
      </c>
      <c r="D3" s="2">
        <v>9.1586599999999994</v>
      </c>
      <c r="E3" s="2">
        <v>8.1333199999999994</v>
      </c>
      <c r="F3" s="2">
        <v>8.0602599999999995</v>
      </c>
      <c r="G3" s="2">
        <v>5.5394500000000004</v>
      </c>
      <c r="H3" s="2">
        <v>11.14495</v>
      </c>
      <c r="I3" s="2">
        <v>7.7143100000000002</v>
      </c>
      <c r="J3" s="2">
        <v>7.3315299999999999</v>
      </c>
      <c r="K3" s="2">
        <v>7.8813300000000002</v>
      </c>
      <c r="L3" s="2">
        <v>5.9338899999999999</v>
      </c>
      <c r="M3" s="2">
        <v>7.5867800000000001</v>
      </c>
      <c r="N3" s="2">
        <v>3.8117399999999999</v>
      </c>
      <c r="O3" s="3">
        <v>11.665940000000001</v>
      </c>
      <c r="P3" s="3">
        <v>2.7383199999999999</v>
      </c>
      <c r="Q3" s="3">
        <v>1.94598</v>
      </c>
      <c r="R3" s="3">
        <v>1.11486</v>
      </c>
      <c r="S3" s="3">
        <v>1.8073699999999999</v>
      </c>
      <c r="T3" s="3">
        <v>1.04515</v>
      </c>
    </row>
    <row r="4" spans="1:20">
      <c r="A4" s="88"/>
      <c r="B4" s="1" t="s">
        <v>27</v>
      </c>
      <c r="C4" s="2">
        <v>3.78437</v>
      </c>
      <c r="D4" s="2">
        <v>2.5591300000000001</v>
      </c>
      <c r="E4" s="2">
        <v>2.38605</v>
      </c>
      <c r="F4" s="2">
        <v>2.2389800000000002</v>
      </c>
      <c r="G4" s="2">
        <v>1.7089700000000001</v>
      </c>
      <c r="H4" s="2">
        <v>6.7333499999999997</v>
      </c>
      <c r="I4" s="2">
        <v>0.74407999999999996</v>
      </c>
      <c r="J4" s="2">
        <v>0.78503999999999996</v>
      </c>
      <c r="K4" s="2">
        <v>1.1262799999999999</v>
      </c>
      <c r="L4" s="2">
        <v>1.7697499999999999</v>
      </c>
      <c r="M4" s="2">
        <v>2.9784899999999999</v>
      </c>
      <c r="N4" s="2">
        <v>1.2478499999999999</v>
      </c>
      <c r="O4" s="3"/>
      <c r="P4" s="3"/>
      <c r="Q4" s="3"/>
      <c r="R4" s="3"/>
      <c r="S4" s="3"/>
      <c r="T4" s="3"/>
    </row>
    <row r="5" spans="1:20">
      <c r="A5" s="88"/>
      <c r="B5" s="1" t="s">
        <v>9</v>
      </c>
      <c r="C5" s="2">
        <v>5.21896</v>
      </c>
      <c r="D5" s="2">
        <v>3.14262</v>
      </c>
      <c r="E5" s="2">
        <v>4.7873799999999997</v>
      </c>
      <c r="F5" s="2">
        <v>4.5780700000000003</v>
      </c>
      <c r="G5" s="2">
        <v>4.6212299999999997</v>
      </c>
      <c r="H5" s="2">
        <v>4.3192199999999996</v>
      </c>
      <c r="I5" s="2">
        <v>4.7165299999999997</v>
      </c>
      <c r="J5" s="2">
        <v>6.4805400000000004</v>
      </c>
      <c r="K5" s="2">
        <v>4.9283099999999997</v>
      </c>
      <c r="L5" s="2">
        <v>4.4728899999999996</v>
      </c>
      <c r="M5" s="2">
        <v>5.2138600000000004</v>
      </c>
      <c r="N5" s="2">
        <v>3.0354800000000002</v>
      </c>
      <c r="O5" s="3">
        <v>2.3928600000000002</v>
      </c>
      <c r="P5" s="3">
        <v>1.16872</v>
      </c>
      <c r="Q5" s="3">
        <v>1.77335</v>
      </c>
      <c r="R5" s="3">
        <v>0.85287999999999997</v>
      </c>
      <c r="S5" s="3">
        <v>1.5810299999999999</v>
      </c>
      <c r="T5" s="3">
        <v>0.73885999999999996</v>
      </c>
    </row>
    <row r="6" spans="1:20">
      <c r="A6" s="88"/>
      <c r="B6" s="1" t="s">
        <v>27</v>
      </c>
      <c r="C6" s="2">
        <v>2.2377699999999998</v>
      </c>
      <c r="D6" s="2">
        <v>2.1418699999999999</v>
      </c>
      <c r="E6" s="2">
        <v>2.7359499999999999</v>
      </c>
      <c r="F6" s="2">
        <v>0.91139000000000003</v>
      </c>
      <c r="G6" s="2">
        <v>2.3399299999999998</v>
      </c>
      <c r="H6" s="2">
        <v>2.0009600000000001</v>
      </c>
      <c r="I6" s="2">
        <v>0.43758000000000002</v>
      </c>
      <c r="J6" s="2">
        <v>1.59135</v>
      </c>
      <c r="K6" s="2">
        <v>1.6942600000000001</v>
      </c>
      <c r="L6" s="2">
        <v>1.51118</v>
      </c>
      <c r="M6" s="2">
        <v>1.4373899999999999</v>
      </c>
      <c r="N6" s="2">
        <v>1.1232800000000001</v>
      </c>
      <c r="O6" s="3"/>
      <c r="P6" s="3"/>
      <c r="Q6" s="3"/>
      <c r="R6" s="3"/>
      <c r="S6" s="3"/>
      <c r="T6" s="3"/>
    </row>
    <row r="7" spans="1:20">
      <c r="A7" s="88" t="s">
        <v>10</v>
      </c>
      <c r="B7" s="1" t="s">
        <v>8</v>
      </c>
      <c r="C7" s="3">
        <v>11.7178</v>
      </c>
      <c r="D7" s="3">
        <v>12.08953</v>
      </c>
      <c r="E7" s="3">
        <v>6.5866300000000004</v>
      </c>
      <c r="F7" s="3">
        <v>8.4086099999999995</v>
      </c>
      <c r="G7" s="3">
        <v>1.1993499999999999</v>
      </c>
      <c r="H7" s="3">
        <v>14.792719999999999</v>
      </c>
      <c r="I7" s="3">
        <v>9.2347699999999993</v>
      </c>
      <c r="J7" s="3">
        <v>7.4051799999999997</v>
      </c>
      <c r="K7" s="3">
        <v>6.1919500000000003</v>
      </c>
      <c r="L7" s="3">
        <v>7.3792099999999996</v>
      </c>
      <c r="M7" s="3">
        <v>5.4433600000000002</v>
      </c>
      <c r="N7" s="3">
        <v>4.9739100000000001</v>
      </c>
      <c r="O7" s="3">
        <v>11.37509</v>
      </c>
      <c r="P7" s="3">
        <v>2.7095699999999998</v>
      </c>
      <c r="Q7" s="3">
        <v>0.16311999999999999</v>
      </c>
      <c r="R7" s="3">
        <v>0.39817000000000002</v>
      </c>
      <c r="S7" s="3">
        <v>0.20899999999999999</v>
      </c>
      <c r="T7" s="3">
        <v>1.04515</v>
      </c>
    </row>
    <row r="8" spans="1:20">
      <c r="A8" s="88"/>
      <c r="B8" s="1" t="s">
        <v>27</v>
      </c>
      <c r="C8" s="3">
        <v>5.8036199999999996</v>
      </c>
      <c r="D8" s="3">
        <v>4.3960299999999997</v>
      </c>
      <c r="E8" s="3">
        <v>2.8763299999999998</v>
      </c>
      <c r="F8" s="3">
        <v>2.0296099999999999</v>
      </c>
      <c r="G8" s="3">
        <v>0.69635999999999998</v>
      </c>
      <c r="H8" s="3">
        <v>11.24668</v>
      </c>
      <c r="I8" s="3">
        <v>1.79389</v>
      </c>
      <c r="J8" s="3">
        <v>1.88005</v>
      </c>
      <c r="K8" s="3">
        <v>3.3246000000000002</v>
      </c>
      <c r="L8" s="3">
        <v>2.37893</v>
      </c>
      <c r="M8" s="3">
        <v>2.0204499999999999</v>
      </c>
      <c r="N8" s="3">
        <v>1.1110899999999999</v>
      </c>
      <c r="O8" s="3"/>
      <c r="P8" s="3"/>
      <c r="Q8" s="3"/>
      <c r="R8" s="3"/>
      <c r="S8" s="3"/>
      <c r="T8" s="3"/>
    </row>
    <row r="9" spans="1:20">
      <c r="A9" s="88"/>
      <c r="B9" s="1" t="s">
        <v>9</v>
      </c>
      <c r="C9" s="3">
        <v>0.56308999999999998</v>
      </c>
      <c r="D9" s="3">
        <v>0.28516000000000002</v>
      </c>
      <c r="E9" s="3">
        <v>5.0000000000000001E-3</v>
      </c>
      <c r="F9" s="3">
        <v>1.2156800000000001</v>
      </c>
      <c r="G9" s="3">
        <v>0</v>
      </c>
      <c r="H9" s="3">
        <v>1.8548800000000001</v>
      </c>
      <c r="I9" s="3">
        <v>1.7786999999999999</v>
      </c>
      <c r="J9" s="3">
        <v>1.47E-3</v>
      </c>
      <c r="K9" s="3">
        <v>3.6900000000000001E-3</v>
      </c>
      <c r="L9" s="3">
        <v>6.6409999999999997E-2</v>
      </c>
      <c r="M9" s="3">
        <v>0.88510999999999995</v>
      </c>
      <c r="N9" s="3">
        <v>0.68979999999999997</v>
      </c>
      <c r="O9" s="3">
        <v>4.3270000000000003E-2</v>
      </c>
      <c r="P9" s="3">
        <v>2.0335399999999999</v>
      </c>
      <c r="Q9" s="3">
        <v>0.14082</v>
      </c>
      <c r="R9" s="3">
        <v>0.22366</v>
      </c>
      <c r="S9" s="3">
        <v>0.17774999999999999</v>
      </c>
      <c r="T9" s="3">
        <v>0.91740999999999995</v>
      </c>
    </row>
    <row r="10" spans="1:20">
      <c r="A10" s="88"/>
      <c r="B10" s="1" t="s">
        <v>27</v>
      </c>
      <c r="C10" s="3">
        <v>1.0838399999999999</v>
      </c>
      <c r="D10" s="3">
        <v>0.57850999999999997</v>
      </c>
      <c r="E10" s="3">
        <v>3.9399999999999999E-3</v>
      </c>
      <c r="F10" s="3">
        <v>1.0393300000000001</v>
      </c>
      <c r="G10" s="3">
        <v>0</v>
      </c>
      <c r="H10" s="3">
        <v>1.4676199999999999</v>
      </c>
      <c r="I10" s="3">
        <v>1.47739</v>
      </c>
      <c r="J10" s="3">
        <v>2.63E-3</v>
      </c>
      <c r="K10" s="3">
        <v>8.2500000000000004E-3</v>
      </c>
      <c r="L10" s="3">
        <v>0.12598999999999999</v>
      </c>
      <c r="M10" s="3">
        <v>0.56018000000000001</v>
      </c>
      <c r="N10" s="3">
        <v>0.12295</v>
      </c>
      <c r="O10" s="3"/>
      <c r="P10" s="3"/>
      <c r="Q10" s="3"/>
      <c r="R10" s="3"/>
      <c r="S10" s="3"/>
      <c r="T10" s="3"/>
    </row>
    <row r="11" spans="1:20">
      <c r="A11" s="88" t="s">
        <v>12</v>
      </c>
      <c r="B11" s="1" t="s">
        <v>8</v>
      </c>
      <c r="C11" s="4">
        <v>0.12228</v>
      </c>
      <c r="D11" s="4">
        <v>0.10477</v>
      </c>
      <c r="E11" s="4">
        <v>8.7510000000000004E-2</v>
      </c>
      <c r="F11" s="4">
        <v>8.8370000000000004E-2</v>
      </c>
      <c r="G11" s="4">
        <v>5.6129999999999999E-2</v>
      </c>
      <c r="H11" s="4">
        <v>0.14265</v>
      </c>
      <c r="I11" s="4">
        <v>8.5029999999999994E-2</v>
      </c>
      <c r="J11" s="4">
        <v>7.9170000000000004E-2</v>
      </c>
      <c r="K11" s="4">
        <v>8.3790000000000003E-2</v>
      </c>
      <c r="L11" s="4">
        <v>6.4439999999999997E-2</v>
      </c>
      <c r="M11" s="4">
        <v>8.0729999999999996E-2</v>
      </c>
      <c r="N11" s="4">
        <v>4.002E-2</v>
      </c>
      <c r="O11" s="3">
        <v>0.13059999999999999</v>
      </c>
      <c r="P11" s="3">
        <v>2.8150000000000001E-2</v>
      </c>
      <c r="Q11" s="3">
        <v>1.949E-2</v>
      </c>
      <c r="R11" s="3">
        <v>1.119E-2</v>
      </c>
      <c r="S11" s="3">
        <v>1.8110000000000001E-2</v>
      </c>
      <c r="T11" s="3">
        <v>1.056E-2</v>
      </c>
    </row>
    <row r="12" spans="1:20">
      <c r="A12" s="88"/>
      <c r="B12" s="1" t="s">
        <v>27</v>
      </c>
      <c r="C12" s="4">
        <v>4.6469999999999997E-2</v>
      </c>
      <c r="D12" s="4">
        <v>3.0689999999999999E-2</v>
      </c>
      <c r="E12" s="4">
        <v>2.7439999999999999E-2</v>
      </c>
      <c r="F12" s="4">
        <v>2.647E-2</v>
      </c>
      <c r="G12" s="4">
        <v>1.7489999999999999E-2</v>
      </c>
      <c r="H12" s="4">
        <v>0.11423999999999999</v>
      </c>
      <c r="I12" s="4">
        <v>8.3300000000000006E-3</v>
      </c>
      <c r="J12" s="4">
        <v>8.2299999999999995E-3</v>
      </c>
      <c r="K12" s="4">
        <v>9.3799999999999994E-3</v>
      </c>
      <c r="L12" s="4">
        <v>2.0160000000000001E-2</v>
      </c>
      <c r="M12" s="4">
        <v>3.3369999999999997E-2</v>
      </c>
      <c r="N12" s="4">
        <v>1.2619999999999999E-2</v>
      </c>
      <c r="O12" s="3"/>
      <c r="P12" s="3"/>
      <c r="Q12" s="3"/>
      <c r="R12" s="3"/>
      <c r="S12" s="3"/>
      <c r="T12" s="3"/>
    </row>
    <row r="13" spans="1:20">
      <c r="A13" s="88"/>
      <c r="B13" s="1" t="s">
        <v>9</v>
      </c>
      <c r="C13" s="4">
        <v>5.2580000000000002E-2</v>
      </c>
      <c r="D13" s="4">
        <v>3.1510000000000003E-2</v>
      </c>
      <c r="E13" s="4">
        <v>4.7879999999999999E-2</v>
      </c>
      <c r="F13" s="4">
        <v>4.6350000000000002E-2</v>
      </c>
      <c r="G13" s="4">
        <v>4.6210000000000001E-2</v>
      </c>
      <c r="H13" s="4">
        <v>4.4200000000000003E-2</v>
      </c>
      <c r="I13" s="4">
        <v>4.8030000000000003E-2</v>
      </c>
      <c r="J13" s="4">
        <v>6.4810000000000006E-2</v>
      </c>
      <c r="K13" s="4">
        <v>4.9279999999999997E-2</v>
      </c>
      <c r="L13" s="4">
        <v>4.4749999999999998E-2</v>
      </c>
      <c r="M13" s="4">
        <v>5.2589999999999998E-2</v>
      </c>
      <c r="N13" s="4">
        <v>3.056E-2</v>
      </c>
      <c r="O13" s="3">
        <v>2.3939999999999999E-2</v>
      </c>
      <c r="P13" s="3">
        <v>1.193E-2</v>
      </c>
      <c r="Q13" s="3">
        <v>1.7760000000000001E-2</v>
      </c>
      <c r="R13" s="3">
        <v>8.5500000000000003E-3</v>
      </c>
      <c r="S13" s="3">
        <v>1.584E-2</v>
      </c>
      <c r="T13" s="3">
        <v>7.4599999999999996E-3</v>
      </c>
    </row>
    <row r="14" spans="1:20">
      <c r="A14" s="88"/>
      <c r="B14" s="1" t="s">
        <v>27</v>
      </c>
      <c r="C14" s="4">
        <v>2.274E-2</v>
      </c>
      <c r="D14" s="4">
        <v>2.1420000000000002E-2</v>
      </c>
      <c r="E14" s="4">
        <v>2.7359999999999999E-2</v>
      </c>
      <c r="F14" s="4">
        <v>9.1800000000000007E-3</v>
      </c>
      <c r="G14" s="4">
        <v>2.3400000000000001E-2</v>
      </c>
      <c r="H14" s="4">
        <v>2.103E-2</v>
      </c>
      <c r="I14" s="4">
        <v>4.47E-3</v>
      </c>
      <c r="J14" s="4">
        <v>1.5910000000000001E-2</v>
      </c>
      <c r="K14" s="4">
        <v>1.694E-2</v>
      </c>
      <c r="L14" s="4">
        <v>1.5100000000000001E-2</v>
      </c>
      <c r="M14" s="4">
        <v>1.4460000000000001E-2</v>
      </c>
      <c r="N14" s="4">
        <v>1.128E-2</v>
      </c>
      <c r="O14" s="1"/>
      <c r="P14" s="1"/>
      <c r="Q14" s="1"/>
      <c r="R14" s="1"/>
      <c r="S14" s="1"/>
      <c r="T14" s="1"/>
    </row>
  </sheetData>
  <mergeCells count="10">
    <mergeCell ref="A3:A6"/>
    <mergeCell ref="A7:A10"/>
    <mergeCell ref="A11:A14"/>
    <mergeCell ref="O1:T1"/>
    <mergeCell ref="A1:A2"/>
    <mergeCell ref="B1:B2"/>
    <mergeCell ref="C1:F1"/>
    <mergeCell ref="G1:I1"/>
    <mergeCell ref="K1:L1"/>
    <mergeCell ref="M1:N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A4B2-2491-4A45-8CF1-068B0ECAFD66}">
  <dimension ref="A1:AJ441"/>
  <sheetViews>
    <sheetView topLeftCell="A388" zoomScale="70" zoomScaleNormal="70" workbookViewId="0">
      <selection activeCell="V420" sqref="V420"/>
    </sheetView>
  </sheetViews>
  <sheetFormatPr defaultRowHeight="13.9"/>
  <cols>
    <col min="1" max="1" width="12.33203125" bestFit="1" customWidth="1"/>
    <col min="2" max="4" width="13.53125" bestFit="1" customWidth="1"/>
    <col min="6" max="6" width="13.53125" bestFit="1" customWidth="1"/>
    <col min="40" max="42" width="9.1328125" bestFit="1" customWidth="1"/>
    <col min="43" max="43" width="9.796875" bestFit="1" customWidth="1"/>
    <col min="44" max="45" width="9.1328125" bestFit="1" customWidth="1"/>
    <col min="46" max="47" width="9.1328125" customWidth="1"/>
    <col min="48" max="48" width="19.46484375" bestFit="1" customWidth="1"/>
    <col min="49" max="49" width="6.19921875" bestFit="1" customWidth="1"/>
    <col min="50" max="50" width="13.265625" customWidth="1"/>
    <col min="51" max="51" width="6.19921875" bestFit="1" customWidth="1"/>
    <col min="52" max="52" width="12.796875" bestFit="1" customWidth="1"/>
    <col min="53" max="53" width="6.19921875" bestFit="1" customWidth="1"/>
  </cols>
  <sheetData>
    <row r="1" spans="1:32">
      <c r="A1" s="67" t="s">
        <v>78</v>
      </c>
      <c r="B1" s="122" t="s">
        <v>522</v>
      </c>
      <c r="C1" s="123"/>
      <c r="D1" s="123"/>
      <c r="E1" s="123"/>
      <c r="F1" s="124"/>
      <c r="G1" s="125" t="s">
        <v>394</v>
      </c>
      <c r="H1" s="125"/>
      <c r="I1" s="125"/>
      <c r="J1" s="125"/>
      <c r="K1" s="125"/>
      <c r="L1" s="126" t="s">
        <v>523</v>
      </c>
      <c r="M1" s="127"/>
      <c r="N1" s="127"/>
      <c r="O1" s="127"/>
      <c r="P1" s="127"/>
      <c r="Q1" s="128" t="s">
        <v>585</v>
      </c>
      <c r="R1" s="128"/>
      <c r="S1" s="128"/>
      <c r="T1" s="128"/>
      <c r="U1" s="128"/>
      <c r="V1" s="85"/>
      <c r="W1" s="85"/>
      <c r="X1" s="85"/>
      <c r="Y1" s="85"/>
      <c r="Z1" s="85"/>
      <c r="AA1" s="59"/>
      <c r="AB1" s="59"/>
      <c r="AC1" s="59"/>
      <c r="AD1" s="59"/>
      <c r="AE1" s="59"/>
      <c r="AF1" s="59"/>
    </row>
    <row r="2" spans="1:32">
      <c r="A2" s="68" t="s">
        <v>521</v>
      </c>
      <c r="B2" s="83"/>
      <c r="C2" s="83">
        <v>0.57999999999999996</v>
      </c>
      <c r="D2" s="83">
        <v>1.58</v>
      </c>
      <c r="E2" s="83">
        <v>2</v>
      </c>
      <c r="F2" s="83">
        <v>4.84</v>
      </c>
      <c r="G2" s="60"/>
      <c r="H2" s="60"/>
      <c r="I2" s="60"/>
      <c r="J2" s="60"/>
      <c r="K2" s="60"/>
      <c r="L2" s="60"/>
      <c r="M2" s="60">
        <f t="shared" ref="M2:P4" si="0">C2</f>
        <v>0.57999999999999996</v>
      </c>
      <c r="N2" s="60">
        <f t="shared" si="0"/>
        <v>1.58</v>
      </c>
      <c r="O2" s="60">
        <f t="shared" si="0"/>
        <v>2</v>
      </c>
      <c r="P2" s="60">
        <f t="shared" si="0"/>
        <v>4.84</v>
      </c>
      <c r="Q2" s="83"/>
      <c r="R2" s="83"/>
      <c r="S2" s="83"/>
      <c r="T2" s="83"/>
      <c r="U2" s="83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</row>
    <row r="3" spans="1:32" ht="15.4">
      <c r="A3" s="68" t="s">
        <v>400</v>
      </c>
      <c r="B3" s="83">
        <v>3.91</v>
      </c>
      <c r="C3" s="83">
        <v>44.96</v>
      </c>
      <c r="D3" s="83">
        <v>34.6</v>
      </c>
      <c r="E3" s="83">
        <v>19</v>
      </c>
      <c r="F3" s="83">
        <v>7.46</v>
      </c>
      <c r="G3" s="60"/>
      <c r="H3" s="60"/>
      <c r="I3" s="60"/>
      <c r="J3" s="60"/>
      <c r="K3" s="60"/>
      <c r="L3" s="60">
        <f>B3</f>
        <v>3.91</v>
      </c>
      <c r="M3" s="60">
        <f t="shared" si="0"/>
        <v>44.96</v>
      </c>
      <c r="N3" s="60">
        <f t="shared" si="0"/>
        <v>34.6</v>
      </c>
      <c r="O3" s="60">
        <f t="shared" si="0"/>
        <v>19</v>
      </c>
      <c r="P3" s="60">
        <f t="shared" si="0"/>
        <v>7.46</v>
      </c>
      <c r="Q3" s="83"/>
      <c r="R3" s="83">
        <f>C3</f>
        <v>44.96</v>
      </c>
      <c r="S3" s="83">
        <f>D3</f>
        <v>34.6</v>
      </c>
      <c r="T3" s="83">
        <f>E3</f>
        <v>19</v>
      </c>
      <c r="U3" s="83">
        <f>F3</f>
        <v>7.46</v>
      </c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</row>
    <row r="4" spans="1:32" ht="15.4">
      <c r="A4" s="68" t="s">
        <v>401</v>
      </c>
      <c r="B4" s="83">
        <v>21.26</v>
      </c>
      <c r="C4" s="83">
        <v>24.35</v>
      </c>
      <c r="D4" s="83">
        <v>18.32</v>
      </c>
      <c r="E4" s="83">
        <v>15</v>
      </c>
      <c r="F4" s="83">
        <v>49.4</v>
      </c>
      <c r="G4" s="60"/>
      <c r="H4" s="60"/>
      <c r="I4" s="60"/>
      <c r="J4" s="60"/>
      <c r="K4" s="60"/>
      <c r="L4" s="60">
        <f>B4</f>
        <v>21.26</v>
      </c>
      <c r="M4" s="60">
        <f t="shared" si="0"/>
        <v>24.35</v>
      </c>
      <c r="N4" s="60">
        <f t="shared" si="0"/>
        <v>18.32</v>
      </c>
      <c r="O4" s="60">
        <f t="shared" si="0"/>
        <v>15</v>
      </c>
      <c r="P4" s="60">
        <f t="shared" si="0"/>
        <v>49.4</v>
      </c>
      <c r="Q4" s="83"/>
      <c r="R4" s="83"/>
      <c r="S4" s="83"/>
      <c r="T4" s="83"/>
      <c r="U4" s="83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</row>
    <row r="5" spans="1:32" ht="15.4">
      <c r="A5" s="67" t="s">
        <v>403</v>
      </c>
      <c r="B5" s="83"/>
      <c r="C5" s="83"/>
      <c r="D5" s="83">
        <v>0.36</v>
      </c>
      <c r="E5" s="83"/>
      <c r="F5" s="83">
        <v>7.6999999999999999E-2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83"/>
      <c r="R5" s="83"/>
      <c r="S5" s="83"/>
      <c r="T5" s="83"/>
      <c r="U5" s="83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</row>
    <row r="6" spans="1:32" ht="15.4">
      <c r="A6" s="68" t="s">
        <v>404</v>
      </c>
      <c r="B6" s="83">
        <v>7.06</v>
      </c>
      <c r="C6" s="83">
        <v>2.4700000000000002</v>
      </c>
      <c r="D6" s="83">
        <v>3.56</v>
      </c>
      <c r="E6" s="83">
        <v>6</v>
      </c>
      <c r="F6" s="83">
        <v>4.6399999999999997</v>
      </c>
      <c r="G6" s="60"/>
      <c r="H6" s="60"/>
      <c r="I6" s="60"/>
      <c r="J6" s="60"/>
      <c r="K6" s="60"/>
      <c r="L6" s="60">
        <f>B6</f>
        <v>7.06</v>
      </c>
      <c r="M6" s="60">
        <f>C6</f>
        <v>2.4700000000000002</v>
      </c>
      <c r="N6" s="60">
        <f>D6</f>
        <v>3.56</v>
      </c>
      <c r="O6" s="60">
        <f>E6</f>
        <v>6</v>
      </c>
      <c r="P6" s="60">
        <f>F6</f>
        <v>4.6399999999999997</v>
      </c>
      <c r="Q6" s="83"/>
      <c r="R6" s="83"/>
      <c r="S6" s="83"/>
      <c r="T6" s="83"/>
      <c r="U6" s="83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</row>
    <row r="7" spans="1:32" ht="15.4">
      <c r="A7" s="67" t="s">
        <v>405</v>
      </c>
      <c r="B7" s="83"/>
      <c r="C7" s="83">
        <v>1.1499999999999999</v>
      </c>
      <c r="D7" s="83"/>
      <c r="E7" s="83"/>
      <c r="F7" s="83">
        <v>0.98499999999999999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83"/>
      <c r="R7" s="83"/>
      <c r="S7" s="83"/>
      <c r="T7" s="83"/>
      <c r="U7" s="83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</row>
    <row r="8" spans="1:32" ht="15.4">
      <c r="A8" s="67" t="s">
        <v>406</v>
      </c>
      <c r="B8" s="83"/>
      <c r="C8" s="83">
        <v>1.26</v>
      </c>
      <c r="D8" s="83"/>
      <c r="E8" s="83"/>
      <c r="F8" s="83"/>
      <c r="G8" s="60"/>
      <c r="H8" s="60"/>
      <c r="I8" s="60"/>
      <c r="J8" s="60"/>
      <c r="K8" s="60"/>
      <c r="L8" s="60"/>
      <c r="M8" s="60"/>
      <c r="N8" s="60"/>
      <c r="O8" s="60"/>
      <c r="P8" s="60"/>
      <c r="Q8" s="83"/>
      <c r="R8" s="83"/>
      <c r="S8" s="83"/>
      <c r="T8" s="83"/>
      <c r="U8" s="83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</row>
    <row r="9" spans="1:32">
      <c r="A9" s="67" t="s">
        <v>329</v>
      </c>
      <c r="B9" s="83"/>
      <c r="C9" s="83">
        <v>0.67</v>
      </c>
      <c r="D9" s="83">
        <v>1.2</v>
      </c>
      <c r="E9" s="83"/>
      <c r="F9" s="83"/>
      <c r="G9" s="60"/>
      <c r="H9" s="60"/>
      <c r="I9" s="60"/>
      <c r="J9" s="60"/>
      <c r="K9" s="60"/>
      <c r="L9" s="60"/>
      <c r="M9" s="60"/>
      <c r="N9" s="60"/>
      <c r="O9" s="60"/>
      <c r="P9" s="60"/>
      <c r="Q9" s="83"/>
      <c r="R9" s="83"/>
      <c r="S9" s="83"/>
      <c r="T9" s="83"/>
      <c r="U9" s="83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</row>
    <row r="10" spans="1:32" ht="15.4">
      <c r="A10" s="67" t="s">
        <v>407</v>
      </c>
      <c r="B10" s="83">
        <v>2.29</v>
      </c>
      <c r="C10" s="83"/>
      <c r="D10" s="83">
        <v>1.1399999999999999</v>
      </c>
      <c r="E10" s="83">
        <v>2</v>
      </c>
      <c r="F10" s="83">
        <v>6.5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83">
        <f>B10</f>
        <v>2.29</v>
      </c>
      <c r="R10" s="83"/>
      <c r="S10" s="83">
        <f>D10</f>
        <v>1.1399999999999999</v>
      </c>
      <c r="T10" s="83">
        <f>E10</f>
        <v>2</v>
      </c>
      <c r="U10" s="83">
        <f>F10</f>
        <v>6.5</v>
      </c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</row>
    <row r="11" spans="1:32">
      <c r="A11" s="67" t="s">
        <v>330</v>
      </c>
      <c r="B11" s="83"/>
      <c r="C11" s="83"/>
      <c r="D11" s="83"/>
      <c r="E11" s="83"/>
      <c r="F11" s="83">
        <v>0.27500000000000002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83"/>
      <c r="R11" s="83"/>
      <c r="S11" s="83"/>
      <c r="T11" s="83"/>
      <c r="U11" s="83">
        <f>F11</f>
        <v>0.27500000000000002</v>
      </c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</row>
    <row r="12" spans="1:32">
      <c r="A12" s="67" t="s">
        <v>331</v>
      </c>
      <c r="B12" s="83"/>
      <c r="C12" s="83"/>
      <c r="D12" s="83"/>
      <c r="E12" s="83"/>
      <c r="F12" s="83">
        <v>8.9999999999999993E-3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83"/>
      <c r="R12" s="83"/>
      <c r="S12" s="83"/>
      <c r="T12" s="83"/>
      <c r="U12" s="83">
        <f>F12</f>
        <v>8.9999999999999993E-3</v>
      </c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</row>
    <row r="13" spans="1:32">
      <c r="A13" s="67" t="s">
        <v>104</v>
      </c>
      <c r="B13" s="83">
        <v>3.3E-4</v>
      </c>
      <c r="C13" s="83"/>
      <c r="D13" s="83">
        <v>1.191E-3</v>
      </c>
      <c r="E13" s="83">
        <v>5.0000000000000001E-4</v>
      </c>
      <c r="F13" s="83">
        <v>1.34E-4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83">
        <f>B13</f>
        <v>3.3E-4</v>
      </c>
      <c r="R13" s="83"/>
      <c r="S13" s="83">
        <f>D13</f>
        <v>1.191E-3</v>
      </c>
      <c r="T13" s="83">
        <f>E13</f>
        <v>5.0000000000000001E-4</v>
      </c>
      <c r="U13" s="83">
        <f>F13</f>
        <v>1.34E-4</v>
      </c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</row>
    <row r="14" spans="1:32">
      <c r="A14" s="67" t="s">
        <v>97</v>
      </c>
      <c r="B14" s="83">
        <v>9.1999999999999992E-4</v>
      </c>
      <c r="C14" s="83"/>
      <c r="D14" s="83">
        <v>3.222E-3</v>
      </c>
      <c r="E14" s="83"/>
      <c r="F14" s="83">
        <v>1.55E-2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83">
        <f>B14</f>
        <v>9.1999999999999992E-4</v>
      </c>
      <c r="R14" s="83"/>
      <c r="S14" s="83">
        <f>D14</f>
        <v>3.222E-3</v>
      </c>
      <c r="T14" s="83"/>
      <c r="U14" s="83">
        <f>F14</f>
        <v>1.55E-2</v>
      </c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</row>
    <row r="15" spans="1:32">
      <c r="A15" s="67" t="s">
        <v>93</v>
      </c>
      <c r="B15" s="83"/>
      <c r="C15" s="83"/>
      <c r="D15" s="83">
        <v>1.4</v>
      </c>
      <c r="E15" s="83"/>
      <c r="F15" s="83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83"/>
      <c r="R15" s="83"/>
      <c r="S15" s="83">
        <f>D15</f>
        <v>1.4</v>
      </c>
      <c r="T15" s="83"/>
      <c r="U15" s="83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</row>
    <row r="16" spans="1:32">
      <c r="A16" s="67" t="s">
        <v>99</v>
      </c>
      <c r="B16" s="83"/>
      <c r="C16" s="83"/>
      <c r="D16" s="83"/>
      <c r="E16" s="83"/>
      <c r="F16" s="83">
        <v>4.0000000000000001E-3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83"/>
      <c r="R16" s="83"/>
      <c r="S16" s="83"/>
      <c r="T16" s="83"/>
      <c r="U16" s="83">
        <f>F16</f>
        <v>4.0000000000000001E-3</v>
      </c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</row>
    <row r="17" spans="1:32">
      <c r="A17" s="67" t="s">
        <v>95</v>
      </c>
      <c r="B17" s="83">
        <v>0.14000000000000001</v>
      </c>
      <c r="C17" s="83"/>
      <c r="D17" s="83">
        <v>0.32</v>
      </c>
      <c r="E17" s="83"/>
      <c r="F17" s="83">
        <v>0.161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83">
        <f>B17</f>
        <v>0.14000000000000001</v>
      </c>
      <c r="R17" s="83"/>
      <c r="S17" s="83">
        <f>D17</f>
        <v>0.32</v>
      </c>
      <c r="T17" s="83"/>
      <c r="U17" s="83">
        <f>F17</f>
        <v>0.161</v>
      </c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</row>
    <row r="18" spans="1:32">
      <c r="A18" s="67" t="s">
        <v>92</v>
      </c>
      <c r="B18" s="83">
        <v>0.45</v>
      </c>
      <c r="C18" s="83"/>
      <c r="D18" s="83"/>
      <c r="E18" s="83"/>
      <c r="F18" s="83">
        <v>5.38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83">
        <f>B18</f>
        <v>0.45</v>
      </c>
      <c r="R18" s="83"/>
      <c r="S18" s="83"/>
      <c r="T18" s="83"/>
      <c r="U18" s="83">
        <f>F18</f>
        <v>5.38</v>
      </c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</row>
    <row r="19" spans="1:32">
      <c r="A19" s="67" t="s">
        <v>96</v>
      </c>
      <c r="B19" s="83">
        <v>0.15</v>
      </c>
      <c r="C19" s="83"/>
      <c r="D19" s="83">
        <v>0.56000000000000005</v>
      </c>
      <c r="E19" s="83"/>
      <c r="F19" s="83">
        <v>2.21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83">
        <f>B19</f>
        <v>0.15</v>
      </c>
      <c r="R19" s="83"/>
      <c r="S19" s="83">
        <f>D19</f>
        <v>0.56000000000000005</v>
      </c>
      <c r="T19" s="83"/>
      <c r="U19" s="83">
        <f>F19</f>
        <v>2.21</v>
      </c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</row>
    <row r="20" spans="1:32">
      <c r="A20" s="67" t="s">
        <v>100</v>
      </c>
      <c r="B20" s="83"/>
      <c r="C20" s="83"/>
      <c r="D20" s="83"/>
      <c r="E20" s="83"/>
      <c r="F20" s="83">
        <v>8.9999999999999993E-3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83"/>
      <c r="R20" s="83"/>
      <c r="S20" s="83"/>
      <c r="T20" s="83"/>
      <c r="U20" s="83">
        <f>F20</f>
        <v>8.9999999999999993E-3</v>
      </c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</row>
    <row r="21" spans="1:32">
      <c r="A21" s="67" t="s">
        <v>529</v>
      </c>
      <c r="B21" s="83">
        <f>SUM(B2:B4,B6)</f>
        <v>32.230000000000004</v>
      </c>
      <c r="C21" s="83">
        <f t="shared" ref="C21:F21" si="1">SUM(C2:C4,C6)</f>
        <v>72.36</v>
      </c>
      <c r="D21" s="83">
        <f t="shared" si="1"/>
        <v>58.06</v>
      </c>
      <c r="E21" s="83">
        <f t="shared" si="1"/>
        <v>42</v>
      </c>
      <c r="F21" s="83">
        <f t="shared" si="1"/>
        <v>66.34</v>
      </c>
      <c r="G21" s="60">
        <f>-B21%*LOG(B21%,2)</f>
        <v>0.52648475506169623</v>
      </c>
      <c r="H21" s="60">
        <f t="shared" ref="H21:H22" si="2">-C21%*LOG(C21%,2)</f>
        <v>0.33772994306125159</v>
      </c>
      <c r="I21" s="60">
        <f t="shared" ref="I21:K22" si="3">-D21%*LOG(D21%,2)</f>
        <v>0.45541307340897053</v>
      </c>
      <c r="J21" s="60">
        <f t="shared" si="3"/>
        <v>0.525646282138305</v>
      </c>
      <c r="K21" s="60">
        <f t="shared" si="3"/>
        <v>0.39276536150393088</v>
      </c>
      <c r="L21" s="60"/>
      <c r="M21" s="60"/>
      <c r="N21" s="60"/>
      <c r="O21" s="60"/>
      <c r="P21" s="60"/>
      <c r="Q21" s="83"/>
      <c r="R21" s="83"/>
      <c r="S21" s="83"/>
      <c r="T21" s="83"/>
      <c r="U21" s="83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</row>
    <row r="22" spans="1:32">
      <c r="A22" s="67" t="s">
        <v>396</v>
      </c>
      <c r="B22" s="83">
        <f>100-SUM(B2:B4,B6)</f>
        <v>67.77</v>
      </c>
      <c r="C22" s="83">
        <f>100-SUM(C2:C4,C6)</f>
        <v>27.64</v>
      </c>
      <c r="D22" s="83">
        <f>100-SUM(D2:D4,D6)</f>
        <v>41.94</v>
      </c>
      <c r="E22" s="83">
        <f>100-SUM(E2:E4,E6)</f>
        <v>58</v>
      </c>
      <c r="F22" s="83">
        <f>100-SUM(F2:F4,F6)</f>
        <v>33.659999999999997</v>
      </c>
      <c r="G22" s="60">
        <f>-B22%*LOG(B22%,2)</f>
        <v>0.38038035289204108</v>
      </c>
      <c r="H22" s="60">
        <f t="shared" si="2"/>
        <v>0.51276912044015321</v>
      </c>
      <c r="I22" s="60">
        <f t="shared" si="3"/>
        <v>0.52576035731012816</v>
      </c>
      <c r="J22" s="60">
        <f t="shared" si="3"/>
        <v>0.45580761289534855</v>
      </c>
      <c r="K22" s="60">
        <f t="shared" si="3"/>
        <v>0.52876255627268387</v>
      </c>
      <c r="L22" s="60"/>
      <c r="M22" s="60"/>
      <c r="N22" s="60"/>
      <c r="O22" s="60"/>
      <c r="P22" s="60"/>
      <c r="Q22" s="83"/>
      <c r="R22" s="83"/>
      <c r="S22" s="83"/>
      <c r="T22" s="83"/>
      <c r="U22" s="83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</row>
    <row r="23" spans="1:32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142"/>
      <c r="W23" s="142"/>
      <c r="X23" s="59"/>
      <c r="Y23" s="59"/>
      <c r="Z23" s="59"/>
      <c r="AA23" s="59"/>
      <c r="AB23" s="59"/>
      <c r="AC23" s="59"/>
      <c r="AD23" s="59"/>
      <c r="AE23" s="59"/>
      <c r="AF23" s="59"/>
    </row>
    <row r="24" spans="1:32">
      <c r="A24" s="67" t="s">
        <v>530</v>
      </c>
      <c r="B24" s="73"/>
      <c r="C24" s="73"/>
      <c r="D24" s="73"/>
      <c r="E24" s="73"/>
      <c r="F24" s="73"/>
      <c r="G24" s="67" t="s">
        <v>470</v>
      </c>
      <c r="H24" s="67" t="s">
        <v>531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</row>
    <row r="25" spans="1:32">
      <c r="A25" s="72" t="s">
        <v>318</v>
      </c>
      <c r="B25" s="70">
        <v>2</v>
      </c>
      <c r="C25" s="70">
        <v>2</v>
      </c>
      <c r="D25" s="70">
        <v>2</v>
      </c>
      <c r="E25" s="70">
        <v>2</v>
      </c>
      <c r="F25" s="74">
        <v>2</v>
      </c>
      <c r="G25" s="68">
        <f>AVERAGE(B25:F25)</f>
        <v>2</v>
      </c>
      <c r="H25" s="68">
        <f>_xlfn.STDEV.S(B25:F25)</f>
        <v>0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</row>
    <row r="26" spans="1:32">
      <c r="A26" s="67" t="s">
        <v>263</v>
      </c>
      <c r="B26" s="60">
        <f>SUM(G2:G22)</f>
        <v>0.90686510795373731</v>
      </c>
      <c r="C26" s="60">
        <f>SUM(H2:H22)</f>
        <v>0.85049906350140481</v>
      </c>
      <c r="D26" s="60">
        <f>SUM(I2:I22)</f>
        <v>0.98117343071909868</v>
      </c>
      <c r="E26" s="60">
        <f>SUM(J2:J22)</f>
        <v>0.98145389503365354</v>
      </c>
      <c r="F26" s="71">
        <f>SUM(K2:K22)</f>
        <v>0.92152791777661469</v>
      </c>
      <c r="G26" s="68">
        <f t="shared" ref="G26:G31" si="4">AVERAGE(B26:F26)</f>
        <v>0.9283038829969017</v>
      </c>
      <c r="H26" s="68">
        <f t="shared" ref="H26:H31" si="5">_xlfn.STDEV.S(B26:F26)</f>
        <v>5.5179791528695836E-2</v>
      </c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</row>
    <row r="27" spans="1:32">
      <c r="A27" s="67" t="s">
        <v>321</v>
      </c>
      <c r="B27" s="60">
        <f>SUM(L2:L22)/100</f>
        <v>0.32230000000000003</v>
      </c>
      <c r="C27" s="60">
        <f>SUM(M2:M22)/100</f>
        <v>0.72360000000000002</v>
      </c>
      <c r="D27" s="60">
        <f>SUM(N2:N22)/100</f>
        <v>0.5806</v>
      </c>
      <c r="E27" s="60">
        <f>SUM(O2:O22)/100</f>
        <v>0.42</v>
      </c>
      <c r="F27" s="71">
        <f>SUM(P2:P22)/100</f>
        <v>0.66339999999999999</v>
      </c>
      <c r="G27" s="68">
        <f t="shared" si="4"/>
        <v>0.54198000000000002</v>
      </c>
      <c r="H27" s="68">
        <f t="shared" si="5"/>
        <v>0.16759964797099042</v>
      </c>
      <c r="I27" s="59" t="s">
        <v>527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</row>
    <row r="28" spans="1:32">
      <c r="A28" s="67" t="s">
        <v>525</v>
      </c>
      <c r="B28" s="60">
        <f>SUM(Q2:Q22)/100</f>
        <v>3.0312499999999999E-2</v>
      </c>
      <c r="C28" s="60">
        <f>SUM(R2:R22)/100</f>
        <v>0.4496</v>
      </c>
      <c r="D28" s="60">
        <f>SUM(S2:S22)/100</f>
        <v>0.38024413000000001</v>
      </c>
      <c r="E28" s="60">
        <f>SUM(T2:T22)/100</f>
        <v>0.210005</v>
      </c>
      <c r="F28" s="71">
        <f>SUM(U2:U22)/100</f>
        <v>0.22023634</v>
      </c>
      <c r="G28" s="68">
        <f t="shared" si="4"/>
        <v>0.25807959400000002</v>
      </c>
      <c r="H28" s="68">
        <f t="shared" si="5"/>
        <v>0.16372642375413798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</row>
    <row r="29" spans="1:32">
      <c r="A29" s="67" t="s">
        <v>7</v>
      </c>
      <c r="B29" s="60">
        <f>100*B27/(B25*B26)</f>
        <v>17.770007753812589</v>
      </c>
      <c r="C29" s="60">
        <f>100*C27/(C25*C26)</f>
        <v>42.539729380831048</v>
      </c>
      <c r="D29" s="60">
        <f>100*D27/(D25*D26)</f>
        <v>29.587022121791467</v>
      </c>
      <c r="E29" s="60">
        <f>100*E27/(E25*E26)</f>
        <v>21.396827814596346</v>
      </c>
      <c r="F29" s="71">
        <f>100*F27/(F25*F26)</f>
        <v>35.994568759272966</v>
      </c>
      <c r="G29" s="68">
        <f t="shared" si="4"/>
        <v>29.457631166060885</v>
      </c>
      <c r="H29" s="68">
        <f t="shared" si="5"/>
        <v>10.191499895935127</v>
      </c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</row>
    <row r="30" spans="1:32">
      <c r="A30" s="67" t="s">
        <v>528</v>
      </c>
      <c r="B30" s="60">
        <f>100*B28/(B25*B26)</f>
        <v>1.6712794292194975</v>
      </c>
      <c r="C30" s="60">
        <f>100*C28/(C25*C26)</f>
        <v>26.431539980129408</v>
      </c>
      <c r="D30" s="60">
        <f>100*D28/(D25*D26)</f>
        <v>19.377009104359889</v>
      </c>
      <c r="E30" s="60">
        <f>100*E28/(E25*E26)</f>
        <v>10.698668631438823</v>
      </c>
      <c r="F30" s="71">
        <f>100*F28/(F25*F26)</f>
        <v>11.949520776937925</v>
      </c>
      <c r="G30" s="68">
        <f t="shared" si="4"/>
        <v>14.025603584417109</v>
      </c>
      <c r="H30" s="68">
        <f t="shared" si="5"/>
        <v>9.3615268550313306</v>
      </c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</row>
    <row r="31" spans="1:32">
      <c r="A31" s="67" t="s">
        <v>526</v>
      </c>
      <c r="B31" s="60">
        <f>SQRT(B29^2+B30^2)</f>
        <v>17.848427115605784</v>
      </c>
      <c r="C31" s="60">
        <f>SQRT(C29^2+C30^2)</f>
        <v>50.082480784357315</v>
      </c>
      <c r="D31" s="60">
        <f>SQRT(D29^2+D30^2)</f>
        <v>35.3675042922995</v>
      </c>
      <c r="E31" s="60">
        <f>SQRT(E29^2+E30^2)</f>
        <v>23.922494665331559</v>
      </c>
      <c r="F31" s="60">
        <f>SQRT(F29^2+F30^2)</f>
        <v>37.926244567113422</v>
      </c>
      <c r="G31" s="68">
        <f t="shared" si="4"/>
        <v>33.029430284941512</v>
      </c>
      <c r="H31" s="68">
        <f t="shared" si="5"/>
        <v>12.586213142966137</v>
      </c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</row>
    <row r="32" spans="1:32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</row>
    <row r="33" spans="1:32">
      <c r="A33" s="67" t="s">
        <v>79</v>
      </c>
      <c r="B33" s="129" t="s">
        <v>522</v>
      </c>
      <c r="C33" s="129"/>
      <c r="D33" s="129"/>
      <c r="E33" s="129"/>
      <c r="F33" s="129"/>
      <c r="G33" s="129"/>
      <c r="H33" s="125" t="s">
        <v>394</v>
      </c>
      <c r="I33" s="129"/>
      <c r="J33" s="129"/>
      <c r="K33" s="129"/>
      <c r="L33" s="129"/>
      <c r="M33" s="129"/>
      <c r="N33" s="125" t="s">
        <v>395</v>
      </c>
      <c r="O33" s="125"/>
      <c r="P33" s="125"/>
      <c r="Q33" s="125"/>
      <c r="R33" s="125"/>
      <c r="S33" s="130"/>
      <c r="T33" s="128" t="s">
        <v>585</v>
      </c>
      <c r="U33" s="129"/>
      <c r="V33" s="129"/>
      <c r="W33" s="129"/>
      <c r="X33" s="129"/>
      <c r="Y33" s="129"/>
      <c r="Z33" s="85"/>
      <c r="AA33" s="59"/>
      <c r="AB33" s="59"/>
      <c r="AC33" s="59"/>
      <c r="AD33" s="59"/>
      <c r="AE33" s="59"/>
      <c r="AF33" s="59"/>
    </row>
    <row r="34" spans="1:32">
      <c r="A34" s="68" t="s">
        <v>328</v>
      </c>
      <c r="B34" s="82">
        <v>5.0999999999999996</v>
      </c>
      <c r="C34" s="82"/>
      <c r="D34" s="82">
        <v>3.73</v>
      </c>
      <c r="E34" s="82">
        <v>2.93</v>
      </c>
      <c r="F34" s="82">
        <v>3.39</v>
      </c>
      <c r="G34" s="82">
        <v>2.23</v>
      </c>
      <c r="H34" s="60"/>
      <c r="I34" s="60"/>
      <c r="J34" s="60"/>
      <c r="K34" s="60"/>
      <c r="L34" s="60"/>
      <c r="M34" s="60"/>
      <c r="N34" s="60">
        <f>B34</f>
        <v>5.0999999999999996</v>
      </c>
      <c r="O34" s="60"/>
      <c r="P34" s="60">
        <f t="shared" ref="P34:S35" si="6">D34</f>
        <v>3.73</v>
      </c>
      <c r="Q34" s="60">
        <f t="shared" si="6"/>
        <v>2.93</v>
      </c>
      <c r="R34" s="60">
        <f t="shared" si="6"/>
        <v>3.39</v>
      </c>
      <c r="S34" s="71">
        <f t="shared" si="6"/>
        <v>2.23</v>
      </c>
      <c r="T34" s="82"/>
      <c r="U34" s="82"/>
      <c r="V34" s="82"/>
      <c r="W34" s="82"/>
      <c r="X34" s="82"/>
      <c r="Y34" s="82"/>
      <c r="Z34" s="59"/>
      <c r="AA34" s="59"/>
      <c r="AB34" s="59"/>
      <c r="AC34" s="59"/>
      <c r="AD34" s="59"/>
      <c r="AE34" s="59"/>
      <c r="AF34" s="59"/>
    </row>
    <row r="35" spans="1:32" ht="15.4">
      <c r="A35" s="68" t="s">
        <v>400</v>
      </c>
      <c r="B35" s="82">
        <v>18.7</v>
      </c>
      <c r="C35" s="82">
        <v>31.73</v>
      </c>
      <c r="D35" s="82">
        <v>12.14</v>
      </c>
      <c r="E35" s="82">
        <v>29.6</v>
      </c>
      <c r="F35" s="82">
        <v>19.600000000000001</v>
      </c>
      <c r="G35" s="82">
        <v>1.74</v>
      </c>
      <c r="H35" s="60"/>
      <c r="I35" s="60"/>
      <c r="J35" s="60"/>
      <c r="K35" s="60"/>
      <c r="L35" s="60"/>
      <c r="M35" s="60"/>
      <c r="N35" s="60">
        <f>B35</f>
        <v>18.7</v>
      </c>
      <c r="O35" s="60">
        <f>C35</f>
        <v>31.73</v>
      </c>
      <c r="P35" s="60">
        <f t="shared" si="6"/>
        <v>12.14</v>
      </c>
      <c r="Q35" s="60">
        <f t="shared" si="6"/>
        <v>29.6</v>
      </c>
      <c r="R35" s="60">
        <f t="shared" si="6"/>
        <v>19.600000000000001</v>
      </c>
      <c r="S35" s="71">
        <f t="shared" si="6"/>
        <v>1.74</v>
      </c>
      <c r="T35" s="82">
        <f t="shared" ref="T35:Y35" si="7">B35</f>
        <v>18.7</v>
      </c>
      <c r="U35" s="82">
        <f t="shared" si="7"/>
        <v>31.73</v>
      </c>
      <c r="V35" s="82">
        <f t="shared" si="7"/>
        <v>12.14</v>
      </c>
      <c r="W35" s="82">
        <f t="shared" si="7"/>
        <v>29.6</v>
      </c>
      <c r="X35" s="82">
        <f t="shared" si="7"/>
        <v>19.600000000000001</v>
      </c>
      <c r="Y35" s="82">
        <f t="shared" si="7"/>
        <v>1.74</v>
      </c>
      <c r="Z35" s="59"/>
      <c r="AA35" s="59"/>
      <c r="AB35" s="59"/>
      <c r="AC35" s="59"/>
      <c r="AD35" s="59"/>
      <c r="AE35" s="59"/>
      <c r="AF35" s="59"/>
    </row>
    <row r="36" spans="1:32" ht="15.4">
      <c r="A36" s="67" t="s">
        <v>402</v>
      </c>
      <c r="B36" s="82">
        <v>0.2</v>
      </c>
      <c r="C36" s="82">
        <v>6.8000000000000005E-2</v>
      </c>
      <c r="D36" s="82"/>
      <c r="E36" s="82"/>
      <c r="F36" s="82"/>
      <c r="G36" s="82">
        <v>0.09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71"/>
      <c r="T36" s="82"/>
      <c r="U36" s="82"/>
      <c r="V36" s="82"/>
      <c r="W36" s="82"/>
      <c r="X36" s="82"/>
      <c r="Y36" s="82"/>
      <c r="Z36" s="59"/>
      <c r="AA36" s="59"/>
      <c r="AB36" s="59"/>
      <c r="AC36" s="59"/>
      <c r="AD36" s="59"/>
      <c r="AE36" s="59"/>
      <c r="AF36" s="59"/>
    </row>
    <row r="37" spans="1:32" ht="15.4">
      <c r="A37" s="68" t="s">
        <v>401</v>
      </c>
      <c r="B37" s="82">
        <v>49.494</v>
      </c>
      <c r="C37" s="82">
        <v>37.64</v>
      </c>
      <c r="D37" s="82">
        <v>42.2</v>
      </c>
      <c r="E37" s="82"/>
      <c r="F37" s="82"/>
      <c r="G37" s="82">
        <v>68.11</v>
      </c>
      <c r="H37" s="60"/>
      <c r="I37" s="60"/>
      <c r="J37" s="60"/>
      <c r="K37" s="60"/>
      <c r="L37" s="60"/>
      <c r="M37" s="60"/>
      <c r="N37" s="60">
        <f>B37</f>
        <v>49.494</v>
      </c>
      <c r="O37" s="60">
        <f>C37</f>
        <v>37.64</v>
      </c>
      <c r="P37" s="60">
        <f>D37</f>
        <v>42.2</v>
      </c>
      <c r="Q37" s="60"/>
      <c r="R37" s="60"/>
      <c r="S37" s="71">
        <f>G37</f>
        <v>68.11</v>
      </c>
      <c r="T37" s="82"/>
      <c r="U37" s="82"/>
      <c r="V37" s="82"/>
      <c r="W37" s="82"/>
      <c r="X37" s="82"/>
      <c r="Y37" s="82"/>
      <c r="Z37" s="59"/>
      <c r="AA37" s="59"/>
      <c r="AB37" s="59"/>
      <c r="AC37" s="59"/>
      <c r="AD37" s="59"/>
      <c r="AE37" s="59"/>
      <c r="AF37" s="59"/>
    </row>
    <row r="38" spans="1:32" ht="15.4">
      <c r="A38" s="67" t="s">
        <v>403</v>
      </c>
      <c r="B38" s="82">
        <v>0.5</v>
      </c>
      <c r="C38" s="82"/>
      <c r="D38" s="82">
        <v>0.33</v>
      </c>
      <c r="E38" s="82"/>
      <c r="F38" s="82"/>
      <c r="G38" s="82">
        <v>0.25</v>
      </c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71"/>
      <c r="T38" s="82"/>
      <c r="U38" s="82"/>
      <c r="V38" s="82"/>
      <c r="W38" s="82"/>
      <c r="X38" s="82"/>
      <c r="Y38" s="82"/>
      <c r="Z38" s="59"/>
      <c r="AA38" s="59"/>
      <c r="AB38" s="59"/>
      <c r="AC38" s="59"/>
      <c r="AD38" s="59"/>
      <c r="AE38" s="59"/>
      <c r="AF38" s="59"/>
    </row>
    <row r="39" spans="1:32">
      <c r="A39" s="67" t="s">
        <v>312</v>
      </c>
      <c r="B39" s="82"/>
      <c r="C39" s="82">
        <v>0.43390000000000001</v>
      </c>
      <c r="D39" s="82"/>
      <c r="E39" s="82"/>
      <c r="F39" s="82"/>
      <c r="G39" s="8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71"/>
      <c r="T39" s="82"/>
      <c r="U39" s="82">
        <f>C39</f>
        <v>0.43390000000000001</v>
      </c>
      <c r="V39" s="82"/>
      <c r="W39" s="82"/>
      <c r="X39" s="82"/>
      <c r="Y39" s="82"/>
      <c r="Z39" s="59"/>
      <c r="AA39" s="59"/>
      <c r="AB39" s="59"/>
      <c r="AC39" s="59"/>
      <c r="AD39" s="59"/>
      <c r="AE39" s="59"/>
      <c r="AF39" s="59"/>
    </row>
    <row r="40" spans="1:32" ht="15.4">
      <c r="A40" s="68" t="s">
        <v>404</v>
      </c>
      <c r="B40" s="82">
        <v>10.3</v>
      </c>
      <c r="C40" s="82">
        <v>8.0500000000000007</v>
      </c>
      <c r="D40" s="82">
        <v>4.04</v>
      </c>
      <c r="E40" s="82"/>
      <c r="F40" s="82"/>
      <c r="G40" s="82">
        <v>16.600000000000001</v>
      </c>
      <c r="H40" s="60"/>
      <c r="I40" s="60"/>
      <c r="J40" s="60"/>
      <c r="K40" s="60"/>
      <c r="L40" s="60"/>
      <c r="M40" s="60"/>
      <c r="N40" s="60">
        <f>B40</f>
        <v>10.3</v>
      </c>
      <c r="O40" s="60">
        <f>C40</f>
        <v>8.0500000000000007</v>
      </c>
      <c r="P40" s="60">
        <f>D40</f>
        <v>4.04</v>
      </c>
      <c r="Q40" s="60"/>
      <c r="R40" s="60"/>
      <c r="S40" s="71">
        <f>G40</f>
        <v>16.600000000000001</v>
      </c>
      <c r="T40" s="82"/>
      <c r="U40" s="82"/>
      <c r="V40" s="82"/>
      <c r="W40" s="82"/>
      <c r="X40" s="82"/>
      <c r="Y40" s="82">
        <f>G40</f>
        <v>16.600000000000001</v>
      </c>
      <c r="Z40" s="59"/>
      <c r="AA40" s="59"/>
      <c r="AB40" s="59"/>
      <c r="AC40" s="59"/>
      <c r="AD40" s="59"/>
      <c r="AE40" s="59"/>
      <c r="AF40" s="59"/>
    </row>
    <row r="41" spans="1:32" ht="15.4">
      <c r="A41" s="67" t="s">
        <v>405</v>
      </c>
      <c r="B41" s="82">
        <v>2.6</v>
      </c>
      <c r="C41" s="82"/>
      <c r="D41" s="82">
        <v>0.39</v>
      </c>
      <c r="E41" s="82"/>
      <c r="F41" s="82"/>
      <c r="G41" s="82">
        <v>5.29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71"/>
      <c r="T41" s="82"/>
      <c r="U41" s="82"/>
      <c r="V41" s="82"/>
      <c r="W41" s="82"/>
      <c r="X41" s="82"/>
      <c r="Y41" s="82"/>
      <c r="Z41" s="59"/>
      <c r="AA41" s="59"/>
      <c r="AB41" s="59"/>
      <c r="AC41" s="59"/>
      <c r="AD41" s="59"/>
      <c r="AE41" s="59"/>
      <c r="AF41" s="59"/>
    </row>
    <row r="42" spans="1:32" ht="15.4">
      <c r="A42" s="67" t="s">
        <v>406</v>
      </c>
      <c r="B42" s="82">
        <v>1.3</v>
      </c>
      <c r="C42" s="82"/>
      <c r="D42" s="82"/>
      <c r="E42" s="82"/>
      <c r="F42" s="82"/>
      <c r="G42" s="82">
        <v>1.77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71"/>
      <c r="T42" s="82"/>
      <c r="U42" s="82"/>
      <c r="V42" s="82"/>
      <c r="W42" s="82"/>
      <c r="X42" s="82"/>
      <c r="Y42" s="82"/>
      <c r="Z42" s="59"/>
      <c r="AA42" s="59"/>
      <c r="AB42" s="59"/>
      <c r="AC42" s="59"/>
      <c r="AD42" s="59"/>
      <c r="AE42" s="59"/>
      <c r="AF42" s="59"/>
    </row>
    <row r="43" spans="1:32">
      <c r="A43" s="67" t="s">
        <v>329</v>
      </c>
      <c r="B43" s="82">
        <v>2.7</v>
      </c>
      <c r="C43" s="82"/>
      <c r="D43" s="82">
        <v>32.71</v>
      </c>
      <c r="E43" s="82"/>
      <c r="F43" s="82"/>
      <c r="G43" s="82">
        <v>0.51</v>
      </c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71"/>
      <c r="T43" s="82"/>
      <c r="U43" s="82"/>
      <c r="V43" s="82"/>
      <c r="W43" s="82"/>
      <c r="X43" s="82"/>
      <c r="Y43" s="82"/>
      <c r="Z43" s="59"/>
      <c r="AA43" s="59"/>
      <c r="AB43" s="59"/>
      <c r="AC43" s="59"/>
      <c r="AD43" s="59"/>
      <c r="AE43" s="59"/>
      <c r="AF43" s="59"/>
    </row>
    <row r="44" spans="1:32" ht="15.4">
      <c r="A44" s="67" t="s">
        <v>407</v>
      </c>
      <c r="B44" s="82">
        <v>2.6</v>
      </c>
      <c r="C44" s="82">
        <v>0.09</v>
      </c>
      <c r="D44" s="82">
        <v>3.37</v>
      </c>
      <c r="E44" s="82">
        <v>0.94</v>
      </c>
      <c r="F44" s="82">
        <v>0.93</v>
      </c>
      <c r="G44" s="82">
        <v>0.47570000000000001</v>
      </c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71"/>
      <c r="T44" s="82">
        <f t="shared" ref="T44:Y44" si="8">B44</f>
        <v>2.6</v>
      </c>
      <c r="U44" s="82">
        <f t="shared" si="8"/>
        <v>0.09</v>
      </c>
      <c r="V44" s="82">
        <f t="shared" si="8"/>
        <v>3.37</v>
      </c>
      <c r="W44" s="82">
        <f t="shared" si="8"/>
        <v>0.94</v>
      </c>
      <c r="X44" s="82">
        <f t="shared" si="8"/>
        <v>0.93</v>
      </c>
      <c r="Y44" s="82">
        <f t="shared" si="8"/>
        <v>0.47570000000000001</v>
      </c>
      <c r="Z44" s="59"/>
      <c r="AA44" s="59"/>
      <c r="AB44" s="59"/>
      <c r="AC44" s="59"/>
      <c r="AD44" s="59"/>
      <c r="AE44" s="59"/>
      <c r="AF44" s="59"/>
    </row>
    <row r="45" spans="1:32">
      <c r="A45" s="67" t="s">
        <v>330</v>
      </c>
      <c r="B45" s="82">
        <v>0.2</v>
      </c>
      <c r="C45" s="82">
        <v>0.6</v>
      </c>
      <c r="D45" s="82"/>
      <c r="E45" s="82"/>
      <c r="F45" s="82"/>
      <c r="G45" s="82">
        <v>0.06</v>
      </c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71"/>
      <c r="T45" s="82">
        <f>B45</f>
        <v>0.2</v>
      </c>
      <c r="U45" s="82">
        <f>C45</f>
        <v>0.6</v>
      </c>
      <c r="V45" s="82"/>
      <c r="W45" s="82"/>
      <c r="X45" s="82"/>
      <c r="Y45" s="82"/>
      <c r="Z45" s="59"/>
      <c r="AA45" s="59"/>
      <c r="AB45" s="59"/>
      <c r="AC45" s="59"/>
      <c r="AD45" s="59"/>
      <c r="AE45" s="59"/>
      <c r="AF45" s="59"/>
    </row>
    <row r="46" spans="1:32">
      <c r="A46" s="67" t="s">
        <v>315</v>
      </c>
      <c r="B46" s="82"/>
      <c r="C46" s="82">
        <v>0.35920000000000002</v>
      </c>
      <c r="D46" s="82"/>
      <c r="E46" s="82"/>
      <c r="F46" s="82"/>
      <c r="G46" s="82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71"/>
      <c r="T46" s="82"/>
      <c r="U46" s="82">
        <f>C46</f>
        <v>0.35920000000000002</v>
      </c>
      <c r="V46" s="82"/>
      <c r="W46" s="82"/>
      <c r="X46" s="82"/>
      <c r="Y46" s="82"/>
      <c r="Z46" s="59"/>
      <c r="AA46" s="59"/>
      <c r="AB46" s="59"/>
      <c r="AC46" s="59"/>
      <c r="AD46" s="59"/>
      <c r="AE46" s="59"/>
      <c r="AF46" s="59"/>
    </row>
    <row r="47" spans="1:32">
      <c r="A47" s="67" t="s">
        <v>352</v>
      </c>
      <c r="B47" s="82"/>
      <c r="C47" s="82">
        <v>0.16</v>
      </c>
      <c r="D47" s="82"/>
      <c r="E47" s="82"/>
      <c r="F47" s="82"/>
      <c r="G47" s="82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71"/>
      <c r="T47" s="82"/>
      <c r="U47" s="82">
        <f>C47</f>
        <v>0.16</v>
      </c>
      <c r="V47" s="82"/>
      <c r="W47" s="82"/>
      <c r="X47" s="82"/>
      <c r="Y47" s="82"/>
      <c r="Z47" s="59"/>
      <c r="AA47" s="59"/>
      <c r="AB47" s="59"/>
      <c r="AC47" s="59"/>
      <c r="AD47" s="59"/>
      <c r="AE47" s="59"/>
      <c r="AF47" s="59"/>
    </row>
    <row r="48" spans="1:32">
      <c r="A48" s="67" t="s">
        <v>104</v>
      </c>
      <c r="B48" s="82"/>
      <c r="C48" s="82"/>
      <c r="D48" s="82"/>
      <c r="E48" s="82"/>
      <c r="F48" s="82"/>
      <c r="G48" s="82">
        <v>3.8299999999999999E-4</v>
      </c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71"/>
      <c r="T48" s="82"/>
      <c r="U48" s="82"/>
      <c r="V48" s="82"/>
      <c r="W48" s="82"/>
      <c r="X48" s="82"/>
      <c r="Y48" s="82">
        <f>G48</f>
        <v>3.8299999999999999E-4</v>
      </c>
      <c r="Z48" s="59"/>
      <c r="AA48" s="59"/>
      <c r="AB48" s="59"/>
      <c r="AC48" s="59"/>
      <c r="AD48" s="59"/>
      <c r="AE48" s="59"/>
      <c r="AF48" s="59"/>
    </row>
    <row r="49" spans="1:32">
      <c r="A49" s="67" t="s">
        <v>93</v>
      </c>
      <c r="B49" s="82">
        <v>1.1479999999999999E-2</v>
      </c>
      <c r="C49" s="82"/>
      <c r="D49" s="82"/>
      <c r="E49" s="82">
        <v>6.0000000000000001E-3</v>
      </c>
      <c r="F49" s="82">
        <v>8.9999999999999993E-3</v>
      </c>
      <c r="G49" s="82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71"/>
      <c r="T49" s="82">
        <f>B49</f>
        <v>1.1479999999999999E-2</v>
      </c>
      <c r="U49" s="82"/>
      <c r="V49" s="82"/>
      <c r="W49" s="82">
        <f>E49</f>
        <v>6.0000000000000001E-3</v>
      </c>
      <c r="X49" s="82">
        <f>F49</f>
        <v>8.9999999999999993E-3</v>
      </c>
      <c r="Y49" s="82"/>
      <c r="Z49" s="59"/>
      <c r="AA49" s="59"/>
      <c r="AB49" s="59"/>
      <c r="AC49" s="59"/>
      <c r="AD49" s="59"/>
      <c r="AE49" s="59"/>
      <c r="AF49" s="59"/>
    </row>
    <row r="50" spans="1:32">
      <c r="A50" s="67" t="s">
        <v>105</v>
      </c>
      <c r="B50" s="82">
        <v>1.64E-4</v>
      </c>
      <c r="C50" s="82"/>
      <c r="D50" s="82"/>
      <c r="E50" s="82"/>
      <c r="F50" s="82"/>
      <c r="G50" s="82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71"/>
      <c r="T50" s="82">
        <f>B50</f>
        <v>1.64E-4</v>
      </c>
      <c r="U50" s="82"/>
      <c r="V50" s="82"/>
      <c r="W50" s="82"/>
      <c r="X50" s="82"/>
      <c r="Y50" s="82"/>
      <c r="Z50" s="59"/>
      <c r="AA50" s="59"/>
      <c r="AB50" s="59"/>
      <c r="AC50" s="59"/>
      <c r="AD50" s="59"/>
      <c r="AE50" s="59"/>
      <c r="AF50" s="59"/>
    </row>
    <row r="51" spans="1:32">
      <c r="A51" s="67" t="s">
        <v>99</v>
      </c>
      <c r="B51" s="82">
        <v>5.9649999999999998E-3</v>
      </c>
      <c r="C51" s="82"/>
      <c r="D51" s="82"/>
      <c r="E51" s="82">
        <v>1.2E-2</v>
      </c>
      <c r="F51" s="82">
        <v>1.0999999999999999E-2</v>
      </c>
      <c r="G51" s="82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71"/>
      <c r="T51" s="82">
        <f>B51</f>
        <v>5.9649999999999998E-3</v>
      </c>
      <c r="U51" s="82"/>
      <c r="V51" s="82"/>
      <c r="W51" s="82">
        <f>E51</f>
        <v>1.2E-2</v>
      </c>
      <c r="X51" s="82">
        <f>F51</f>
        <v>1.0999999999999999E-2</v>
      </c>
      <c r="Y51" s="82"/>
      <c r="Z51" s="59"/>
      <c r="AA51" s="59"/>
      <c r="AB51" s="59"/>
      <c r="AC51" s="59"/>
      <c r="AD51" s="59"/>
      <c r="AE51" s="59"/>
      <c r="AF51" s="59"/>
    </row>
    <row r="52" spans="1:32">
      <c r="A52" s="67" t="s">
        <v>95</v>
      </c>
      <c r="B52" s="82">
        <v>0.29394999999999999</v>
      </c>
      <c r="C52" s="82"/>
      <c r="D52" s="82"/>
      <c r="E52" s="82">
        <v>0.47</v>
      </c>
      <c r="F52" s="82">
        <v>0.57999999999999996</v>
      </c>
      <c r="G52" s="82">
        <v>0.37619999999999998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71"/>
      <c r="T52" s="82">
        <f>B52</f>
        <v>0.29394999999999999</v>
      </c>
      <c r="U52" s="82"/>
      <c r="V52" s="82"/>
      <c r="W52" s="82">
        <f>E52</f>
        <v>0.47</v>
      </c>
      <c r="X52" s="82">
        <f>F52</f>
        <v>0.57999999999999996</v>
      </c>
      <c r="Y52" s="82">
        <f>G52</f>
        <v>0.37619999999999998</v>
      </c>
      <c r="Z52" s="59"/>
      <c r="AA52" s="59"/>
      <c r="AB52" s="59"/>
      <c r="AC52" s="59"/>
      <c r="AD52" s="59"/>
      <c r="AE52" s="59"/>
      <c r="AF52" s="59"/>
    </row>
    <row r="53" spans="1:32">
      <c r="A53" s="67" t="s">
        <v>106</v>
      </c>
      <c r="B53" s="82">
        <v>1.5740000000000001E-3</v>
      </c>
      <c r="C53" s="82"/>
      <c r="D53" s="82"/>
      <c r="E53" s="82"/>
      <c r="F53" s="82"/>
      <c r="G53" s="82">
        <v>4.7000000000000002E-3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71"/>
      <c r="T53" s="82"/>
      <c r="U53" s="82"/>
      <c r="V53" s="82"/>
      <c r="W53" s="82"/>
      <c r="X53" s="82"/>
      <c r="Y53" s="82"/>
      <c r="Z53" s="59"/>
      <c r="AA53" s="59"/>
      <c r="AB53" s="59"/>
      <c r="AC53" s="59"/>
      <c r="AD53" s="59"/>
      <c r="AE53" s="59"/>
      <c r="AF53" s="59"/>
    </row>
    <row r="54" spans="1:32">
      <c r="A54" s="67" t="s">
        <v>94</v>
      </c>
      <c r="B54" s="82">
        <v>3.9189999999999997E-3</v>
      </c>
      <c r="C54" s="82"/>
      <c r="D54" s="82"/>
      <c r="E54" s="82"/>
      <c r="F54" s="82"/>
      <c r="G54" s="8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71"/>
      <c r="T54" s="82"/>
      <c r="U54" s="82"/>
      <c r="V54" s="82"/>
      <c r="W54" s="82"/>
      <c r="X54" s="82"/>
      <c r="Y54" s="82"/>
      <c r="Z54" s="59"/>
      <c r="AA54" s="59"/>
      <c r="AB54" s="59"/>
      <c r="AC54" s="59"/>
      <c r="AD54" s="59"/>
      <c r="AE54" s="59"/>
      <c r="AF54" s="59"/>
    </row>
    <row r="55" spans="1:32">
      <c r="A55" s="67" t="s">
        <v>92</v>
      </c>
      <c r="B55" s="82">
        <v>1.1655E-2</v>
      </c>
      <c r="C55" s="82"/>
      <c r="D55" s="82"/>
      <c r="E55" s="82">
        <v>4.0000000000000001E-3</v>
      </c>
      <c r="F55" s="82">
        <v>4.0000000000000001E-3</v>
      </c>
      <c r="G55" s="82">
        <v>9.4999999999999998E-3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71"/>
      <c r="T55" s="82">
        <f>B55</f>
        <v>1.1655E-2</v>
      </c>
      <c r="U55" s="82"/>
      <c r="V55" s="82"/>
      <c r="W55" s="82"/>
      <c r="X55" s="82">
        <f>F55</f>
        <v>4.0000000000000001E-3</v>
      </c>
      <c r="Y55" s="82">
        <f>G55</f>
        <v>9.4999999999999998E-3</v>
      </c>
      <c r="Z55" s="59"/>
      <c r="AA55" s="59"/>
      <c r="AB55" s="59"/>
      <c r="AC55" s="59"/>
      <c r="AD55" s="59"/>
      <c r="AE55" s="59"/>
      <c r="AF55" s="59"/>
    </row>
    <row r="56" spans="1:32">
      <c r="A56" s="67" t="s">
        <v>108</v>
      </c>
      <c r="B56" s="82">
        <v>2.0800000000000001E-4</v>
      </c>
      <c r="C56" s="82"/>
      <c r="D56" s="82"/>
      <c r="E56" s="82"/>
      <c r="F56" s="82"/>
      <c r="G56" s="82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71"/>
      <c r="T56" s="82">
        <f>B56</f>
        <v>2.0800000000000001E-4</v>
      </c>
      <c r="U56" s="82"/>
      <c r="V56" s="82"/>
      <c r="W56" s="82"/>
      <c r="X56" s="82"/>
      <c r="Y56" s="82"/>
      <c r="Z56" s="59"/>
      <c r="AA56" s="59"/>
      <c r="AB56" s="59"/>
      <c r="AC56" s="59"/>
      <c r="AD56" s="59"/>
      <c r="AE56" s="59"/>
      <c r="AF56" s="59"/>
    </row>
    <row r="57" spans="1:32">
      <c r="A57" s="67" t="s">
        <v>109</v>
      </c>
      <c r="B57" s="82">
        <v>3.8619999999999995E-3</v>
      </c>
      <c r="C57" s="82"/>
      <c r="D57" s="82"/>
      <c r="E57" s="82"/>
      <c r="F57" s="82"/>
      <c r="G57" s="82">
        <v>4.7300000000000002E-2</v>
      </c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71"/>
      <c r="T57" s="82"/>
      <c r="U57" s="82"/>
      <c r="V57" s="82"/>
      <c r="W57" s="82"/>
      <c r="X57" s="82"/>
      <c r="Y57" s="82">
        <f>G57</f>
        <v>4.7300000000000002E-2</v>
      </c>
      <c r="Z57" s="59"/>
      <c r="AA57" s="59"/>
      <c r="AB57" s="59"/>
      <c r="AC57" s="59"/>
      <c r="AD57" s="59"/>
      <c r="AE57" s="59"/>
      <c r="AF57" s="59"/>
    </row>
    <row r="58" spans="1:32">
      <c r="A58" s="67" t="s">
        <v>107</v>
      </c>
      <c r="B58" s="82">
        <v>5.8739999999999999E-3</v>
      </c>
      <c r="C58" s="82"/>
      <c r="D58" s="82"/>
      <c r="E58" s="82"/>
      <c r="F58" s="82"/>
      <c r="G58" s="82">
        <v>4.1000000000000003E-3</v>
      </c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71"/>
      <c r="T58" s="82"/>
      <c r="U58" s="82"/>
      <c r="V58" s="82"/>
      <c r="W58" s="82"/>
      <c r="X58" s="82"/>
      <c r="Y58" s="82"/>
      <c r="Z58" s="59"/>
      <c r="AA58" s="59"/>
      <c r="AB58" s="59"/>
      <c r="AC58" s="59"/>
      <c r="AD58" s="59"/>
      <c r="AE58" s="59"/>
      <c r="AF58" s="59"/>
    </row>
    <row r="59" spans="1:32">
      <c r="A59" s="67" t="s">
        <v>96</v>
      </c>
      <c r="B59" s="82">
        <v>4.8060000000000005E-2</v>
      </c>
      <c r="C59" s="82"/>
      <c r="D59" s="82"/>
      <c r="E59" s="82">
        <v>1.2E-2</v>
      </c>
      <c r="F59" s="82">
        <v>1.7999999999999999E-2</v>
      </c>
      <c r="G59" s="82">
        <v>2.5100000000000001E-2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71"/>
      <c r="T59" s="82">
        <f>B59</f>
        <v>4.8060000000000005E-2</v>
      </c>
      <c r="U59" s="82"/>
      <c r="V59" s="82"/>
      <c r="W59" s="82">
        <f>E59</f>
        <v>1.2E-2</v>
      </c>
      <c r="X59" s="82">
        <f>F59</f>
        <v>1.7999999999999999E-2</v>
      </c>
      <c r="Y59" s="82">
        <f>G59</f>
        <v>2.5100000000000001E-2</v>
      </c>
      <c r="Z59" s="59"/>
      <c r="AA59" s="59"/>
      <c r="AB59" s="59"/>
      <c r="AC59" s="59"/>
      <c r="AD59" s="59"/>
      <c r="AE59" s="59"/>
      <c r="AF59" s="59"/>
    </row>
    <row r="60" spans="1:32">
      <c r="A60" s="67" t="s">
        <v>110</v>
      </c>
      <c r="B60" s="82"/>
      <c r="C60" s="82"/>
      <c r="D60" s="82"/>
      <c r="E60" s="82"/>
      <c r="F60" s="82"/>
      <c r="G60" s="82">
        <v>1.17E-2</v>
      </c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71"/>
      <c r="T60" s="82"/>
      <c r="U60" s="82"/>
      <c r="V60" s="82"/>
      <c r="W60" s="82"/>
      <c r="X60" s="82"/>
      <c r="Y60" s="82"/>
      <c r="Z60" s="59"/>
      <c r="AA60" s="59"/>
      <c r="AB60" s="59"/>
      <c r="AC60" s="59"/>
      <c r="AD60" s="59"/>
      <c r="AE60" s="59"/>
      <c r="AF60" s="59"/>
    </row>
    <row r="61" spans="1:32">
      <c r="A61" s="67" t="s">
        <v>529</v>
      </c>
      <c r="B61" s="82">
        <f>SUM(B34:B35,B37,B40)</f>
        <v>83.593999999999994</v>
      </c>
      <c r="C61" s="82">
        <f t="shared" ref="C61:G61" si="9">SUM(C34:C35,C37,C40)</f>
        <v>77.42</v>
      </c>
      <c r="D61" s="82">
        <f t="shared" si="9"/>
        <v>62.110000000000007</v>
      </c>
      <c r="E61" s="82">
        <f t="shared" si="9"/>
        <v>32.53</v>
      </c>
      <c r="F61" s="82">
        <f t="shared" si="9"/>
        <v>22.990000000000002</v>
      </c>
      <c r="G61" s="82">
        <f t="shared" si="9"/>
        <v>88.68</v>
      </c>
      <c r="H61" s="60">
        <f t="shared" ref="H61:M61" si="10">-B61%*LOG(B61%,2)</f>
        <v>0.21611448064482991</v>
      </c>
      <c r="I61" s="60">
        <f t="shared" si="10"/>
        <v>0.28585150769447643</v>
      </c>
      <c r="J61" s="60">
        <f t="shared" si="10"/>
        <v>0.42675937958351368</v>
      </c>
      <c r="K61" s="60">
        <f t="shared" si="10"/>
        <v>0.52703716074695572</v>
      </c>
      <c r="L61" s="60">
        <f t="shared" si="10"/>
        <v>0.48759988246830888</v>
      </c>
      <c r="M61" s="60">
        <f t="shared" si="10"/>
        <v>0.15369957712812374</v>
      </c>
      <c r="N61" s="60"/>
      <c r="O61" s="60"/>
      <c r="P61" s="60"/>
      <c r="Q61" s="60"/>
      <c r="R61" s="60"/>
      <c r="S61" s="71"/>
      <c r="T61" s="82"/>
      <c r="U61" s="82"/>
      <c r="V61" s="82"/>
      <c r="W61" s="82"/>
      <c r="X61" s="82"/>
      <c r="Y61" s="82"/>
      <c r="Z61" s="59"/>
      <c r="AA61" s="59"/>
      <c r="AB61" s="59"/>
      <c r="AC61" s="59"/>
      <c r="AD61" s="59"/>
      <c r="AE61" s="59"/>
      <c r="AF61" s="59"/>
    </row>
    <row r="62" spans="1:32">
      <c r="A62" s="67" t="s">
        <v>396</v>
      </c>
      <c r="B62" s="82">
        <f t="shared" ref="B62:G62" si="11">100-SUM(B34:B35,B37,B40)</f>
        <v>16.406000000000006</v>
      </c>
      <c r="C62" s="82">
        <f t="shared" si="11"/>
        <v>22.58</v>
      </c>
      <c r="D62" s="82">
        <f t="shared" si="11"/>
        <v>37.889999999999993</v>
      </c>
      <c r="E62" s="82">
        <f t="shared" si="11"/>
        <v>67.47</v>
      </c>
      <c r="F62" s="82">
        <f t="shared" si="11"/>
        <v>77.009999999999991</v>
      </c>
      <c r="G62" s="82">
        <f t="shared" si="11"/>
        <v>11.319999999999993</v>
      </c>
      <c r="H62" s="60">
        <f t="shared" ref="H62" si="12">-B62%*LOG(B62%,2)</f>
        <v>0.42782001032903888</v>
      </c>
      <c r="I62" s="60">
        <f>-C62%*LOG(C62%,2)</f>
        <v>0.48476609306172214</v>
      </c>
      <c r="J62" s="60">
        <f>-D62%*LOG(D62%,2)</f>
        <v>0.5305020408649368</v>
      </c>
      <c r="K62" s="60">
        <f>-E62%*LOG(E62%,2)</f>
        <v>0.38301500022915652</v>
      </c>
      <c r="L62" s="60">
        <f>-F62%*LOG(F62%,2)</f>
        <v>0.29023705788453902</v>
      </c>
      <c r="M62" s="60">
        <f>-G62%*LOG(G62%,2)</f>
        <v>0.35579372827642847</v>
      </c>
      <c r="N62" s="60"/>
      <c r="O62" s="60"/>
      <c r="P62" s="60"/>
      <c r="Q62" s="60"/>
      <c r="R62" s="60"/>
      <c r="S62" s="71"/>
      <c r="T62" s="82"/>
      <c r="U62" s="82"/>
      <c r="V62" s="82"/>
      <c r="W62" s="82"/>
      <c r="X62" s="82"/>
      <c r="Y62" s="82"/>
      <c r="Z62" s="59"/>
      <c r="AA62" s="59"/>
      <c r="AB62" s="59"/>
      <c r="AC62" s="59"/>
      <c r="AD62" s="59"/>
      <c r="AE62" s="59"/>
      <c r="AF62" s="59"/>
    </row>
    <row r="63" spans="1:3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142"/>
      <c r="AA63" s="142"/>
      <c r="AB63" s="59"/>
      <c r="AC63" s="59"/>
      <c r="AD63" s="59"/>
      <c r="AE63" s="59"/>
      <c r="AF63" s="59"/>
    </row>
    <row r="64" spans="1:32">
      <c r="A64" s="67" t="s">
        <v>530</v>
      </c>
      <c r="B64" s="73"/>
      <c r="C64" s="73"/>
      <c r="D64" s="73"/>
      <c r="E64" s="73"/>
      <c r="F64" s="73"/>
      <c r="G64" s="73"/>
      <c r="H64" s="67" t="s">
        <v>470</v>
      </c>
      <c r="I64" s="67" t="s">
        <v>324</v>
      </c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</row>
    <row r="65" spans="1:32">
      <c r="A65" s="72" t="s">
        <v>318</v>
      </c>
      <c r="B65" s="70">
        <v>2</v>
      </c>
      <c r="C65" s="70">
        <v>2</v>
      </c>
      <c r="D65" s="70">
        <v>2</v>
      </c>
      <c r="E65" s="70">
        <v>2</v>
      </c>
      <c r="F65" s="70">
        <v>2</v>
      </c>
      <c r="G65" s="74">
        <v>2</v>
      </c>
      <c r="H65" s="68">
        <f>AVERAGE(B65:G65)</f>
        <v>2</v>
      </c>
      <c r="I65" s="68">
        <f t="shared" ref="I65:I71" si="13">_xlfn.STDEV.S(B65:G65)</f>
        <v>0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</row>
    <row r="66" spans="1:32">
      <c r="A66" s="67" t="s">
        <v>263</v>
      </c>
      <c r="B66" s="60">
        <f t="shared" ref="B66:G66" si="14">SUM(H34:H62)</f>
        <v>0.64393449097386879</v>
      </c>
      <c r="C66" s="60">
        <f t="shared" si="14"/>
        <v>0.77061760075619856</v>
      </c>
      <c r="D66" s="60">
        <f t="shared" si="14"/>
        <v>0.95726142044845042</v>
      </c>
      <c r="E66" s="60">
        <f t="shared" si="14"/>
        <v>0.9100521609761123</v>
      </c>
      <c r="F66" s="60">
        <f t="shared" si="14"/>
        <v>0.77783694035284789</v>
      </c>
      <c r="G66" s="71">
        <f t="shared" si="14"/>
        <v>0.50949330540455218</v>
      </c>
      <c r="H66" s="68">
        <f t="shared" ref="H66:H71" si="15">AVERAGE(B66:G66)</f>
        <v>0.76153265315200513</v>
      </c>
      <c r="I66" s="68">
        <f t="shared" si="13"/>
        <v>0.1661741984583861</v>
      </c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</row>
    <row r="67" spans="1:32">
      <c r="A67" s="67" t="s">
        <v>321</v>
      </c>
      <c r="B67" s="60">
        <f>SUM(N34:N62)/100</f>
        <v>0.83593999999999991</v>
      </c>
      <c r="C67" s="60">
        <f t="shared" ref="C67:G67" si="16">SUM(O34:O62)/100</f>
        <v>0.7742</v>
      </c>
      <c r="D67" s="60">
        <f t="shared" si="16"/>
        <v>0.6211000000000001</v>
      </c>
      <c r="E67" s="60">
        <f t="shared" si="16"/>
        <v>0.32530000000000003</v>
      </c>
      <c r="F67" s="60">
        <f t="shared" si="16"/>
        <v>0.22990000000000002</v>
      </c>
      <c r="G67" s="71">
        <f t="shared" si="16"/>
        <v>0.88680000000000003</v>
      </c>
      <c r="H67" s="68">
        <f t="shared" si="15"/>
        <v>0.61220666666666668</v>
      </c>
      <c r="I67" s="68">
        <f t="shared" si="13"/>
        <v>0.27577268078376915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</row>
    <row r="68" spans="1:32">
      <c r="A68" s="67" t="s">
        <v>525</v>
      </c>
      <c r="B68" s="60">
        <f>SUM(T34:T62)/100</f>
        <v>0.21871482</v>
      </c>
      <c r="C68" s="60">
        <f t="shared" ref="C68:G68" si="17">SUM(U34:U62)/100</f>
        <v>0.333731</v>
      </c>
      <c r="D68" s="60">
        <f t="shared" si="17"/>
        <v>0.15510000000000002</v>
      </c>
      <c r="E68" s="60">
        <f t="shared" si="17"/>
        <v>0.31040000000000001</v>
      </c>
      <c r="F68" s="60">
        <f t="shared" si="17"/>
        <v>0.21152000000000001</v>
      </c>
      <c r="G68" s="71">
        <f t="shared" si="17"/>
        <v>0.19274182999999998</v>
      </c>
      <c r="H68" s="68">
        <f t="shared" si="15"/>
        <v>0.23703460833333331</v>
      </c>
      <c r="I68" s="68">
        <f t="shared" si="13"/>
        <v>6.9848998552536165E-2</v>
      </c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</row>
    <row r="69" spans="1:32">
      <c r="A69" s="67" t="s">
        <v>7</v>
      </c>
      <c r="B69" s="60">
        <f t="shared" ref="B69:G69" si="18">100*B67/(B65*B66)</f>
        <v>64.908776569472721</v>
      </c>
      <c r="C69" s="60">
        <f t="shared" si="18"/>
        <v>50.232436894789714</v>
      </c>
      <c r="D69" s="60">
        <f t="shared" si="18"/>
        <v>32.441503790523178</v>
      </c>
      <c r="E69" s="60">
        <f t="shared" si="18"/>
        <v>17.872601920481497</v>
      </c>
      <c r="F69" s="60">
        <f t="shared" si="18"/>
        <v>14.778161596163789</v>
      </c>
      <c r="G69" s="71">
        <f t="shared" si="18"/>
        <v>87.027640068386731</v>
      </c>
      <c r="H69" s="68">
        <f t="shared" si="15"/>
        <v>44.543520139969608</v>
      </c>
      <c r="I69" s="68">
        <f t="shared" si="13"/>
        <v>28.269351379219948</v>
      </c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</row>
    <row r="70" spans="1:32">
      <c r="A70" s="67" t="s">
        <v>528</v>
      </c>
      <c r="B70" s="60">
        <f t="shared" ref="B70:G70" si="19">100*B68/(B65*B66)</f>
        <v>16.982691800622586</v>
      </c>
      <c r="C70" s="60">
        <f t="shared" si="19"/>
        <v>21.6534763592548</v>
      </c>
      <c r="D70" s="60">
        <f t="shared" si="19"/>
        <v>8.1012352888587102</v>
      </c>
      <c r="E70" s="60">
        <f t="shared" si="19"/>
        <v>17.053967525722275</v>
      </c>
      <c r="F70" s="60">
        <f t="shared" si="19"/>
        <v>13.596680038366962</v>
      </c>
      <c r="G70" s="71">
        <f t="shared" si="19"/>
        <v>18.915050301490957</v>
      </c>
      <c r="H70" s="68">
        <f t="shared" si="15"/>
        <v>16.050516885719386</v>
      </c>
      <c r="I70" s="68">
        <f t="shared" si="13"/>
        <v>4.7050390644639863</v>
      </c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</row>
    <row r="71" spans="1:32">
      <c r="A71" s="67" t="s">
        <v>526</v>
      </c>
      <c r="B71" s="60">
        <f t="shared" ref="B71:G71" si="20">SQRT(B69^2+B70^2)</f>
        <v>67.093674042644764</v>
      </c>
      <c r="C71" s="60">
        <f t="shared" si="20"/>
        <v>54.700738156169677</v>
      </c>
      <c r="D71" s="60">
        <f t="shared" si="20"/>
        <v>33.437720936032399</v>
      </c>
      <c r="E71" s="60">
        <f t="shared" si="20"/>
        <v>24.703597061488612</v>
      </c>
      <c r="F71" s="60">
        <f t="shared" si="20"/>
        <v>20.081428440926629</v>
      </c>
      <c r="G71" s="60">
        <f t="shared" si="20"/>
        <v>89.059470376712909</v>
      </c>
      <c r="H71" s="68">
        <f t="shared" si="15"/>
        <v>48.17943816899583</v>
      </c>
      <c r="I71" s="68">
        <f t="shared" si="13"/>
        <v>26.942101621332274</v>
      </c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</row>
    <row r="72" spans="1:3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</row>
    <row r="73" spans="1:32">
      <c r="A73" s="67" t="s">
        <v>80</v>
      </c>
      <c r="B73" s="129" t="s">
        <v>522</v>
      </c>
      <c r="C73" s="129"/>
      <c r="D73" s="129"/>
      <c r="E73" s="129"/>
      <c r="F73" s="129"/>
      <c r="G73" s="129"/>
      <c r="H73" s="125" t="s">
        <v>394</v>
      </c>
      <c r="I73" s="125"/>
      <c r="J73" s="125"/>
      <c r="K73" s="125"/>
      <c r="L73" s="125"/>
      <c r="M73" s="125"/>
      <c r="N73" s="125" t="s">
        <v>395</v>
      </c>
      <c r="O73" s="125"/>
      <c r="P73" s="125"/>
      <c r="Q73" s="125"/>
      <c r="R73" s="125"/>
      <c r="S73" s="125"/>
      <c r="T73" s="128" t="s">
        <v>585</v>
      </c>
      <c r="U73" s="129"/>
      <c r="V73" s="129"/>
      <c r="W73" s="129"/>
      <c r="X73" s="129"/>
      <c r="Y73" s="129"/>
      <c r="Z73" s="85"/>
      <c r="AA73" s="59"/>
      <c r="AB73" s="59"/>
      <c r="AC73" s="59"/>
      <c r="AD73" s="59"/>
      <c r="AE73" s="59"/>
      <c r="AF73" s="59"/>
    </row>
    <row r="74" spans="1:32">
      <c r="A74" s="68" t="s">
        <v>328</v>
      </c>
      <c r="B74" s="60"/>
      <c r="C74" s="60">
        <v>3.17</v>
      </c>
      <c r="D74" s="60">
        <v>1.55</v>
      </c>
      <c r="E74" s="60">
        <v>1.48</v>
      </c>
      <c r="F74" s="60">
        <v>5.31</v>
      </c>
      <c r="G74" s="60">
        <v>4.3</v>
      </c>
      <c r="H74" s="60"/>
      <c r="I74" s="60"/>
      <c r="J74" s="60"/>
      <c r="K74" s="60"/>
      <c r="L74" s="60"/>
      <c r="M74" s="60"/>
      <c r="N74" s="60"/>
      <c r="O74" s="60">
        <f t="shared" ref="O74:S75" si="21">C74</f>
        <v>3.17</v>
      </c>
      <c r="P74" s="60">
        <f t="shared" si="21"/>
        <v>1.55</v>
      </c>
      <c r="Q74" s="60">
        <f t="shared" si="21"/>
        <v>1.48</v>
      </c>
      <c r="R74" s="60">
        <f t="shared" si="21"/>
        <v>5.31</v>
      </c>
      <c r="S74" s="60">
        <f t="shared" si="21"/>
        <v>4.3</v>
      </c>
      <c r="T74" s="60"/>
      <c r="U74" s="60"/>
      <c r="V74" s="60"/>
      <c r="W74" s="60"/>
      <c r="X74" s="60"/>
      <c r="Y74" s="60"/>
      <c r="Z74" s="59"/>
      <c r="AA74" s="59"/>
      <c r="AB74" s="59"/>
      <c r="AC74" s="59"/>
      <c r="AD74" s="59"/>
      <c r="AE74" s="59"/>
      <c r="AF74" s="59"/>
    </row>
    <row r="75" spans="1:32" ht="15.4">
      <c r="A75" s="68" t="s">
        <v>400</v>
      </c>
      <c r="B75" s="60">
        <v>12.34</v>
      </c>
      <c r="C75" s="60">
        <v>11.54</v>
      </c>
      <c r="D75" s="60">
        <v>29.46</v>
      </c>
      <c r="E75" s="60">
        <v>15.77</v>
      </c>
      <c r="F75" s="60">
        <v>13.75</v>
      </c>
      <c r="G75" s="60">
        <v>17.829999999999998</v>
      </c>
      <c r="H75" s="60"/>
      <c r="I75" s="60"/>
      <c r="J75" s="60"/>
      <c r="K75" s="60"/>
      <c r="L75" s="60"/>
      <c r="M75" s="60"/>
      <c r="N75" s="60">
        <f>B75</f>
        <v>12.34</v>
      </c>
      <c r="O75" s="60">
        <f t="shared" si="21"/>
        <v>11.54</v>
      </c>
      <c r="P75" s="60">
        <f t="shared" si="21"/>
        <v>29.46</v>
      </c>
      <c r="Q75" s="60">
        <f t="shared" si="21"/>
        <v>15.77</v>
      </c>
      <c r="R75" s="60">
        <f t="shared" si="21"/>
        <v>13.75</v>
      </c>
      <c r="S75" s="60">
        <f t="shared" si="21"/>
        <v>17.829999999999998</v>
      </c>
      <c r="T75" s="60">
        <f t="shared" ref="T75:Y75" si="22">B75</f>
        <v>12.34</v>
      </c>
      <c r="U75" s="60">
        <f t="shared" si="22"/>
        <v>11.54</v>
      </c>
      <c r="V75" s="60">
        <f t="shared" si="22"/>
        <v>29.46</v>
      </c>
      <c r="W75" s="60">
        <f t="shared" si="22"/>
        <v>15.77</v>
      </c>
      <c r="X75" s="60">
        <f t="shared" si="22"/>
        <v>13.75</v>
      </c>
      <c r="Y75" s="60">
        <f t="shared" si="22"/>
        <v>17.829999999999998</v>
      </c>
      <c r="Z75" s="59"/>
      <c r="AA75" s="59"/>
      <c r="AB75" s="59"/>
      <c r="AC75" s="59"/>
      <c r="AD75" s="59"/>
      <c r="AE75" s="59"/>
      <c r="AF75" s="59"/>
    </row>
    <row r="76" spans="1:32" ht="15.4">
      <c r="A76" s="67" t="s">
        <v>402</v>
      </c>
      <c r="B76" s="60"/>
      <c r="C76" s="60">
        <v>0.22</v>
      </c>
      <c r="D76" s="60">
        <v>4.7E-2</v>
      </c>
      <c r="E76" s="60">
        <v>0.19600000000000001</v>
      </c>
      <c r="F76" s="60">
        <v>0.55000000000000004</v>
      </c>
      <c r="G76" s="60">
        <v>0.54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59"/>
      <c r="AA76" s="59"/>
      <c r="AB76" s="59"/>
      <c r="AC76" s="59"/>
      <c r="AD76" s="59"/>
      <c r="AE76" s="59"/>
      <c r="AF76" s="59"/>
    </row>
    <row r="77" spans="1:32" ht="15.4">
      <c r="A77" s="68" t="s">
        <v>401</v>
      </c>
      <c r="B77" s="60">
        <v>76.650000000000006</v>
      </c>
      <c r="C77" s="60">
        <v>75.760000000000005</v>
      </c>
      <c r="D77" s="60">
        <v>57.85</v>
      </c>
      <c r="E77" s="60">
        <v>76.7</v>
      </c>
      <c r="F77" s="60">
        <v>65.489999999999995</v>
      </c>
      <c r="G77" s="60">
        <v>63.55</v>
      </c>
      <c r="H77" s="60"/>
      <c r="I77" s="60"/>
      <c r="J77" s="60"/>
      <c r="K77" s="60"/>
      <c r="L77" s="60"/>
      <c r="M77" s="60"/>
      <c r="N77" s="60">
        <f t="shared" ref="N77:S77" si="23">B77</f>
        <v>76.650000000000006</v>
      </c>
      <c r="O77" s="60">
        <f t="shared" si="23"/>
        <v>75.760000000000005</v>
      </c>
      <c r="P77" s="60">
        <f t="shared" si="23"/>
        <v>57.85</v>
      </c>
      <c r="Q77" s="60">
        <f t="shared" si="23"/>
        <v>76.7</v>
      </c>
      <c r="R77" s="60">
        <f t="shared" si="23"/>
        <v>65.489999999999995</v>
      </c>
      <c r="S77" s="60">
        <f t="shared" si="23"/>
        <v>63.55</v>
      </c>
      <c r="T77" s="60"/>
      <c r="U77" s="60"/>
      <c r="V77" s="60"/>
      <c r="W77" s="60"/>
      <c r="X77" s="60"/>
      <c r="Y77" s="60"/>
      <c r="Z77" s="59"/>
      <c r="AA77" s="59"/>
      <c r="AB77" s="59"/>
      <c r="AC77" s="59"/>
      <c r="AD77" s="59"/>
      <c r="AE77" s="59"/>
      <c r="AF77" s="59"/>
    </row>
    <row r="78" spans="1:32" ht="15.4">
      <c r="A78" s="67" t="s">
        <v>403</v>
      </c>
      <c r="B78" s="60"/>
      <c r="C78" s="60">
        <v>0.09</v>
      </c>
      <c r="D78" s="60"/>
      <c r="E78" s="60">
        <v>3.4000000000000002E-2</v>
      </c>
      <c r="F78" s="60">
        <v>0.32</v>
      </c>
      <c r="G78" s="60">
        <v>0.36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59"/>
      <c r="AA78" s="59"/>
      <c r="AB78" s="59"/>
      <c r="AC78" s="59"/>
      <c r="AD78" s="59"/>
      <c r="AE78" s="59"/>
      <c r="AF78" s="59"/>
    </row>
    <row r="79" spans="1:32" ht="15.4">
      <c r="A79" s="68" t="s">
        <v>404</v>
      </c>
      <c r="B79" s="60">
        <v>2.54</v>
      </c>
      <c r="C79" s="60">
        <v>2.4300000000000002</v>
      </c>
      <c r="D79" s="60">
        <v>0.88</v>
      </c>
      <c r="E79" s="60">
        <v>1.95</v>
      </c>
      <c r="F79" s="60">
        <v>7.54</v>
      </c>
      <c r="G79" s="60">
        <v>7.24</v>
      </c>
      <c r="H79" s="60"/>
      <c r="I79" s="60"/>
      <c r="J79" s="60"/>
      <c r="K79" s="60"/>
      <c r="L79" s="60"/>
      <c r="M79" s="60"/>
      <c r="N79" s="60">
        <f t="shared" ref="N79:S79" si="24">B79</f>
        <v>2.54</v>
      </c>
      <c r="O79" s="60">
        <f t="shared" si="24"/>
        <v>2.4300000000000002</v>
      </c>
      <c r="P79" s="60">
        <f t="shared" si="24"/>
        <v>0.88</v>
      </c>
      <c r="Q79" s="60">
        <f t="shared" si="24"/>
        <v>1.95</v>
      </c>
      <c r="R79" s="60">
        <f t="shared" si="24"/>
        <v>7.54</v>
      </c>
      <c r="S79" s="60">
        <f t="shared" si="24"/>
        <v>7.24</v>
      </c>
      <c r="T79" s="60">
        <f t="shared" ref="T79:Y79" si="25">B79</f>
        <v>2.54</v>
      </c>
      <c r="U79" s="60">
        <f t="shared" si="25"/>
        <v>2.4300000000000002</v>
      </c>
      <c r="V79" s="60">
        <f t="shared" si="25"/>
        <v>0.88</v>
      </c>
      <c r="W79" s="60">
        <f t="shared" si="25"/>
        <v>1.95</v>
      </c>
      <c r="X79" s="60">
        <f t="shared" si="25"/>
        <v>7.54</v>
      </c>
      <c r="Y79" s="60">
        <f t="shared" si="25"/>
        <v>7.24</v>
      </c>
      <c r="Z79" s="59"/>
      <c r="AA79" s="59"/>
      <c r="AB79" s="59"/>
      <c r="AC79" s="59"/>
      <c r="AD79" s="59"/>
      <c r="AE79" s="59"/>
      <c r="AF79" s="59"/>
    </row>
    <row r="80" spans="1:32" ht="15.4">
      <c r="A80" s="67" t="s">
        <v>405</v>
      </c>
      <c r="B80" s="60"/>
      <c r="C80" s="60">
        <v>0.46</v>
      </c>
      <c r="D80" s="60"/>
      <c r="E80" s="60">
        <v>0.25700000000000001</v>
      </c>
      <c r="F80" s="60">
        <v>2.4</v>
      </c>
      <c r="G80" s="60">
        <v>2.4300000000000002</v>
      </c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59"/>
      <c r="AA80" s="59"/>
      <c r="AB80" s="59"/>
      <c r="AC80" s="59"/>
      <c r="AD80" s="59"/>
      <c r="AE80" s="59"/>
      <c r="AF80" s="59"/>
    </row>
    <row r="81" spans="1:32" ht="15.4">
      <c r="A81" s="67" t="s">
        <v>406</v>
      </c>
      <c r="B81" s="60"/>
      <c r="C81" s="60">
        <v>0.03</v>
      </c>
      <c r="D81" s="60"/>
      <c r="E81" s="60">
        <v>0.29899999999999999</v>
      </c>
      <c r="F81" s="60">
        <v>0.82</v>
      </c>
      <c r="G81" s="60">
        <v>0.5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59"/>
      <c r="AA81" s="59"/>
      <c r="AB81" s="59"/>
      <c r="AC81" s="59"/>
      <c r="AD81" s="59"/>
      <c r="AE81" s="59"/>
      <c r="AF81" s="59"/>
    </row>
    <row r="82" spans="1:32">
      <c r="A82" s="67" t="s">
        <v>329</v>
      </c>
      <c r="B82" s="60"/>
      <c r="C82" s="60">
        <v>6.1</v>
      </c>
      <c r="D82" s="60">
        <v>1.18</v>
      </c>
      <c r="E82" s="60">
        <v>2.93</v>
      </c>
      <c r="F82" s="60">
        <v>2.98</v>
      </c>
      <c r="G82" s="60">
        <v>2.65</v>
      </c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59"/>
      <c r="AA82" s="59"/>
      <c r="AB82" s="59"/>
      <c r="AC82" s="59"/>
      <c r="AD82" s="59"/>
      <c r="AE82" s="59"/>
      <c r="AF82" s="59"/>
    </row>
    <row r="83" spans="1:32" ht="15.4">
      <c r="A83" s="67" t="s">
        <v>407</v>
      </c>
      <c r="B83" s="60"/>
      <c r="C83" s="60">
        <v>0.09</v>
      </c>
      <c r="D83" s="60">
        <v>7.4999999999999997E-2</v>
      </c>
      <c r="E83" s="60">
        <v>0.192</v>
      </c>
      <c r="F83" s="60">
        <v>0.37</v>
      </c>
      <c r="G83" s="60">
        <v>0.28000000000000003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>
        <f>C83</f>
        <v>0.09</v>
      </c>
      <c r="V83" s="60">
        <f>D83</f>
        <v>7.4999999999999997E-2</v>
      </c>
      <c r="W83" s="60">
        <f>E83</f>
        <v>0.192</v>
      </c>
      <c r="X83" s="60">
        <f>F83</f>
        <v>0.37</v>
      </c>
      <c r="Y83" s="60">
        <f>G83</f>
        <v>0.28000000000000003</v>
      </c>
      <c r="Z83" s="59"/>
      <c r="AA83" s="59"/>
      <c r="AB83" s="59"/>
      <c r="AC83" s="59"/>
      <c r="AD83" s="59"/>
      <c r="AE83" s="59"/>
      <c r="AF83" s="59"/>
    </row>
    <row r="84" spans="1:32">
      <c r="A84" s="67" t="s">
        <v>330</v>
      </c>
      <c r="B84" s="60"/>
      <c r="C84" s="60">
        <v>0.1</v>
      </c>
      <c r="D84" s="60"/>
      <c r="E84" s="60">
        <v>7.3999999999999996E-2</v>
      </c>
      <c r="F84" s="60">
        <v>0.15</v>
      </c>
      <c r="G84" s="60">
        <v>0.15</v>
      </c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>
        <f>F84</f>
        <v>0.15</v>
      </c>
      <c r="Y84" s="60">
        <f>G84</f>
        <v>0.15</v>
      </c>
      <c r="Z84" s="59"/>
      <c r="AA84" s="59"/>
      <c r="AB84" s="59"/>
      <c r="AC84" s="59"/>
      <c r="AD84" s="59"/>
      <c r="AE84" s="59"/>
      <c r="AF84" s="59"/>
    </row>
    <row r="85" spans="1:32">
      <c r="A85" s="67" t="s">
        <v>331</v>
      </c>
      <c r="B85" s="60"/>
      <c r="C85" s="60">
        <v>0.01</v>
      </c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59"/>
      <c r="AA85" s="59"/>
      <c r="AB85" s="59"/>
      <c r="AC85" s="59"/>
      <c r="AD85" s="59"/>
      <c r="AE85" s="59"/>
      <c r="AF85" s="59"/>
    </row>
    <row r="86" spans="1:32">
      <c r="A86" s="67" t="s">
        <v>368</v>
      </c>
      <c r="B86" s="60"/>
      <c r="C86" s="60">
        <v>0.01</v>
      </c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59"/>
      <c r="AA86" s="59"/>
      <c r="AB86" s="59"/>
      <c r="AC86" s="59"/>
      <c r="AD86" s="59"/>
      <c r="AE86" s="59"/>
      <c r="AF86" s="59"/>
    </row>
    <row r="87" spans="1:32">
      <c r="A87" s="67" t="s">
        <v>315</v>
      </c>
      <c r="B87" s="60"/>
      <c r="C87" s="60"/>
      <c r="D87" s="60"/>
      <c r="E87" s="60">
        <v>0.06</v>
      </c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>
        <f>E87</f>
        <v>0.06</v>
      </c>
      <c r="X87" s="60"/>
      <c r="Y87" s="60"/>
      <c r="Z87" s="59"/>
      <c r="AA87" s="59"/>
      <c r="AB87" s="59"/>
      <c r="AC87" s="59"/>
      <c r="AD87" s="59"/>
      <c r="AE87" s="59"/>
      <c r="AF87" s="59"/>
    </row>
    <row r="88" spans="1:32" ht="15.4">
      <c r="A88" s="67" t="s">
        <v>410</v>
      </c>
      <c r="B88" s="60"/>
      <c r="C88" s="60"/>
      <c r="D88" s="60"/>
      <c r="E88" s="60">
        <v>3.5000000000000003E-2</v>
      </c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>
        <f>E88</f>
        <v>3.5000000000000003E-2</v>
      </c>
      <c r="X88" s="60"/>
      <c r="Y88" s="60"/>
      <c r="Z88" s="59"/>
      <c r="AA88" s="59"/>
      <c r="AB88" s="59"/>
      <c r="AC88" s="59"/>
      <c r="AD88" s="59"/>
      <c r="AE88" s="59"/>
      <c r="AF88" s="59"/>
    </row>
    <row r="89" spans="1:32">
      <c r="A89" s="67" t="s">
        <v>352</v>
      </c>
      <c r="B89" s="60"/>
      <c r="C89" s="60"/>
      <c r="D89" s="60"/>
      <c r="E89" s="60">
        <v>8.9999999999999993E-3</v>
      </c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>
        <f>E89</f>
        <v>8.9999999999999993E-3</v>
      </c>
      <c r="X89" s="60"/>
      <c r="Y89" s="60"/>
      <c r="Z89" s="59"/>
      <c r="AA89" s="59"/>
      <c r="AB89" s="59"/>
      <c r="AC89" s="59"/>
      <c r="AD89" s="59"/>
      <c r="AE89" s="59"/>
      <c r="AF89" s="59"/>
    </row>
    <row r="90" spans="1:32">
      <c r="A90" s="67" t="s">
        <v>369</v>
      </c>
      <c r="B90" s="60"/>
      <c r="C90" s="60"/>
      <c r="D90" s="60"/>
      <c r="E90" s="60">
        <v>5.0000000000000001E-3</v>
      </c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59"/>
      <c r="AA90" s="59"/>
      <c r="AB90" s="59"/>
      <c r="AC90" s="59"/>
      <c r="AD90" s="59"/>
      <c r="AE90" s="59"/>
      <c r="AF90" s="59"/>
    </row>
    <row r="91" spans="1:32">
      <c r="A91" s="67" t="s">
        <v>529</v>
      </c>
      <c r="B91" s="60">
        <f>SUM(B74:B75,B77,B79)</f>
        <v>91.530000000000015</v>
      </c>
      <c r="C91" s="60">
        <f t="shared" ref="C91:G91" si="26">SUM(C74:C75,C77,C79)</f>
        <v>92.9</v>
      </c>
      <c r="D91" s="60">
        <f t="shared" si="26"/>
        <v>89.74</v>
      </c>
      <c r="E91" s="60">
        <f t="shared" si="26"/>
        <v>95.9</v>
      </c>
      <c r="F91" s="60">
        <f t="shared" si="26"/>
        <v>92.09</v>
      </c>
      <c r="G91" s="60">
        <f t="shared" si="26"/>
        <v>92.919999999999987</v>
      </c>
      <c r="H91" s="60">
        <f t="shared" ref="H91:M91" si="27">-B91%*LOG(B91%,2)</f>
        <v>0.11686862906269256</v>
      </c>
      <c r="I91" s="60">
        <f t="shared" si="27"/>
        <v>9.8705783901594263E-2</v>
      </c>
      <c r="J91" s="60">
        <f t="shared" si="27"/>
        <v>0.1401531598175238</v>
      </c>
      <c r="K91" s="60">
        <f t="shared" si="27"/>
        <v>5.7920991178553913E-2</v>
      </c>
      <c r="L91" s="60">
        <f t="shared" si="27"/>
        <v>0.10947989940138973</v>
      </c>
      <c r="M91" s="60">
        <f t="shared" si="27"/>
        <v>9.8438463736204462E-2</v>
      </c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59"/>
      <c r="AA91" s="59"/>
      <c r="AB91" s="59"/>
      <c r="AC91" s="59"/>
      <c r="AD91" s="59"/>
      <c r="AE91" s="59"/>
      <c r="AF91" s="59"/>
    </row>
    <row r="92" spans="1:32">
      <c r="A92" s="67" t="s">
        <v>396</v>
      </c>
      <c r="B92" s="60">
        <f>100-SUM(B74:B75,B77,B79)</f>
        <v>8.4699999999999847</v>
      </c>
      <c r="C92" s="60">
        <f t="shared" ref="C92:G92" si="28">100-SUM(C74:C75,C77,C79)</f>
        <v>7.0999999999999943</v>
      </c>
      <c r="D92" s="60">
        <f t="shared" si="28"/>
        <v>10.260000000000005</v>
      </c>
      <c r="E92" s="60">
        <f t="shared" si="28"/>
        <v>4.0999999999999943</v>
      </c>
      <c r="F92" s="60">
        <f t="shared" si="28"/>
        <v>7.9099999999999966</v>
      </c>
      <c r="G92" s="60">
        <f t="shared" si="28"/>
        <v>7.0800000000000125</v>
      </c>
      <c r="H92" s="60">
        <f t="shared" ref="H92" si="29">-B92%*LOG(B92%,2)</f>
        <v>0.3016585604524008</v>
      </c>
      <c r="I92" s="60">
        <f>-C92%*LOG(C92%,2)</f>
        <v>0.27093863872617563</v>
      </c>
      <c r="J92" s="60">
        <f>-D92%*LOG(D92%,2)</f>
        <v>0.33703046954048987</v>
      </c>
      <c r="K92" s="60">
        <f>-E92%*LOG(E92%,2)</f>
        <v>0.18893752348180398</v>
      </c>
      <c r="L92" s="60">
        <f>-F92%*LOG(F92%,2)</f>
        <v>0.28952011896056357</v>
      </c>
      <c r="M92" s="60">
        <f>-G92%*LOG(G92%,2)</f>
        <v>0.27046356352622514</v>
      </c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59"/>
      <c r="AA92" s="59"/>
      <c r="AB92" s="59"/>
      <c r="AC92" s="59"/>
      <c r="AD92" s="59"/>
      <c r="AE92" s="59"/>
      <c r="AF92" s="59"/>
    </row>
    <row r="93" spans="1:32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142"/>
      <c r="AA93" s="142"/>
      <c r="AB93" s="59"/>
      <c r="AC93" s="59"/>
      <c r="AD93" s="59"/>
      <c r="AE93" s="59"/>
      <c r="AF93" s="59"/>
    </row>
    <row r="94" spans="1:32">
      <c r="A94" s="67" t="s">
        <v>530</v>
      </c>
      <c r="B94" s="73"/>
      <c r="C94" s="73"/>
      <c r="D94" s="73"/>
      <c r="E94" s="73"/>
      <c r="F94" s="73"/>
      <c r="G94" s="73"/>
      <c r="H94" s="67" t="s">
        <v>470</v>
      </c>
      <c r="I94" s="67" t="s">
        <v>324</v>
      </c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</row>
    <row r="95" spans="1:32">
      <c r="A95" s="72" t="s">
        <v>318</v>
      </c>
      <c r="B95" s="70">
        <v>2</v>
      </c>
      <c r="C95" s="70">
        <v>2</v>
      </c>
      <c r="D95" s="70">
        <v>2</v>
      </c>
      <c r="E95" s="70">
        <v>2</v>
      </c>
      <c r="F95" s="70">
        <v>2</v>
      </c>
      <c r="G95" s="74">
        <v>2</v>
      </c>
      <c r="H95" s="68">
        <f>AVERAGE(B95:G95)</f>
        <v>2</v>
      </c>
      <c r="I95" s="68">
        <f>_xlfn.STDEV.S(B95:G96)</f>
        <v>0.84757726710981263</v>
      </c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</row>
    <row r="96" spans="1:32">
      <c r="A96" s="67" t="s">
        <v>263</v>
      </c>
      <c r="B96" s="60">
        <f>SUM(H74:H92)</f>
        <v>0.41852718951509338</v>
      </c>
      <c r="C96" s="60">
        <f t="shared" ref="C96:G96" si="30">SUM(I74:I92)</f>
        <v>0.36964442262776986</v>
      </c>
      <c r="D96" s="60">
        <f t="shared" si="30"/>
        <v>0.47718362935801367</v>
      </c>
      <c r="E96" s="60">
        <f t="shared" si="30"/>
        <v>0.24685851466035791</v>
      </c>
      <c r="F96" s="60">
        <f t="shared" si="30"/>
        <v>0.39900001836195331</v>
      </c>
      <c r="G96" s="71">
        <f t="shared" si="30"/>
        <v>0.3689020272624296</v>
      </c>
      <c r="H96" s="68">
        <f t="shared" ref="H96:H101" si="31">AVERAGE(B96:G96)</f>
        <v>0.38001930029760295</v>
      </c>
      <c r="I96" s="68">
        <f>_xlfn.STDEV.S(B96:G97)</f>
        <v>0.28963255390246168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</row>
    <row r="97" spans="1:36">
      <c r="A97" s="67" t="s">
        <v>321</v>
      </c>
      <c r="B97" s="60">
        <f>SUM(N74:N92)/100</f>
        <v>0.91530000000000011</v>
      </c>
      <c r="C97" s="60">
        <f t="shared" ref="C97:G97" si="32">SUM(O74:O92)/100</f>
        <v>0.92900000000000005</v>
      </c>
      <c r="D97" s="60">
        <f t="shared" si="32"/>
        <v>0.89739999999999998</v>
      </c>
      <c r="E97" s="60">
        <f t="shared" si="32"/>
        <v>0.95900000000000007</v>
      </c>
      <c r="F97" s="60">
        <f t="shared" si="32"/>
        <v>0.92090000000000005</v>
      </c>
      <c r="G97" s="71">
        <f t="shared" si="32"/>
        <v>0.92919999999999991</v>
      </c>
      <c r="H97" s="68">
        <f t="shared" si="31"/>
        <v>0.92513333333333325</v>
      </c>
      <c r="I97" s="68">
        <f>_xlfn.STDEV.S(B97:G98)</f>
        <v>0.37732725312085197</v>
      </c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</row>
    <row r="98" spans="1:36">
      <c r="A98" s="67" t="s">
        <v>525</v>
      </c>
      <c r="B98" s="60">
        <f>SUM(T74:T92)/100</f>
        <v>0.14879999999999999</v>
      </c>
      <c r="C98" s="60">
        <f t="shared" ref="C98:G98" si="33">SUM(U74:U92)/100</f>
        <v>0.14059999999999997</v>
      </c>
      <c r="D98" s="60">
        <f t="shared" si="33"/>
        <v>0.30414999999999998</v>
      </c>
      <c r="E98" s="60">
        <f t="shared" si="33"/>
        <v>0.18015999999999999</v>
      </c>
      <c r="F98" s="60">
        <f t="shared" si="33"/>
        <v>0.21809999999999999</v>
      </c>
      <c r="G98" s="71">
        <f t="shared" si="33"/>
        <v>0.255</v>
      </c>
      <c r="H98" s="68">
        <f t="shared" si="31"/>
        <v>0.20780166666666666</v>
      </c>
      <c r="I98" s="68">
        <f>_xlfn.STDEV.S(B98:G98)</f>
        <v>6.384052331134718E-2</v>
      </c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</row>
    <row r="99" spans="1:36">
      <c r="A99" s="67" t="s">
        <v>7</v>
      </c>
      <c r="B99" s="60">
        <f t="shared" ref="B99:G99" si="34">100*B97/(B95*B96)</f>
        <v>109.34773449969511</v>
      </c>
      <c r="C99" s="60">
        <f t="shared" si="34"/>
        <v>125.6613035570536</v>
      </c>
      <c r="D99" s="60">
        <f t="shared" si="34"/>
        <v>94.03088714582799</v>
      </c>
      <c r="E99" s="60">
        <f t="shared" si="34"/>
        <v>194.24081873769825</v>
      </c>
      <c r="F99" s="60">
        <f t="shared" si="34"/>
        <v>115.40099719551949</v>
      </c>
      <c r="G99" s="71">
        <f t="shared" si="34"/>
        <v>125.94129759809987</v>
      </c>
      <c r="H99" s="68">
        <f t="shared" si="31"/>
        <v>127.43717312231571</v>
      </c>
      <c r="I99" s="68">
        <f>_xlfn.STDEV.S(B99:G100)</f>
        <v>57.310826123912072</v>
      </c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</row>
    <row r="100" spans="1:36">
      <c r="A100" s="67" t="s">
        <v>528</v>
      </c>
      <c r="B100" s="60">
        <f t="shared" ref="B100:G100" si="35">100*B98/(B95*B96)</f>
        <v>17.77662284885243</v>
      </c>
      <c r="C100" s="60">
        <f t="shared" si="35"/>
        <v>19.018276943080444</v>
      </c>
      <c r="D100" s="60">
        <f t="shared" si="35"/>
        <v>31.869282733901922</v>
      </c>
      <c r="E100" s="60">
        <f t="shared" si="35"/>
        <v>36.490537960149851</v>
      </c>
      <c r="F100" s="60">
        <f t="shared" si="35"/>
        <v>27.330825809906397</v>
      </c>
      <c r="G100" s="71">
        <f t="shared" si="35"/>
        <v>34.562022048553025</v>
      </c>
      <c r="H100" s="68">
        <f t="shared" si="31"/>
        <v>27.84126139074068</v>
      </c>
      <c r="I100" s="68">
        <f>_xlfn.STDEV.S(B100:G100)</f>
        <v>7.9448865688490358</v>
      </c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</row>
    <row r="101" spans="1:36">
      <c r="A101" s="67" t="s">
        <v>526</v>
      </c>
      <c r="B101" s="60">
        <f t="shared" ref="B101:G101" si="36">SQRT(B99^2+B100^2)</f>
        <v>110.78328104965186</v>
      </c>
      <c r="C101" s="60">
        <f t="shared" si="36"/>
        <v>127.09232104868364</v>
      </c>
      <c r="D101" s="60">
        <f t="shared" si="36"/>
        <v>99.284736588283394</v>
      </c>
      <c r="E101" s="60">
        <f t="shared" si="36"/>
        <v>197.63869819575439</v>
      </c>
      <c r="F101" s="60">
        <f t="shared" si="36"/>
        <v>118.59327212439896</v>
      </c>
      <c r="G101" s="60">
        <f t="shared" si="36"/>
        <v>130.59764090050717</v>
      </c>
      <c r="H101" s="68">
        <f t="shared" si="31"/>
        <v>130.66499165121323</v>
      </c>
      <c r="I101" s="68">
        <f>_xlfn.STDEV.S(B101:G101)</f>
        <v>34.710157349873761</v>
      </c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</row>
    <row r="102" spans="1:36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</row>
    <row r="103" spans="1:36">
      <c r="A103" s="67" t="s">
        <v>81</v>
      </c>
      <c r="B103" s="122" t="s">
        <v>522</v>
      </c>
      <c r="C103" s="123"/>
      <c r="D103" s="123"/>
      <c r="E103" s="123"/>
      <c r="F103" s="123"/>
      <c r="G103" s="124"/>
      <c r="H103" s="130" t="s">
        <v>394</v>
      </c>
      <c r="I103" s="131"/>
      <c r="J103" s="131"/>
      <c r="K103" s="131"/>
      <c r="L103" s="131"/>
      <c r="M103" s="132"/>
      <c r="N103" s="130" t="s">
        <v>395</v>
      </c>
      <c r="O103" s="131"/>
      <c r="P103" s="131"/>
      <c r="Q103" s="131"/>
      <c r="R103" s="131"/>
      <c r="S103" s="132"/>
      <c r="T103" s="133" t="s">
        <v>585</v>
      </c>
      <c r="U103" s="134"/>
      <c r="V103" s="134"/>
      <c r="W103" s="134"/>
      <c r="X103" s="134"/>
      <c r="Y103" s="135"/>
      <c r="Z103" s="85"/>
      <c r="AA103" s="85"/>
      <c r="AB103" s="85"/>
      <c r="AC103" s="85"/>
      <c r="AD103" s="85"/>
      <c r="AE103" s="85"/>
      <c r="AJ103" s="59"/>
    </row>
    <row r="104" spans="1:36">
      <c r="A104" s="68" t="s">
        <v>328</v>
      </c>
      <c r="B104" s="60">
        <v>5.99</v>
      </c>
      <c r="C104" s="60">
        <v>27.95</v>
      </c>
      <c r="D104" s="60">
        <v>2.19</v>
      </c>
      <c r="E104" s="1">
        <v>2.5979999999999999</v>
      </c>
      <c r="F104" s="1">
        <v>14.63</v>
      </c>
      <c r="G104" s="1">
        <v>22.78</v>
      </c>
      <c r="H104" s="60"/>
      <c r="I104" s="60"/>
      <c r="J104" s="60"/>
      <c r="K104" s="60"/>
      <c r="L104" s="60"/>
      <c r="M104" s="60"/>
      <c r="N104" s="60">
        <f t="shared" ref="N104:S105" si="37">B104</f>
        <v>5.99</v>
      </c>
      <c r="O104" s="60">
        <f t="shared" si="37"/>
        <v>27.95</v>
      </c>
      <c r="P104" s="60">
        <f t="shared" si="37"/>
        <v>2.19</v>
      </c>
      <c r="Q104" s="60">
        <f t="shared" si="37"/>
        <v>2.5979999999999999</v>
      </c>
      <c r="R104" s="60">
        <f t="shared" si="37"/>
        <v>14.63</v>
      </c>
      <c r="S104" s="60">
        <f t="shared" si="37"/>
        <v>22.78</v>
      </c>
      <c r="T104" s="82"/>
      <c r="U104" s="82"/>
      <c r="V104" s="82"/>
      <c r="W104" s="82"/>
      <c r="X104" s="82"/>
      <c r="Y104" s="82"/>
      <c r="Z104" s="59"/>
      <c r="AA104" s="59"/>
      <c r="AB104" s="59"/>
      <c r="AC104" s="59"/>
      <c r="AD104" s="59"/>
      <c r="AE104" s="59"/>
    </row>
    <row r="105" spans="1:36" ht="15.4">
      <c r="A105" s="68" t="s">
        <v>400</v>
      </c>
      <c r="B105" s="60">
        <v>6.33</v>
      </c>
      <c r="C105" s="60">
        <v>9.6300000000000008</v>
      </c>
      <c r="D105" s="60">
        <f>1.89+5.38</f>
        <v>7.27</v>
      </c>
      <c r="E105" s="1">
        <v>9.0352999999999994</v>
      </c>
      <c r="F105" s="1">
        <v>16.149999999999999</v>
      </c>
      <c r="G105" s="1">
        <v>6.43</v>
      </c>
      <c r="H105" s="60"/>
      <c r="I105" s="60"/>
      <c r="J105" s="60"/>
      <c r="K105" s="60"/>
      <c r="L105" s="60"/>
      <c r="M105" s="60"/>
      <c r="N105" s="60">
        <f t="shared" si="37"/>
        <v>6.33</v>
      </c>
      <c r="O105" s="60">
        <f t="shared" si="37"/>
        <v>9.6300000000000008</v>
      </c>
      <c r="P105" s="60">
        <f t="shared" si="37"/>
        <v>7.27</v>
      </c>
      <c r="Q105" s="60">
        <f t="shared" si="37"/>
        <v>9.0352999999999994</v>
      </c>
      <c r="R105" s="60">
        <f t="shared" si="37"/>
        <v>16.149999999999999</v>
      </c>
      <c r="S105" s="60">
        <f t="shared" si="37"/>
        <v>6.43</v>
      </c>
      <c r="T105" s="82"/>
      <c r="U105" s="82">
        <f>C105</f>
        <v>9.6300000000000008</v>
      </c>
      <c r="V105" s="82"/>
      <c r="W105" s="82">
        <f>E105</f>
        <v>9.0352999999999994</v>
      </c>
      <c r="X105" s="82">
        <f>F105</f>
        <v>16.149999999999999</v>
      </c>
      <c r="Y105" s="82"/>
      <c r="Z105" s="59"/>
      <c r="AA105" s="59"/>
      <c r="AB105" s="59"/>
      <c r="AC105" s="59"/>
      <c r="AD105" s="59"/>
      <c r="AE105" s="59"/>
    </row>
    <row r="106" spans="1:36" ht="15.4">
      <c r="A106" s="67" t="s">
        <v>402</v>
      </c>
      <c r="B106" s="60">
        <v>0.28000000000000003</v>
      </c>
      <c r="C106" s="60"/>
      <c r="D106" s="60"/>
      <c r="E106" s="1">
        <v>0.17469999999999999</v>
      </c>
      <c r="F106" s="1"/>
      <c r="G106" s="1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82"/>
      <c r="U106" s="82"/>
      <c r="V106" s="82"/>
      <c r="W106" s="82"/>
      <c r="X106" s="82"/>
      <c r="Y106" s="82"/>
      <c r="Z106" s="59"/>
      <c r="AA106" s="59"/>
      <c r="AB106" s="59"/>
      <c r="AC106" s="59"/>
      <c r="AD106" s="59"/>
      <c r="AE106" s="59"/>
    </row>
    <row r="107" spans="1:36" ht="15.4">
      <c r="A107" s="68" t="s">
        <v>401</v>
      </c>
      <c r="B107" s="60">
        <v>63.65</v>
      </c>
      <c r="C107" s="60">
        <v>3.35</v>
      </c>
      <c r="D107" s="60">
        <v>69.92</v>
      </c>
      <c r="E107" s="1">
        <v>35.143999999999998</v>
      </c>
      <c r="F107" s="1">
        <v>47.68</v>
      </c>
      <c r="G107" s="1">
        <v>27.35</v>
      </c>
      <c r="H107" s="60"/>
      <c r="I107" s="60"/>
      <c r="J107" s="60"/>
      <c r="K107" s="60"/>
      <c r="L107" s="60"/>
      <c r="M107" s="60"/>
      <c r="N107" s="60">
        <f t="shared" ref="N107:S107" si="38">B107</f>
        <v>63.65</v>
      </c>
      <c r="O107" s="60">
        <f t="shared" si="38"/>
        <v>3.35</v>
      </c>
      <c r="P107" s="60">
        <f t="shared" si="38"/>
        <v>69.92</v>
      </c>
      <c r="Q107" s="60">
        <f t="shared" si="38"/>
        <v>35.143999999999998</v>
      </c>
      <c r="R107" s="60">
        <f t="shared" si="38"/>
        <v>47.68</v>
      </c>
      <c r="S107" s="60">
        <f t="shared" si="38"/>
        <v>27.35</v>
      </c>
      <c r="T107" s="82"/>
      <c r="U107" s="82"/>
      <c r="V107" s="82"/>
      <c r="W107" s="82"/>
      <c r="X107" s="82"/>
      <c r="Y107" s="82"/>
      <c r="Z107" s="59"/>
      <c r="AA107" s="59"/>
      <c r="AB107" s="59"/>
      <c r="AC107" s="59"/>
      <c r="AD107" s="59"/>
      <c r="AE107" s="59"/>
    </row>
    <row r="108" spans="1:36" ht="15.4">
      <c r="A108" s="67" t="s">
        <v>403</v>
      </c>
      <c r="B108" s="60">
        <v>0.69</v>
      </c>
      <c r="C108" s="60"/>
      <c r="D108" s="60">
        <v>0.56999999999999995</v>
      </c>
      <c r="E108" s="1">
        <v>0.29920000000000002</v>
      </c>
      <c r="F108" s="1"/>
      <c r="G108" s="1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82"/>
      <c r="U108" s="82"/>
      <c r="V108" s="82"/>
      <c r="W108" s="82"/>
      <c r="X108" s="82"/>
      <c r="Y108" s="82"/>
      <c r="Z108" s="59"/>
      <c r="AA108" s="59"/>
      <c r="AB108" s="59"/>
      <c r="AC108" s="59"/>
      <c r="AD108" s="59"/>
      <c r="AE108" s="59"/>
    </row>
    <row r="109" spans="1:36" ht="15.4">
      <c r="A109" s="68" t="s">
        <v>404</v>
      </c>
      <c r="B109" s="60">
        <v>12.36</v>
      </c>
      <c r="C109" s="60">
        <v>1.48</v>
      </c>
      <c r="D109" s="60">
        <v>10.41</v>
      </c>
      <c r="E109" s="1">
        <v>9.7040000000000006</v>
      </c>
      <c r="F109" s="1">
        <v>6.34</v>
      </c>
      <c r="G109" s="1">
        <v>3.32</v>
      </c>
      <c r="H109" s="60"/>
      <c r="I109" s="60"/>
      <c r="J109" s="60"/>
      <c r="K109" s="60"/>
      <c r="L109" s="60"/>
      <c r="M109" s="60"/>
      <c r="N109" s="60">
        <f t="shared" ref="N109:S109" si="39">B109</f>
        <v>12.36</v>
      </c>
      <c r="O109" s="60">
        <f t="shared" si="39"/>
        <v>1.48</v>
      </c>
      <c r="P109" s="60">
        <f t="shared" si="39"/>
        <v>10.41</v>
      </c>
      <c r="Q109" s="60">
        <f t="shared" si="39"/>
        <v>9.7040000000000006</v>
      </c>
      <c r="R109" s="60">
        <f t="shared" si="39"/>
        <v>6.34</v>
      </c>
      <c r="S109" s="60">
        <f t="shared" si="39"/>
        <v>3.32</v>
      </c>
      <c r="T109" s="82"/>
      <c r="U109" s="82"/>
      <c r="V109" s="82"/>
      <c r="W109" s="82"/>
      <c r="X109" s="82"/>
      <c r="Y109" s="82"/>
      <c r="Z109" s="59"/>
      <c r="AA109" s="59"/>
      <c r="AB109" s="59"/>
      <c r="AC109" s="59"/>
      <c r="AD109" s="59"/>
      <c r="AE109" s="59"/>
    </row>
    <row r="110" spans="1:36" ht="15.4">
      <c r="A110" s="67" t="s">
        <v>405</v>
      </c>
      <c r="B110" s="60">
        <v>5.08</v>
      </c>
      <c r="C110" s="60"/>
      <c r="D110" s="60">
        <v>2.17</v>
      </c>
      <c r="E110" s="1">
        <v>1.1158999999999999</v>
      </c>
      <c r="F110" s="1">
        <v>0.79</v>
      </c>
      <c r="G110" s="1">
        <v>0.36</v>
      </c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82"/>
      <c r="U110" s="82"/>
      <c r="V110" s="82"/>
      <c r="W110" s="82"/>
      <c r="X110" s="82"/>
      <c r="Y110" s="82"/>
      <c r="Z110" s="59"/>
      <c r="AA110" s="59"/>
      <c r="AB110" s="59"/>
      <c r="AC110" s="59"/>
      <c r="AD110" s="59"/>
      <c r="AE110" s="59"/>
    </row>
    <row r="111" spans="1:36" ht="15.4">
      <c r="A111" s="67" t="s">
        <v>406</v>
      </c>
      <c r="B111" s="60">
        <v>1.46</v>
      </c>
      <c r="C111" s="60"/>
      <c r="D111" s="60">
        <v>0.51</v>
      </c>
      <c r="E111" s="1"/>
      <c r="F111" s="1"/>
      <c r="G111" s="1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82"/>
      <c r="U111" s="82"/>
      <c r="V111" s="82"/>
      <c r="W111" s="82"/>
      <c r="X111" s="82"/>
      <c r="Y111" s="82"/>
      <c r="Z111" s="59"/>
      <c r="AA111" s="59"/>
      <c r="AB111" s="59"/>
      <c r="AC111" s="59"/>
      <c r="AD111" s="59"/>
      <c r="AE111" s="59"/>
    </row>
    <row r="112" spans="1:36">
      <c r="A112" s="67" t="s">
        <v>329</v>
      </c>
      <c r="B112" s="60">
        <v>1.94</v>
      </c>
      <c r="C112" s="60">
        <v>11.89</v>
      </c>
      <c r="D112" s="60">
        <v>1.39</v>
      </c>
      <c r="E112" s="1">
        <v>2.41</v>
      </c>
      <c r="F112" s="1">
        <v>3.78</v>
      </c>
      <c r="G112" s="1">
        <v>8.69</v>
      </c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82"/>
      <c r="U112" s="82"/>
      <c r="V112" s="82"/>
      <c r="W112" s="82"/>
      <c r="X112" s="82"/>
      <c r="Y112" s="82"/>
      <c r="Z112" s="59"/>
      <c r="AA112" s="59"/>
      <c r="AB112" s="59"/>
      <c r="AC112" s="59"/>
      <c r="AD112" s="59"/>
      <c r="AE112" s="59"/>
    </row>
    <row r="113" spans="1:36" ht="15.4">
      <c r="A113" s="67" t="s">
        <v>407</v>
      </c>
      <c r="B113" s="60">
        <v>1.8</v>
      </c>
      <c r="C113" s="60">
        <v>13.45</v>
      </c>
      <c r="D113" s="60">
        <v>0.55000000000000004</v>
      </c>
      <c r="E113" s="1">
        <v>1.1198999999999999</v>
      </c>
      <c r="F113" s="1">
        <v>2.5299999999999998</v>
      </c>
      <c r="G113" s="1">
        <v>1.35</v>
      </c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82">
        <f t="shared" ref="T113:Y113" si="40">B113</f>
        <v>1.8</v>
      </c>
      <c r="U113" s="82">
        <f t="shared" si="40"/>
        <v>13.45</v>
      </c>
      <c r="V113" s="82">
        <f t="shared" si="40"/>
        <v>0.55000000000000004</v>
      </c>
      <c r="W113" s="82">
        <f t="shared" si="40"/>
        <v>1.1198999999999999</v>
      </c>
      <c r="X113" s="82">
        <f t="shared" si="40"/>
        <v>2.5299999999999998</v>
      </c>
      <c r="Y113" s="82">
        <f t="shared" si="40"/>
        <v>1.35</v>
      </c>
      <c r="Z113" s="59"/>
      <c r="AA113" s="59"/>
      <c r="AB113" s="59"/>
      <c r="AC113" s="59"/>
      <c r="AD113" s="59"/>
      <c r="AE113" s="59"/>
      <c r="AJ113" s="59"/>
    </row>
    <row r="114" spans="1:36">
      <c r="A114" s="67" t="s">
        <v>330</v>
      </c>
      <c r="B114" s="60">
        <v>7.0000000000000007E-2</v>
      </c>
      <c r="C114" s="60"/>
      <c r="D114" s="60">
        <v>0.51</v>
      </c>
      <c r="E114" s="1">
        <v>2.5630000000000002</v>
      </c>
      <c r="F114" s="1"/>
      <c r="G114" s="1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82">
        <f t="shared" ref="T114:T121" si="41">B114</f>
        <v>7.0000000000000007E-2</v>
      </c>
      <c r="U114" s="82"/>
      <c r="V114" s="82">
        <f>D114</f>
        <v>0.51</v>
      </c>
      <c r="W114" s="82">
        <f>E114</f>
        <v>2.5630000000000002</v>
      </c>
      <c r="X114" s="82"/>
      <c r="Y114" s="82"/>
      <c r="Z114" s="59"/>
      <c r="AA114" s="59"/>
      <c r="AB114" s="59"/>
      <c r="AC114" s="59"/>
      <c r="AD114" s="59"/>
      <c r="AE114" s="59"/>
      <c r="AJ114" s="59"/>
    </row>
    <row r="115" spans="1:36">
      <c r="A115" s="67" t="s">
        <v>331</v>
      </c>
      <c r="B115" s="60">
        <v>0.02</v>
      </c>
      <c r="C115" s="60"/>
      <c r="D115" s="60"/>
      <c r="E115" s="1"/>
      <c r="F115" s="1"/>
      <c r="G115" s="1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82">
        <f t="shared" si="41"/>
        <v>0.02</v>
      </c>
      <c r="U115" s="82"/>
      <c r="V115" s="82"/>
      <c r="W115" s="82"/>
      <c r="X115" s="82"/>
      <c r="Y115" s="82"/>
      <c r="Z115" s="59"/>
      <c r="AA115" s="59"/>
      <c r="AB115" s="59"/>
      <c r="AC115" s="59"/>
      <c r="AD115" s="59"/>
      <c r="AE115" s="59"/>
    </row>
    <row r="116" spans="1:36">
      <c r="A116" s="67" t="s">
        <v>368</v>
      </c>
      <c r="B116" s="60">
        <v>0.12</v>
      </c>
      <c r="C116" s="60"/>
      <c r="D116" s="60"/>
      <c r="E116" s="1"/>
      <c r="F116" s="1"/>
      <c r="G116" s="1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82">
        <f t="shared" si="41"/>
        <v>0.12</v>
      </c>
      <c r="U116" s="82"/>
      <c r="V116" s="82"/>
      <c r="W116" s="82"/>
      <c r="X116" s="82"/>
      <c r="Y116" s="82"/>
      <c r="Z116" s="59"/>
      <c r="AA116" s="59"/>
      <c r="AB116" s="59"/>
      <c r="AC116" s="59"/>
      <c r="AD116" s="59"/>
      <c r="AE116" s="59"/>
    </row>
    <row r="117" spans="1:36">
      <c r="A117" s="67" t="s">
        <v>369</v>
      </c>
      <c r="B117" s="60">
        <v>0.01</v>
      </c>
      <c r="C117" s="60">
        <v>0.71</v>
      </c>
      <c r="D117" s="60"/>
      <c r="E117" s="1">
        <v>1.0219</v>
      </c>
      <c r="F117" s="1">
        <v>3</v>
      </c>
      <c r="G117" s="1">
        <v>0.71</v>
      </c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82">
        <f t="shared" si="41"/>
        <v>0.01</v>
      </c>
      <c r="U117" s="82">
        <f>C117</f>
        <v>0.71</v>
      </c>
      <c r="V117" s="82"/>
      <c r="W117" s="82">
        <f>E117</f>
        <v>1.0219</v>
      </c>
      <c r="X117" s="82">
        <f>F117</f>
        <v>3</v>
      </c>
      <c r="Y117" s="82">
        <f>G117</f>
        <v>0.71</v>
      </c>
      <c r="Z117" s="59"/>
      <c r="AA117" s="59"/>
      <c r="AB117" s="59"/>
      <c r="AC117" s="59"/>
      <c r="AD117" s="59"/>
      <c r="AE117" s="59"/>
    </row>
    <row r="118" spans="1:36">
      <c r="A118" s="67" t="s">
        <v>374</v>
      </c>
      <c r="B118" s="60">
        <v>0.11</v>
      </c>
      <c r="C118" s="60">
        <v>11.27</v>
      </c>
      <c r="D118" s="60"/>
      <c r="E118" s="1"/>
      <c r="F118" s="1"/>
      <c r="G118" s="1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82">
        <f t="shared" si="41"/>
        <v>0.11</v>
      </c>
      <c r="U118" s="82">
        <f>C118</f>
        <v>11.27</v>
      </c>
      <c r="V118" s="82"/>
      <c r="W118" s="82"/>
      <c r="X118" s="82"/>
      <c r="Y118" s="82"/>
      <c r="Z118" s="59"/>
      <c r="AA118" s="59"/>
      <c r="AB118" s="59"/>
      <c r="AC118" s="59"/>
      <c r="AD118" s="59"/>
      <c r="AE118" s="59"/>
    </row>
    <row r="119" spans="1:36">
      <c r="A119" s="67" t="s">
        <v>375</v>
      </c>
      <c r="B119" s="60">
        <v>0.03</v>
      </c>
      <c r="C119" s="60"/>
      <c r="D119" s="60"/>
      <c r="E119" s="1"/>
      <c r="F119" s="1"/>
      <c r="G119" s="1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82">
        <f t="shared" si="41"/>
        <v>0.03</v>
      </c>
      <c r="U119" s="82"/>
      <c r="V119" s="82"/>
      <c r="W119" s="82"/>
      <c r="X119" s="82"/>
      <c r="Y119" s="82"/>
      <c r="Z119" s="59"/>
      <c r="AA119" s="59"/>
      <c r="AB119" s="59"/>
      <c r="AC119" s="59"/>
      <c r="AD119" s="59"/>
      <c r="AE119" s="59"/>
    </row>
    <row r="120" spans="1:36">
      <c r="A120" s="67" t="s">
        <v>376</v>
      </c>
      <c r="B120" s="60">
        <v>0.03</v>
      </c>
      <c r="C120" s="60">
        <v>0.41</v>
      </c>
      <c r="D120" s="60"/>
      <c r="E120" s="1"/>
      <c r="F120" s="1">
        <v>2.95</v>
      </c>
      <c r="G120" s="1">
        <v>0.44</v>
      </c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82">
        <f t="shared" si="41"/>
        <v>0.03</v>
      </c>
      <c r="U120" s="82">
        <f>C120</f>
        <v>0.41</v>
      </c>
      <c r="V120" s="82"/>
      <c r="W120" s="82"/>
      <c r="X120" s="82">
        <f>F120</f>
        <v>2.95</v>
      </c>
      <c r="Y120" s="82">
        <f>G120</f>
        <v>0.44</v>
      </c>
      <c r="Z120" s="59"/>
      <c r="AA120" s="59"/>
      <c r="AB120" s="59"/>
      <c r="AC120" s="59"/>
      <c r="AD120" s="59"/>
      <c r="AE120" s="59"/>
    </row>
    <row r="121" spans="1:36" ht="15.4">
      <c r="A121" s="67" t="s">
        <v>409</v>
      </c>
      <c r="B121" s="60">
        <v>0.02</v>
      </c>
      <c r="C121" s="60"/>
      <c r="D121" s="60"/>
      <c r="E121" s="1"/>
      <c r="F121" s="1"/>
      <c r="G121" s="1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82">
        <f t="shared" si="41"/>
        <v>0.02</v>
      </c>
      <c r="U121" s="82"/>
      <c r="V121" s="82"/>
      <c r="W121" s="82"/>
      <c r="X121" s="82"/>
      <c r="Y121" s="82"/>
      <c r="Z121" s="59"/>
      <c r="AA121" s="59"/>
      <c r="AB121" s="59"/>
      <c r="AC121" s="59"/>
      <c r="AD121" s="59"/>
      <c r="AE121" s="59"/>
    </row>
    <row r="122" spans="1:36">
      <c r="A122" s="67" t="s">
        <v>104</v>
      </c>
      <c r="B122" s="60"/>
      <c r="C122" s="60"/>
      <c r="D122" s="60"/>
      <c r="E122" s="1"/>
      <c r="F122" s="1"/>
      <c r="G122" s="1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82"/>
      <c r="U122" s="82"/>
      <c r="V122" s="82"/>
      <c r="W122" s="82"/>
      <c r="X122" s="82"/>
      <c r="Y122" s="82"/>
      <c r="Z122" s="59"/>
      <c r="AA122" s="59"/>
      <c r="AB122" s="59"/>
      <c r="AC122" s="59"/>
      <c r="AD122" s="59"/>
      <c r="AE122" s="59"/>
    </row>
    <row r="123" spans="1:36">
      <c r="A123" s="67" t="s">
        <v>105</v>
      </c>
      <c r="B123" s="60">
        <v>2.6200000000000003E-4</v>
      </c>
      <c r="C123" s="60"/>
      <c r="D123" s="60"/>
      <c r="F123" s="1"/>
      <c r="G123" s="1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82">
        <f>B123</f>
        <v>2.6200000000000003E-4</v>
      </c>
      <c r="U123" s="82"/>
      <c r="V123" s="82"/>
      <c r="W123" s="82"/>
      <c r="X123" s="82"/>
      <c r="Y123" s="82"/>
      <c r="Z123" s="84"/>
      <c r="AA123" s="59"/>
      <c r="AB123" s="59"/>
      <c r="AC123" s="59"/>
      <c r="AD123" s="59"/>
      <c r="AE123" s="59"/>
      <c r="AJ123" s="59"/>
    </row>
    <row r="124" spans="1:36">
      <c r="A124" s="67" t="s">
        <v>95</v>
      </c>
      <c r="B124" s="60">
        <v>5.0810000000000004E-3</v>
      </c>
      <c r="C124" s="60"/>
      <c r="D124" s="60"/>
      <c r="E124" s="1">
        <v>7.8399999999999997E-3</v>
      </c>
      <c r="F124" s="1"/>
      <c r="G124" s="1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82"/>
      <c r="U124" s="82"/>
      <c r="V124" s="82"/>
      <c r="W124" s="82">
        <f>E124</f>
        <v>7.8399999999999997E-3</v>
      </c>
      <c r="X124" s="82"/>
      <c r="Y124" s="82"/>
      <c r="Z124" s="59"/>
      <c r="AA124" s="59"/>
      <c r="AB124" s="59"/>
      <c r="AC124" s="59"/>
      <c r="AD124" s="59"/>
      <c r="AE124" s="59"/>
      <c r="AJ124" s="59"/>
    </row>
    <row r="125" spans="1:36">
      <c r="A125" s="67" t="s">
        <v>106</v>
      </c>
      <c r="B125" s="60">
        <v>1.1215000000000001E-2</v>
      </c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82"/>
      <c r="U125" s="82"/>
      <c r="V125" s="82"/>
      <c r="W125" s="82"/>
      <c r="X125" s="82"/>
      <c r="Y125" s="82"/>
      <c r="Z125" s="59"/>
      <c r="AA125" s="59"/>
      <c r="AB125" s="59"/>
      <c r="AC125" s="59"/>
      <c r="AD125" s="59"/>
      <c r="AE125" s="59"/>
    </row>
    <row r="126" spans="1:36">
      <c r="A126" s="67" t="s">
        <v>94</v>
      </c>
      <c r="B126" s="60">
        <v>5.9329999999999999E-3</v>
      </c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82">
        <f t="shared" ref="T126:T131" si="42">B126</f>
        <v>5.9329999999999999E-3</v>
      </c>
      <c r="U126" s="82"/>
      <c r="V126" s="82"/>
      <c r="W126" s="82"/>
      <c r="X126" s="82"/>
      <c r="Y126" s="82"/>
      <c r="Z126" s="59"/>
      <c r="AA126" s="59"/>
      <c r="AB126" s="59"/>
      <c r="AC126" s="59"/>
      <c r="AD126" s="59"/>
      <c r="AE126" s="59"/>
    </row>
    <row r="127" spans="1:36">
      <c r="A127" s="67" t="s">
        <v>92</v>
      </c>
      <c r="B127" s="60">
        <v>1.9724000000000002E-2</v>
      </c>
      <c r="C127" s="60">
        <v>0.38109999999999999</v>
      </c>
      <c r="D127" s="60">
        <v>0.17</v>
      </c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82">
        <f t="shared" si="42"/>
        <v>1.9724000000000002E-2</v>
      </c>
      <c r="U127" s="82">
        <f>C127</f>
        <v>0.38109999999999999</v>
      </c>
      <c r="V127" s="82">
        <f>D127</f>
        <v>0.17</v>
      </c>
      <c r="W127" s="82"/>
      <c r="X127" s="82"/>
      <c r="Y127" s="82"/>
      <c r="Z127" s="59"/>
      <c r="AA127" s="59"/>
      <c r="AB127" s="59"/>
      <c r="AC127" s="59"/>
      <c r="AD127" s="59"/>
      <c r="AE127" s="59"/>
      <c r="AJ127" s="59"/>
    </row>
    <row r="128" spans="1:36">
      <c r="A128" s="67" t="s">
        <v>109</v>
      </c>
      <c r="B128" s="60">
        <v>6.7589999999999997E-2</v>
      </c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82">
        <f t="shared" si="42"/>
        <v>6.7589999999999997E-2</v>
      </c>
      <c r="U128" s="82"/>
      <c r="V128" s="82"/>
      <c r="W128" s="82"/>
      <c r="X128" s="82"/>
      <c r="Y128" s="82"/>
      <c r="Z128" s="59"/>
      <c r="AA128" s="59"/>
      <c r="AB128" s="59"/>
      <c r="AC128" s="59"/>
      <c r="AD128" s="59"/>
      <c r="AE128" s="59"/>
    </row>
    <row r="129" spans="1:36">
      <c r="A129" s="67" t="s">
        <v>96</v>
      </c>
      <c r="B129" s="60">
        <v>8.3669999999999994E-3</v>
      </c>
      <c r="C129" s="60">
        <v>0.56869999999999998</v>
      </c>
      <c r="D129" s="60">
        <v>0.12</v>
      </c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82">
        <f t="shared" si="42"/>
        <v>8.3669999999999994E-3</v>
      </c>
      <c r="U129" s="82">
        <f>C129</f>
        <v>0.56869999999999998</v>
      </c>
      <c r="V129" s="82">
        <f>D129</f>
        <v>0.12</v>
      </c>
      <c r="W129" s="82"/>
      <c r="X129" s="82"/>
      <c r="Y129" s="82"/>
      <c r="Z129" s="59"/>
      <c r="AA129" s="59"/>
      <c r="AB129" s="59"/>
      <c r="AC129" s="59"/>
      <c r="AD129" s="59"/>
      <c r="AE129" s="59"/>
      <c r="AJ129" s="59"/>
    </row>
    <row r="130" spans="1:36">
      <c r="A130" s="67" t="s">
        <v>98</v>
      </c>
      <c r="B130" s="60">
        <v>5.5127999999999996E-2</v>
      </c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82">
        <f t="shared" si="42"/>
        <v>5.5127999999999996E-2</v>
      </c>
      <c r="U130" s="82"/>
      <c r="V130" s="82"/>
      <c r="W130" s="82"/>
      <c r="X130" s="82"/>
      <c r="Y130" s="82"/>
      <c r="Z130" s="59"/>
      <c r="AA130" s="59"/>
      <c r="AB130" s="59"/>
      <c r="AC130" s="59"/>
      <c r="AD130" s="59"/>
      <c r="AE130" s="59"/>
    </row>
    <row r="131" spans="1:36">
      <c r="A131" s="67" t="s">
        <v>112</v>
      </c>
      <c r="B131" s="60">
        <v>1.3653999999999999E-2</v>
      </c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82">
        <f t="shared" si="42"/>
        <v>1.3653999999999999E-2</v>
      </c>
      <c r="U131" s="82"/>
      <c r="V131" s="82"/>
      <c r="W131" s="82"/>
      <c r="X131" s="82"/>
      <c r="Y131" s="82"/>
      <c r="Z131" s="59"/>
      <c r="AA131" s="59"/>
      <c r="AB131" s="59"/>
      <c r="AC131" s="59"/>
      <c r="AD131" s="59"/>
      <c r="AE131" s="59"/>
    </row>
    <row r="132" spans="1:36">
      <c r="A132" s="67" t="s">
        <v>529</v>
      </c>
      <c r="B132" s="60">
        <f>SUM(B104:B105,B107,B109)</f>
        <v>88.33</v>
      </c>
      <c r="C132" s="60">
        <f t="shared" ref="C132:D132" si="43">SUM(C104:C105,C107,C109)</f>
        <v>42.41</v>
      </c>
      <c r="D132" s="60">
        <f t="shared" si="43"/>
        <v>89.789999999999992</v>
      </c>
      <c r="E132" s="60">
        <f>SUM(E104:E105,E107,E109)</f>
        <v>56.481299999999997</v>
      </c>
      <c r="F132" s="60">
        <f>SUM(F104:F105,F107,F109)</f>
        <v>84.800000000000011</v>
      </c>
      <c r="G132" s="60">
        <f>SUM(G104:G105,G107,G109)</f>
        <v>59.88</v>
      </c>
      <c r="H132" s="60">
        <f t="shared" ref="H132:H133" si="44">-B132%*LOG(B132%,2)</f>
        <v>0.15813241451266014</v>
      </c>
      <c r="I132" s="60">
        <f t="shared" ref="I132:M133" si="45">-C132%*LOG(C132%,2)</f>
        <v>0.5248337638292736</v>
      </c>
      <c r="J132" s="60">
        <f t="shared" si="45"/>
        <v>0.13950969983497977</v>
      </c>
      <c r="K132" s="60">
        <f t="shared" si="45"/>
        <v>0.4654933451386758</v>
      </c>
      <c r="L132" s="60">
        <f t="shared" si="45"/>
        <v>0.2017085279238568</v>
      </c>
      <c r="M132" s="60">
        <f t="shared" si="45"/>
        <v>0.44302449944643041</v>
      </c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59"/>
      <c r="AA132" s="59"/>
      <c r="AB132" s="59"/>
      <c r="AC132" s="59"/>
      <c r="AD132" s="59"/>
      <c r="AE132" s="59"/>
    </row>
    <row r="133" spans="1:36">
      <c r="A133" s="67" t="s">
        <v>396</v>
      </c>
      <c r="B133" s="60">
        <f>100-SUM(B104:B105,B107,B109)</f>
        <v>11.670000000000002</v>
      </c>
      <c r="C133" s="60">
        <f t="shared" ref="C133:D133" si="46">100-SUM(C104:C105,C107,C109)</f>
        <v>57.59</v>
      </c>
      <c r="D133" s="60">
        <f t="shared" si="46"/>
        <v>10.210000000000008</v>
      </c>
      <c r="E133" s="60">
        <f>100-SUM(E104:E105,E107,E109)</f>
        <v>43.518700000000003</v>
      </c>
      <c r="F133" s="60">
        <f>100-SUM(F104:F105,F107,F109)</f>
        <v>15.199999999999989</v>
      </c>
      <c r="G133" s="60">
        <f>100-SUM(G104:G105,G107,G109)</f>
        <v>40.119999999999997</v>
      </c>
      <c r="H133" s="60">
        <f t="shared" si="44"/>
        <v>0.36166771639937328</v>
      </c>
      <c r="I133" s="60">
        <f t="shared" si="45"/>
        <v>0.45847961818623784</v>
      </c>
      <c r="J133" s="60">
        <f t="shared" si="45"/>
        <v>0.33610760784737542</v>
      </c>
      <c r="K133" s="60">
        <f t="shared" si="45"/>
        <v>0.5223517505791847</v>
      </c>
      <c r="L133" s="60">
        <f t="shared" si="45"/>
        <v>0.41311422922521207</v>
      </c>
      <c r="M133" s="60">
        <f t="shared" si="45"/>
        <v>0.52862372336163221</v>
      </c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59"/>
      <c r="AA133" s="59"/>
      <c r="AB133" s="59"/>
      <c r="AC133" s="59"/>
      <c r="AD133" s="59"/>
      <c r="AE133" s="59"/>
    </row>
    <row r="134" spans="1:36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142"/>
      <c r="AA134" s="142"/>
      <c r="AB134" s="59"/>
      <c r="AC134" s="59"/>
      <c r="AD134" s="59"/>
      <c r="AE134" s="59"/>
      <c r="AF134" s="59"/>
    </row>
    <row r="135" spans="1:36">
      <c r="A135" s="67" t="s">
        <v>530</v>
      </c>
      <c r="B135" s="73"/>
      <c r="C135" s="73"/>
      <c r="D135" s="73"/>
      <c r="E135" s="73"/>
      <c r="F135" s="73"/>
      <c r="G135" s="73"/>
      <c r="H135" s="67" t="s">
        <v>470</v>
      </c>
      <c r="I135" s="67" t="s">
        <v>324</v>
      </c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</row>
    <row r="136" spans="1:36">
      <c r="A136" s="72" t="s">
        <v>318</v>
      </c>
      <c r="B136" s="70">
        <v>2</v>
      </c>
      <c r="C136" s="70">
        <v>2</v>
      </c>
      <c r="D136" s="70">
        <v>2</v>
      </c>
      <c r="E136" s="70">
        <v>2</v>
      </c>
      <c r="F136" s="70">
        <v>2</v>
      </c>
      <c r="G136" s="70">
        <v>2</v>
      </c>
      <c r="H136" s="68">
        <f t="shared" ref="H136:H142" si="47">AVERAGE(B136:G136)</f>
        <v>2</v>
      </c>
      <c r="I136" s="68">
        <f t="shared" ref="I136:I142" si="48">_xlfn.STDEV.S(B136:G136)</f>
        <v>0</v>
      </c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</row>
    <row r="137" spans="1:36">
      <c r="A137" s="67" t="s">
        <v>263</v>
      </c>
      <c r="B137" s="60">
        <f>SUM(H104:H133)</f>
        <v>0.51980013091203348</v>
      </c>
      <c r="C137" s="60">
        <f>SUM(I104:I133)</f>
        <v>0.98331338201551144</v>
      </c>
      <c r="D137" s="60">
        <f t="shared" ref="D137:G137" si="49">SUM(J104:J133)</f>
        <v>0.47561730768235522</v>
      </c>
      <c r="E137" s="60">
        <f t="shared" si="49"/>
        <v>0.9878450957178605</v>
      </c>
      <c r="F137" s="60">
        <f t="shared" si="49"/>
        <v>0.61482275714906887</v>
      </c>
      <c r="G137" s="60">
        <f t="shared" si="49"/>
        <v>0.97164822280806262</v>
      </c>
      <c r="H137" s="68">
        <f t="shared" si="47"/>
        <v>0.75884114938081526</v>
      </c>
      <c r="I137" s="68">
        <f t="shared" si="48"/>
        <v>0.24747326784146179</v>
      </c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</row>
    <row r="138" spans="1:36">
      <c r="A138" s="67" t="s">
        <v>321</v>
      </c>
      <c r="B138" s="60">
        <f>SUM(N104:N133)/100</f>
        <v>0.88329999999999997</v>
      </c>
      <c r="C138" s="60">
        <f t="shared" ref="C138:G138" si="50">SUM(O104:O133)/100</f>
        <v>0.42409999999999998</v>
      </c>
      <c r="D138" s="60">
        <f t="shared" si="50"/>
        <v>0.89789999999999992</v>
      </c>
      <c r="E138" s="60">
        <f t="shared" si="50"/>
        <v>0.56481300000000001</v>
      </c>
      <c r="F138" s="60">
        <f t="shared" si="50"/>
        <v>0.84800000000000009</v>
      </c>
      <c r="G138" s="60">
        <f t="shared" si="50"/>
        <v>0.5988</v>
      </c>
      <c r="H138" s="68">
        <f t="shared" si="47"/>
        <v>0.70281883333333328</v>
      </c>
      <c r="I138" s="68">
        <f t="shared" si="48"/>
        <v>0.199628354719881</v>
      </c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</row>
    <row r="139" spans="1:36">
      <c r="A139" s="67" t="s">
        <v>525</v>
      </c>
      <c r="B139" s="60">
        <f t="shared" ref="B139:G139" si="51">SUM(T104:T133)/100</f>
        <v>2.3806579999999994E-2</v>
      </c>
      <c r="C139" s="60">
        <f t="shared" si="51"/>
        <v>0.36419800000000002</v>
      </c>
      <c r="D139" s="60">
        <f t="shared" si="51"/>
        <v>1.3500000000000002E-2</v>
      </c>
      <c r="E139" s="60">
        <f t="shared" si="51"/>
        <v>0.1374794</v>
      </c>
      <c r="F139" s="60">
        <f t="shared" si="51"/>
        <v>0.24629999999999999</v>
      </c>
      <c r="G139" s="60">
        <f t="shared" si="51"/>
        <v>2.5000000000000001E-2</v>
      </c>
      <c r="H139" s="68">
        <f t="shared" si="47"/>
        <v>0.13504732999999999</v>
      </c>
      <c r="I139" s="68">
        <f t="shared" si="48"/>
        <v>0.1443272488748282</v>
      </c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</row>
    <row r="140" spans="1:36">
      <c r="A140" s="67" t="s">
        <v>7</v>
      </c>
      <c r="B140" s="60">
        <f t="shared" ref="B140:G140" si="52">100*B138/(B136*B137)</f>
        <v>84.965349898063238</v>
      </c>
      <c r="C140" s="60">
        <f t="shared" si="52"/>
        <v>21.564844319046902</v>
      </c>
      <c r="D140" s="60">
        <f t="shared" si="52"/>
        <v>94.393116639866847</v>
      </c>
      <c r="E140" s="60">
        <f t="shared" si="52"/>
        <v>28.588136057382265</v>
      </c>
      <c r="F140" s="60">
        <f t="shared" si="52"/>
        <v>68.962964540559085</v>
      </c>
      <c r="G140" s="60">
        <f t="shared" si="52"/>
        <v>30.813620914648951</v>
      </c>
      <c r="H140" s="68">
        <f t="shared" si="47"/>
        <v>54.881338728261206</v>
      </c>
      <c r="I140" s="68">
        <f t="shared" si="48"/>
        <v>31.765065258819128</v>
      </c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</row>
    <row r="141" spans="1:36">
      <c r="A141" s="67" t="s">
        <v>528</v>
      </c>
      <c r="B141" s="60">
        <f t="shared" ref="B141:G141" si="53">100*B139/(B136*B137)</f>
        <v>2.2899744136490816</v>
      </c>
      <c r="C141" s="60">
        <f t="shared" si="53"/>
        <v>18.518918112021328</v>
      </c>
      <c r="D141" s="60">
        <f t="shared" si="53"/>
        <v>1.4192082354807916</v>
      </c>
      <c r="E141" s="60">
        <f t="shared" si="53"/>
        <v>6.958550515457822</v>
      </c>
      <c r="F141" s="60">
        <f t="shared" si="53"/>
        <v>20.030162932004362</v>
      </c>
      <c r="G141" s="60">
        <f t="shared" si="53"/>
        <v>1.2864738190818699</v>
      </c>
      <c r="H141" s="68">
        <f t="shared" si="47"/>
        <v>8.417214671282542</v>
      </c>
      <c r="I141" s="68">
        <f t="shared" si="48"/>
        <v>8.6763507672506428</v>
      </c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</row>
    <row r="142" spans="1:36">
      <c r="A142" s="67" t="s">
        <v>526</v>
      </c>
      <c r="B142" s="60">
        <f t="shared" ref="B142:G142" si="54">SQRT(B140^2+B141^2)</f>
        <v>84.996203833556493</v>
      </c>
      <c r="C142" s="60">
        <f t="shared" si="54"/>
        <v>28.42521483726167</v>
      </c>
      <c r="D142" s="60">
        <f t="shared" si="54"/>
        <v>94.403784992992541</v>
      </c>
      <c r="E142" s="60">
        <f t="shared" si="54"/>
        <v>29.422830395996545</v>
      </c>
      <c r="F142" s="60">
        <f t="shared" si="54"/>
        <v>71.812936893745345</v>
      </c>
      <c r="G142" s="60">
        <f t="shared" si="54"/>
        <v>30.8404644705438</v>
      </c>
      <c r="H142" s="68">
        <f t="shared" si="47"/>
        <v>56.650239237349403</v>
      </c>
      <c r="I142" s="68">
        <f t="shared" si="48"/>
        <v>30.538040521111043</v>
      </c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</row>
    <row r="143" spans="1:36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</row>
    <row r="144" spans="1:36">
      <c r="A144" s="67" t="s">
        <v>82</v>
      </c>
      <c r="B144" s="129" t="s">
        <v>522</v>
      </c>
      <c r="C144" s="129"/>
      <c r="D144" s="129"/>
      <c r="E144" s="129"/>
      <c r="F144" s="129"/>
      <c r="G144" s="125" t="s">
        <v>394</v>
      </c>
      <c r="H144" s="125"/>
      <c r="I144" s="125"/>
      <c r="J144" s="125"/>
      <c r="K144" s="125"/>
      <c r="L144" s="125" t="s">
        <v>523</v>
      </c>
      <c r="M144" s="129"/>
      <c r="N144" s="129"/>
      <c r="O144" s="129"/>
      <c r="P144" s="129"/>
      <c r="Q144" s="128" t="s">
        <v>585</v>
      </c>
      <c r="R144" s="128"/>
      <c r="S144" s="128"/>
      <c r="T144" s="128"/>
      <c r="U144" s="128"/>
      <c r="V144" s="85"/>
      <c r="W144" s="85"/>
      <c r="X144" s="85"/>
      <c r="Y144" s="85"/>
      <c r="Z144" s="85"/>
      <c r="AA144" s="59"/>
      <c r="AB144" s="59"/>
      <c r="AC144" s="59"/>
      <c r="AD144" s="59"/>
      <c r="AE144" s="59"/>
      <c r="AF144" s="59"/>
    </row>
    <row r="145" spans="1:32">
      <c r="A145" s="68" t="s">
        <v>328</v>
      </c>
      <c r="B145" s="60">
        <v>30.4</v>
      </c>
      <c r="C145" s="60">
        <v>41.9</v>
      </c>
      <c r="D145" s="60">
        <v>44.1</v>
      </c>
      <c r="E145" s="60">
        <v>39.4</v>
      </c>
      <c r="F145" s="60">
        <v>35.700000000000003</v>
      </c>
      <c r="G145" s="60"/>
      <c r="H145" s="60"/>
      <c r="I145" s="60"/>
      <c r="J145" s="60"/>
      <c r="K145" s="60"/>
      <c r="L145" s="60">
        <f t="shared" ref="L145:P146" si="55">B145</f>
        <v>30.4</v>
      </c>
      <c r="M145" s="60">
        <f t="shared" si="55"/>
        <v>41.9</v>
      </c>
      <c r="N145" s="60">
        <f t="shared" si="55"/>
        <v>44.1</v>
      </c>
      <c r="O145" s="60">
        <f t="shared" si="55"/>
        <v>39.4</v>
      </c>
      <c r="P145" s="60">
        <f t="shared" si="55"/>
        <v>35.700000000000003</v>
      </c>
      <c r="Q145" s="60"/>
      <c r="R145" s="60"/>
      <c r="S145" s="60"/>
      <c r="T145" s="60"/>
      <c r="U145" s="60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</row>
    <row r="146" spans="1:32" ht="15.4">
      <c r="A146" s="68" t="s">
        <v>400</v>
      </c>
      <c r="B146" s="60">
        <v>34.700000000000003</v>
      </c>
      <c r="C146" s="60"/>
      <c r="D146" s="60">
        <v>22.4</v>
      </c>
      <c r="E146" s="60">
        <v>30.23</v>
      </c>
      <c r="F146" s="60">
        <v>26.36</v>
      </c>
      <c r="G146" s="60"/>
      <c r="H146" s="60"/>
      <c r="I146" s="60"/>
      <c r="J146" s="60"/>
      <c r="K146" s="60"/>
      <c r="L146" s="60">
        <f t="shared" si="55"/>
        <v>34.700000000000003</v>
      </c>
      <c r="M146" s="60">
        <f t="shared" si="55"/>
        <v>0</v>
      </c>
      <c r="N146" s="60">
        <f t="shared" si="55"/>
        <v>22.4</v>
      </c>
      <c r="O146" s="60">
        <f t="shared" si="55"/>
        <v>30.23</v>
      </c>
      <c r="P146" s="60">
        <f t="shared" si="55"/>
        <v>26.36</v>
      </c>
      <c r="Q146" s="60">
        <f>B146</f>
        <v>34.700000000000003</v>
      </c>
      <c r="R146" s="60"/>
      <c r="S146" s="60">
        <f>D146</f>
        <v>22.4</v>
      </c>
      <c r="T146" s="60">
        <f>E146</f>
        <v>30.23</v>
      </c>
      <c r="U146" s="60">
        <f>F146</f>
        <v>26.36</v>
      </c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</row>
    <row r="147" spans="1:32" ht="15.4">
      <c r="A147" s="67" t="s">
        <v>402</v>
      </c>
      <c r="B147" s="60">
        <v>0.32</v>
      </c>
      <c r="C147" s="60">
        <v>4</v>
      </c>
      <c r="D147" s="60">
        <v>1.8</v>
      </c>
      <c r="E147" s="60">
        <v>1</v>
      </c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</row>
    <row r="148" spans="1:32" ht="15.4">
      <c r="A148" s="68" t="s">
        <v>401</v>
      </c>
      <c r="B148" s="60">
        <v>13.7</v>
      </c>
      <c r="C148" s="60">
        <v>26.6</v>
      </c>
      <c r="D148" s="60">
        <v>12.1</v>
      </c>
      <c r="E148" s="60">
        <v>11.97</v>
      </c>
      <c r="F148" s="60">
        <v>17.53</v>
      </c>
      <c r="G148" s="60"/>
      <c r="H148" s="60"/>
      <c r="I148" s="60"/>
      <c r="J148" s="60"/>
      <c r="K148" s="60"/>
      <c r="L148" s="60">
        <f>B148</f>
        <v>13.7</v>
      </c>
      <c r="M148" s="60">
        <f>C148</f>
        <v>26.6</v>
      </c>
      <c r="N148" s="60">
        <f>D148</f>
        <v>12.1</v>
      </c>
      <c r="O148" s="60">
        <f>E148</f>
        <v>11.97</v>
      </c>
      <c r="P148" s="60">
        <f>F148</f>
        <v>17.53</v>
      </c>
      <c r="Q148" s="60"/>
      <c r="R148" s="60"/>
      <c r="S148" s="60"/>
      <c r="T148" s="60"/>
      <c r="U148" s="60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</row>
    <row r="149" spans="1:32" ht="15.4">
      <c r="A149" s="67" t="s">
        <v>403</v>
      </c>
      <c r="B149" s="60">
        <v>0.68</v>
      </c>
      <c r="C149" s="60"/>
      <c r="D149" s="60"/>
      <c r="E149" s="60">
        <v>0.4</v>
      </c>
      <c r="F149" s="60">
        <v>0.76</v>
      </c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</row>
    <row r="150" spans="1:32" ht="15.4">
      <c r="A150" s="68" t="s">
        <v>404</v>
      </c>
      <c r="B150" s="60">
        <v>4.67</v>
      </c>
      <c r="C150" s="60">
        <v>3.2</v>
      </c>
      <c r="D150" s="60">
        <v>1.4</v>
      </c>
      <c r="E150" s="60">
        <v>2.16</v>
      </c>
      <c r="F150" s="60">
        <v>6.25</v>
      </c>
      <c r="G150" s="60"/>
      <c r="H150" s="60"/>
      <c r="I150" s="60"/>
      <c r="J150" s="60"/>
      <c r="K150" s="60"/>
      <c r="L150" s="60">
        <f>B150</f>
        <v>4.67</v>
      </c>
      <c r="M150" s="60">
        <f>C150</f>
        <v>3.2</v>
      </c>
      <c r="N150" s="60">
        <f>D150</f>
        <v>1.4</v>
      </c>
      <c r="O150" s="60">
        <f>E150</f>
        <v>2.16</v>
      </c>
      <c r="P150" s="60">
        <f>F150</f>
        <v>6.25</v>
      </c>
      <c r="Q150" s="60"/>
      <c r="R150" s="60"/>
      <c r="S150" s="60"/>
      <c r="T150" s="60"/>
      <c r="U150" s="60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</row>
    <row r="151" spans="1:32" ht="15.4">
      <c r="A151" s="67" t="s">
        <v>405</v>
      </c>
      <c r="B151" s="60"/>
      <c r="C151" s="60"/>
      <c r="D151" s="60"/>
      <c r="E151" s="60">
        <v>0.05</v>
      </c>
      <c r="F151" s="60">
        <v>0.26</v>
      </c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</row>
    <row r="152" spans="1:32" ht="15.4">
      <c r="A152" s="67" t="s">
        <v>406</v>
      </c>
      <c r="B152" s="60"/>
      <c r="C152" s="60"/>
      <c r="D152" s="60"/>
      <c r="E152" s="60">
        <v>0.25</v>
      </c>
      <c r="F152" s="60">
        <v>0.2</v>
      </c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</row>
    <row r="153" spans="1:32">
      <c r="A153" s="67" t="s">
        <v>329</v>
      </c>
      <c r="B153" s="60">
        <v>13.1</v>
      </c>
      <c r="C153" s="60">
        <v>5.2</v>
      </c>
      <c r="D153" s="60">
        <v>6.9</v>
      </c>
      <c r="E153" s="60">
        <v>9.69</v>
      </c>
      <c r="F153" s="60">
        <v>6.45</v>
      </c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</row>
    <row r="154" spans="1:32">
      <c r="A154" s="67" t="s">
        <v>529</v>
      </c>
      <c r="B154" s="60">
        <f>SUM(B145:B146,B148,B150)</f>
        <v>83.47</v>
      </c>
      <c r="C154" s="60">
        <f t="shared" ref="C154:F154" si="56">SUM(C145:C146,C148,C150)</f>
        <v>71.7</v>
      </c>
      <c r="D154" s="60">
        <f t="shared" si="56"/>
        <v>80</v>
      </c>
      <c r="E154" s="60">
        <f t="shared" si="56"/>
        <v>83.759999999999991</v>
      </c>
      <c r="F154" s="60">
        <f t="shared" si="56"/>
        <v>85.84</v>
      </c>
      <c r="G154" s="60">
        <f>-B154%*LOG(B154%,2)</f>
        <v>0.21758151942979281</v>
      </c>
      <c r="H154" s="60">
        <f t="shared" ref="H154:H155" si="57">-C154%*LOG(C154%,2)</f>
        <v>0.34412771776345064</v>
      </c>
      <c r="I154" s="60">
        <f t="shared" ref="I154:K155" si="58">-D154%*LOG(D154%,2)</f>
        <v>0.25754247590988982</v>
      </c>
      <c r="J154" s="60">
        <f t="shared" si="58"/>
        <v>0.21414638823337379</v>
      </c>
      <c r="K154" s="60">
        <f t="shared" si="58"/>
        <v>0.1890866513318489</v>
      </c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</row>
    <row r="155" spans="1:32">
      <c r="A155" s="69" t="s">
        <v>396</v>
      </c>
      <c r="B155" s="60">
        <f>100-SUM(B145:B146,B148,B150)</f>
        <v>16.53</v>
      </c>
      <c r="C155" s="60">
        <f t="shared" ref="C155:F155" si="59">100-SUM(C145:C146,C148,C150)</f>
        <v>28.299999999999997</v>
      </c>
      <c r="D155" s="60">
        <f t="shared" si="59"/>
        <v>20</v>
      </c>
      <c r="E155" s="60">
        <f t="shared" si="59"/>
        <v>16.240000000000009</v>
      </c>
      <c r="F155" s="60">
        <f t="shared" si="59"/>
        <v>14.159999999999997</v>
      </c>
      <c r="G155" s="60">
        <f t="shared" ref="G155" si="60">-B155%*LOG(B155%,2)</f>
        <v>0.4292578785035045</v>
      </c>
      <c r="H155" s="60">
        <f t="shared" si="57"/>
        <v>0.51537866983794789</v>
      </c>
      <c r="I155" s="60">
        <f t="shared" si="58"/>
        <v>0.46438561897747244</v>
      </c>
      <c r="J155" s="60">
        <f t="shared" si="58"/>
        <v>0.4258739374879581</v>
      </c>
      <c r="K155" s="60">
        <f t="shared" si="58"/>
        <v>0.3993271270524496</v>
      </c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</row>
    <row r="156" spans="1:32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142"/>
      <c r="W156" s="142"/>
      <c r="X156" s="59"/>
      <c r="Y156" s="59"/>
      <c r="Z156" s="59"/>
      <c r="AA156" s="59"/>
      <c r="AB156" s="59"/>
      <c r="AC156" s="59"/>
      <c r="AD156" s="59"/>
      <c r="AE156" s="59"/>
      <c r="AF156" s="59"/>
    </row>
    <row r="157" spans="1:32">
      <c r="A157" s="67" t="s">
        <v>530</v>
      </c>
      <c r="B157" s="73"/>
      <c r="C157" s="73"/>
      <c r="D157" s="73"/>
      <c r="E157" s="73"/>
      <c r="F157" s="73"/>
      <c r="G157" s="67" t="s">
        <v>470</v>
      </c>
      <c r="H157" s="67" t="s">
        <v>324</v>
      </c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</row>
    <row r="158" spans="1:32">
      <c r="A158" s="72" t="s">
        <v>318</v>
      </c>
      <c r="B158" s="70">
        <v>2</v>
      </c>
      <c r="C158" s="70">
        <v>2</v>
      </c>
      <c r="D158" s="70">
        <v>2</v>
      </c>
      <c r="E158" s="70">
        <v>2</v>
      </c>
      <c r="F158" s="74">
        <v>2</v>
      </c>
      <c r="G158" s="68">
        <f>AVERAGE(B158:F158)</f>
        <v>2</v>
      </c>
      <c r="H158" s="68">
        <f>_xlfn.STDEV.S(B158:F158)</f>
        <v>0</v>
      </c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</row>
    <row r="159" spans="1:32">
      <c r="A159" s="67" t="s">
        <v>263</v>
      </c>
      <c r="B159" s="60">
        <f>SUM(G145:G155)</f>
        <v>0.64683939793329737</v>
      </c>
      <c r="C159" s="60">
        <f>SUM(H145:H155)</f>
        <v>0.85950638760139852</v>
      </c>
      <c r="D159" s="60">
        <f>SUM(I145:I155)</f>
        <v>0.72192809488736231</v>
      </c>
      <c r="E159" s="60">
        <f>SUM(J145:J155)</f>
        <v>0.64002032572133194</v>
      </c>
      <c r="F159" s="71">
        <f>SUM(K145:K155)</f>
        <v>0.58841377838429854</v>
      </c>
      <c r="G159" s="68">
        <f t="shared" ref="G159:G164" si="61">AVERAGE(B159:F159)</f>
        <v>0.69134159690553776</v>
      </c>
      <c r="H159" s="68">
        <f t="shared" ref="H159:H164" si="62">_xlfn.STDEV.S(B159:F159)</f>
        <v>0.10538427907359216</v>
      </c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</row>
    <row r="160" spans="1:32">
      <c r="A160" s="67" t="s">
        <v>321</v>
      </c>
      <c r="B160" s="60">
        <f>SUM(L145:L155)/100</f>
        <v>0.8347</v>
      </c>
      <c r="C160" s="60">
        <f t="shared" ref="C160:F160" si="63">SUM(M145:M155)/100</f>
        <v>0.71700000000000008</v>
      </c>
      <c r="D160" s="60">
        <f t="shared" si="63"/>
        <v>0.8</v>
      </c>
      <c r="E160" s="60">
        <f t="shared" si="63"/>
        <v>0.8375999999999999</v>
      </c>
      <c r="F160" s="71">
        <f t="shared" si="63"/>
        <v>0.85840000000000005</v>
      </c>
      <c r="G160" s="68">
        <f t="shared" si="61"/>
        <v>0.80954000000000015</v>
      </c>
      <c r="H160" s="68">
        <f t="shared" si="62"/>
        <v>5.5817452467843739E-2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</row>
    <row r="161" spans="1:32">
      <c r="A161" s="67" t="s">
        <v>525</v>
      </c>
      <c r="B161" s="60">
        <f>SUM(Q145:Q155)/100</f>
        <v>0.34700000000000003</v>
      </c>
      <c r="C161" s="60">
        <f t="shared" ref="C161:F161" si="64">SUM(R145:R155)/100</f>
        <v>0</v>
      </c>
      <c r="D161" s="60">
        <f t="shared" si="64"/>
        <v>0.22399999999999998</v>
      </c>
      <c r="E161" s="60">
        <f t="shared" si="64"/>
        <v>0.30230000000000001</v>
      </c>
      <c r="F161" s="71">
        <f t="shared" si="64"/>
        <v>0.2636</v>
      </c>
      <c r="G161" s="68">
        <f t="shared" si="61"/>
        <v>0.22738</v>
      </c>
      <c r="H161" s="68">
        <f t="shared" si="62"/>
        <v>0.1350434448612742</v>
      </c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</row>
    <row r="162" spans="1:32">
      <c r="A162" s="67" t="s">
        <v>7</v>
      </c>
      <c r="B162" s="60">
        <f>100*B160/(B158*B159)</f>
        <v>64.521425462559336</v>
      </c>
      <c r="C162" s="60">
        <f>100*C160/(C158*C159)</f>
        <v>41.709986705329364</v>
      </c>
      <c r="D162" s="60">
        <f>100*D160/(D158*D159)</f>
        <v>55.407180137851455</v>
      </c>
      <c r="E162" s="60">
        <f>100*E160/(E158*E159)</f>
        <v>65.435421840391299</v>
      </c>
      <c r="F162" s="71">
        <f>100*F160/(F158*F159)</f>
        <v>72.94186774118765</v>
      </c>
      <c r="G162" s="68">
        <f t="shared" si="61"/>
        <v>60.003176377463816</v>
      </c>
      <c r="H162" s="68">
        <f t="shared" si="62"/>
        <v>11.96972816718681</v>
      </c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</row>
    <row r="163" spans="1:32">
      <c r="A163" s="67" t="s">
        <v>528</v>
      </c>
      <c r="B163" s="60">
        <f>100*B161/(B158*B159)</f>
        <v>26.822732281667772</v>
      </c>
      <c r="C163" s="60">
        <f>100*C161/(C158*C159)</f>
        <v>0</v>
      </c>
      <c r="D163" s="60">
        <f>100*D161/(D158*D159)</f>
        <v>15.514010438598406</v>
      </c>
      <c r="E163" s="60">
        <f>100*E161/(E158*E159)</f>
        <v>23.616437466989364</v>
      </c>
      <c r="F163" s="71">
        <f>100*F161/(F158*F159)</f>
        <v>22.399203560784088</v>
      </c>
      <c r="G163" s="68">
        <f t="shared" si="61"/>
        <v>17.670476749607925</v>
      </c>
      <c r="H163" s="68">
        <f t="shared" si="62"/>
        <v>10.704849169190251</v>
      </c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</row>
    <row r="164" spans="1:32">
      <c r="A164" s="67" t="s">
        <v>526</v>
      </c>
      <c r="B164" s="60">
        <f>SQRT(B162^2+B163^2)</f>
        <v>69.874697214189212</v>
      </c>
      <c r="C164" s="60">
        <f>SQRT(C162^2+C163^2)</f>
        <v>41.709986705329364</v>
      </c>
      <c r="D164" s="60">
        <f>SQRT(D162^2+D163^2)</f>
        <v>57.538162385648548</v>
      </c>
      <c r="E164" s="60">
        <f>SQRT(E162^2+E163^2)</f>
        <v>69.566734507681019</v>
      </c>
      <c r="F164" s="60">
        <f>SQRT(F162^2+F163^2)</f>
        <v>76.303606662662773</v>
      </c>
      <c r="G164" s="68">
        <f t="shared" si="61"/>
        <v>62.998637495102187</v>
      </c>
      <c r="H164" s="68">
        <f t="shared" si="62"/>
        <v>13.697314892404036</v>
      </c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</row>
    <row r="166" spans="1:32">
      <c r="A166" s="67" t="s">
        <v>83</v>
      </c>
      <c r="B166" s="91" t="s">
        <v>522</v>
      </c>
      <c r="C166" s="92"/>
      <c r="D166" s="92"/>
      <c r="E166" s="92"/>
      <c r="F166" s="92"/>
      <c r="G166" s="130" t="s">
        <v>394</v>
      </c>
      <c r="H166" s="123"/>
      <c r="I166" s="123"/>
      <c r="J166" s="123"/>
      <c r="K166" s="124"/>
      <c r="L166" s="130" t="s">
        <v>395</v>
      </c>
      <c r="M166" s="123"/>
      <c r="N166" s="123"/>
      <c r="O166" s="123"/>
      <c r="P166" s="124"/>
      <c r="Q166" s="133" t="s">
        <v>585</v>
      </c>
      <c r="R166" s="123"/>
      <c r="S166" s="123"/>
      <c r="T166" s="123"/>
      <c r="U166" s="124"/>
      <c r="V166" s="85"/>
      <c r="W166" s="59"/>
      <c r="X166" s="59"/>
      <c r="Y166" s="59"/>
      <c r="Z166" s="59"/>
      <c r="AE166" s="59"/>
    </row>
    <row r="167" spans="1:32">
      <c r="A167" s="40" t="s">
        <v>328</v>
      </c>
      <c r="B167" s="1">
        <v>0.28000000000000003</v>
      </c>
      <c r="C167" s="1">
        <v>0.26</v>
      </c>
      <c r="D167" s="1">
        <v>1.87</v>
      </c>
      <c r="E167" s="1">
        <v>0.02</v>
      </c>
      <c r="F167" s="1">
        <v>17.21</v>
      </c>
      <c r="G167" s="1"/>
      <c r="H167" s="1"/>
      <c r="I167" s="1"/>
      <c r="J167" s="1"/>
      <c r="K167" s="1"/>
      <c r="L167" s="1">
        <f t="shared" ref="L167:P168" si="65">B167</f>
        <v>0.28000000000000003</v>
      </c>
      <c r="M167" s="1">
        <f t="shared" si="65"/>
        <v>0.26</v>
      </c>
      <c r="N167" s="1">
        <f t="shared" si="65"/>
        <v>1.87</v>
      </c>
      <c r="O167" s="1">
        <f t="shared" si="65"/>
        <v>0.02</v>
      </c>
      <c r="P167" s="1">
        <f t="shared" si="65"/>
        <v>17.21</v>
      </c>
      <c r="Q167" s="1"/>
      <c r="R167" s="1"/>
      <c r="S167" s="1"/>
      <c r="T167" s="1"/>
      <c r="U167" s="1"/>
    </row>
    <row r="168" spans="1:32" ht="15.4">
      <c r="A168" s="40" t="s">
        <v>400</v>
      </c>
      <c r="B168" s="1">
        <v>40.200000000000003</v>
      </c>
      <c r="C168" s="1">
        <v>43</v>
      </c>
      <c r="D168" s="1">
        <v>61.7</v>
      </c>
      <c r="E168" s="1">
        <v>36.299999999999997</v>
      </c>
      <c r="F168" s="1">
        <v>7.53</v>
      </c>
      <c r="G168" s="1"/>
      <c r="H168" s="1"/>
      <c r="I168" s="1"/>
      <c r="J168" s="1"/>
      <c r="K168" s="1"/>
      <c r="L168" s="1">
        <f t="shared" si="65"/>
        <v>40.200000000000003</v>
      </c>
      <c r="M168" s="1">
        <f t="shared" si="65"/>
        <v>43</v>
      </c>
      <c r="N168" s="1">
        <f t="shared" si="65"/>
        <v>61.7</v>
      </c>
      <c r="O168" s="1">
        <f t="shared" si="65"/>
        <v>36.299999999999997</v>
      </c>
      <c r="P168" s="1">
        <f t="shared" si="65"/>
        <v>7.53</v>
      </c>
      <c r="Q168" s="1">
        <f>B168</f>
        <v>40.200000000000003</v>
      </c>
      <c r="R168" s="1">
        <f>C168</f>
        <v>43</v>
      </c>
      <c r="S168" s="1">
        <f>D168</f>
        <v>61.7</v>
      </c>
      <c r="T168" s="1">
        <f>E168</f>
        <v>36.299999999999997</v>
      </c>
      <c r="U168" s="1">
        <f>F168</f>
        <v>7.53</v>
      </c>
    </row>
    <row r="169" spans="1:32" ht="15.4">
      <c r="A169" s="6" t="s">
        <v>402</v>
      </c>
      <c r="B169" s="1"/>
      <c r="C169" s="1"/>
      <c r="D169" s="1">
        <v>0.05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32" ht="15.4">
      <c r="A170" s="40" t="s">
        <v>401</v>
      </c>
      <c r="B170" s="1">
        <v>26.3</v>
      </c>
      <c r="C170" s="1">
        <v>23</v>
      </c>
      <c r="D170" s="1">
        <v>25.05</v>
      </c>
      <c r="E170" s="1">
        <v>16.95</v>
      </c>
      <c r="F170" s="1"/>
      <c r="G170" s="1"/>
      <c r="H170" s="1"/>
      <c r="I170" s="1"/>
      <c r="J170" s="1"/>
      <c r="K170" s="1"/>
      <c r="L170" s="1">
        <f t="shared" ref="L170:P171" si="66">B170</f>
        <v>26.3</v>
      </c>
      <c r="M170" s="1">
        <f t="shared" si="66"/>
        <v>23</v>
      </c>
      <c r="N170" s="1">
        <f t="shared" si="66"/>
        <v>25.05</v>
      </c>
      <c r="O170" s="1">
        <f t="shared" si="66"/>
        <v>16.95</v>
      </c>
      <c r="P170" s="1">
        <f t="shared" si="66"/>
        <v>0</v>
      </c>
      <c r="Q170" s="1"/>
      <c r="R170" s="1"/>
      <c r="S170" s="1"/>
      <c r="T170" s="1"/>
      <c r="U170" s="1"/>
    </row>
    <row r="171" spans="1:32" ht="15.4">
      <c r="A171" s="40" t="s">
        <v>404</v>
      </c>
      <c r="B171" s="1">
        <v>1.04</v>
      </c>
      <c r="C171" s="1">
        <v>1.34</v>
      </c>
      <c r="D171" s="1">
        <v>3.3</v>
      </c>
      <c r="E171" s="1">
        <v>2.2000000000000002</v>
      </c>
      <c r="F171" s="1"/>
      <c r="G171" s="1"/>
      <c r="H171" s="1"/>
      <c r="I171" s="1"/>
      <c r="J171" s="1"/>
      <c r="K171" s="1"/>
      <c r="L171" s="1">
        <f t="shared" si="66"/>
        <v>1.04</v>
      </c>
      <c r="M171" s="1">
        <f t="shared" si="66"/>
        <v>1.34</v>
      </c>
      <c r="N171" s="1">
        <f t="shared" si="66"/>
        <v>3.3</v>
      </c>
      <c r="O171" s="1">
        <f t="shared" si="66"/>
        <v>2.2000000000000002</v>
      </c>
      <c r="P171" s="1">
        <f t="shared" si="66"/>
        <v>0</v>
      </c>
      <c r="Q171" s="1"/>
      <c r="R171" s="1"/>
      <c r="S171" s="1"/>
      <c r="T171" s="1"/>
      <c r="U171" s="1"/>
    </row>
    <row r="172" spans="1:32" ht="15.4">
      <c r="A172" s="6" t="s">
        <v>405</v>
      </c>
      <c r="B172" s="1"/>
      <c r="C172" s="1">
        <v>0.13</v>
      </c>
      <c r="D172" s="1">
        <v>0.62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32" ht="15.4">
      <c r="A173" s="6" t="s">
        <v>406</v>
      </c>
      <c r="B173" s="1"/>
      <c r="C173" s="1"/>
      <c r="D173" s="1">
        <v>0.14000000000000001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32">
      <c r="A174" s="6" t="s">
        <v>329</v>
      </c>
      <c r="B174" s="1"/>
      <c r="C174" s="1">
        <v>0.28999999999999998</v>
      </c>
      <c r="D174" s="1">
        <v>0.99</v>
      </c>
      <c r="E174" s="1">
        <v>1.1599999999999999</v>
      </c>
      <c r="F174" s="1">
        <v>0.39406000000000002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32" ht="15.4">
      <c r="A175" s="6" t="s">
        <v>407</v>
      </c>
      <c r="B175" s="1">
        <v>4.75</v>
      </c>
      <c r="C175" s="1">
        <v>0.13</v>
      </c>
      <c r="D175" s="1"/>
      <c r="E175" s="1">
        <v>0.53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>
        <f>B175</f>
        <v>4.75</v>
      </c>
      <c r="R175" s="1">
        <f>C175</f>
        <v>0.13</v>
      </c>
      <c r="S175" s="1"/>
      <c r="T175" s="1">
        <f>E175</f>
        <v>0.53</v>
      </c>
      <c r="U175" s="1"/>
    </row>
    <row r="176" spans="1:32">
      <c r="A176" s="6" t="s">
        <v>369</v>
      </c>
      <c r="B176" s="1"/>
      <c r="C176" s="1"/>
      <c r="D176" s="1">
        <v>2.31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>
        <f>D176</f>
        <v>2.31</v>
      </c>
      <c r="T176" s="1"/>
      <c r="U176" s="1"/>
    </row>
    <row r="177" spans="1:23">
      <c r="A177" s="6" t="s">
        <v>93</v>
      </c>
      <c r="B177" s="1"/>
      <c r="C177" s="1"/>
      <c r="D177" s="1"/>
      <c r="E177" s="1">
        <v>0.26</v>
      </c>
      <c r="F177" s="1">
        <v>4.1930000000000002E-2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>
        <f>E177</f>
        <v>0.26</v>
      </c>
      <c r="U177" s="1">
        <f>F177</f>
        <v>4.1930000000000002E-2</v>
      </c>
    </row>
    <row r="178" spans="1:23">
      <c r="A178" s="6" t="s">
        <v>105</v>
      </c>
      <c r="B178" s="1"/>
      <c r="C178" s="1"/>
      <c r="D178" s="1"/>
      <c r="E178" s="1"/>
      <c r="F178" s="1">
        <v>5.4200000000000003E-3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>
        <f>F178</f>
        <v>5.4200000000000003E-3</v>
      </c>
    </row>
    <row r="179" spans="1:23">
      <c r="A179" s="6" t="s">
        <v>99</v>
      </c>
      <c r="B179" s="1"/>
      <c r="C179" s="1"/>
      <c r="D179" s="1"/>
      <c r="E179" s="1"/>
      <c r="F179" s="1">
        <v>6.2399999999999999E-3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>
        <f>F179</f>
        <v>6.2399999999999999E-3</v>
      </c>
    </row>
    <row r="180" spans="1:23">
      <c r="A180" s="6" t="s">
        <v>95</v>
      </c>
      <c r="B180" s="1">
        <v>10.6</v>
      </c>
      <c r="C180" s="1">
        <v>5.74</v>
      </c>
      <c r="D180" s="1"/>
      <c r="E180" s="1">
        <v>0.71</v>
      </c>
      <c r="F180" s="1">
        <v>0.11132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>
        <f>B180</f>
        <v>10.6</v>
      </c>
      <c r="R180" s="1">
        <f>C180</f>
        <v>5.74</v>
      </c>
      <c r="S180" s="1"/>
      <c r="T180" s="1">
        <f>E180</f>
        <v>0.71</v>
      </c>
      <c r="U180" s="1">
        <f>F180</f>
        <v>0.11132</v>
      </c>
    </row>
    <row r="181" spans="1:23">
      <c r="A181" s="6" t="s">
        <v>106</v>
      </c>
      <c r="B181" s="1"/>
      <c r="C181" s="1"/>
      <c r="D181" s="1"/>
      <c r="E181" s="1"/>
      <c r="F181" s="1">
        <v>5.5100000000000001E-3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3">
      <c r="A182" s="6" t="s">
        <v>94</v>
      </c>
      <c r="B182" s="1">
        <v>0.25</v>
      </c>
      <c r="C182" s="1"/>
      <c r="D182" s="1"/>
      <c r="E182" s="1"/>
      <c r="F182" s="1">
        <v>4.3499999999999997E-3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>
        <f>B182</f>
        <v>0.25</v>
      </c>
      <c r="R182" s="1"/>
      <c r="S182" s="1"/>
      <c r="T182" s="1"/>
      <c r="U182" s="1"/>
    </row>
    <row r="183" spans="1:23">
      <c r="A183" s="6" t="s">
        <v>92</v>
      </c>
      <c r="B183" s="1">
        <v>1.78</v>
      </c>
      <c r="C183" s="1">
        <v>1.49</v>
      </c>
      <c r="D183" s="1"/>
      <c r="E183" s="1">
        <v>0.41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>
        <f>B183</f>
        <v>1.78</v>
      </c>
      <c r="R183" s="1">
        <f>C183</f>
        <v>1.49</v>
      </c>
      <c r="S183" s="1"/>
      <c r="T183" s="1">
        <f>E183</f>
        <v>0.41</v>
      </c>
      <c r="U183" s="1"/>
    </row>
    <row r="184" spans="1:23">
      <c r="A184" s="6" t="s">
        <v>96</v>
      </c>
      <c r="B184" s="1">
        <v>0.47</v>
      </c>
      <c r="C184" s="1">
        <v>1.92</v>
      </c>
      <c r="D184" s="1"/>
      <c r="E184" s="1">
        <v>2.65</v>
      </c>
      <c r="F184" s="1">
        <v>0.55356000000000005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>
        <f>B184</f>
        <v>0.47</v>
      </c>
      <c r="R184" s="1">
        <f>C184</f>
        <v>1.92</v>
      </c>
      <c r="S184" s="1"/>
      <c r="T184" s="1">
        <f>E184</f>
        <v>2.65</v>
      </c>
      <c r="U184" s="1">
        <f>F184</f>
        <v>0.55356000000000005</v>
      </c>
    </row>
    <row r="185" spans="1:23">
      <c r="A185" s="67" t="s">
        <v>529</v>
      </c>
      <c r="B185" s="1">
        <f>SUM(B167:B168,B170:B171)</f>
        <v>67.820000000000007</v>
      </c>
      <c r="C185" s="1">
        <f t="shared" ref="C185:F185" si="67">SUM(C167:C168,C170:C171)</f>
        <v>67.599999999999994</v>
      </c>
      <c r="D185" s="1">
        <f t="shared" si="67"/>
        <v>91.92</v>
      </c>
      <c r="E185" s="1">
        <f t="shared" si="67"/>
        <v>55.47</v>
      </c>
      <c r="F185" s="1">
        <f t="shared" si="67"/>
        <v>24.740000000000002</v>
      </c>
      <c r="G185" s="1">
        <f t="shared" ref="G185:H186" si="68">-B185%*LOG(B185%,2)</f>
        <v>0.37993937999738936</v>
      </c>
      <c r="H185" s="1">
        <f t="shared" si="68"/>
        <v>0.38187567750481427</v>
      </c>
      <c r="I185" s="1">
        <f t="shared" ref="I185:K186" si="69">-D185%*LOG(D185%,2)</f>
        <v>0.11172811371354655</v>
      </c>
      <c r="J185" s="1">
        <f t="shared" si="69"/>
        <v>0.47161723891954688</v>
      </c>
      <c r="K185" s="1">
        <f t="shared" si="69"/>
        <v>0.49853143389737992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3">
      <c r="A186" s="67" t="s">
        <v>396</v>
      </c>
      <c r="B186" s="1">
        <f>100-B185</f>
        <v>32.179999999999993</v>
      </c>
      <c r="C186" s="1">
        <f t="shared" ref="C186:F186" si="70">100-C185</f>
        <v>32.400000000000006</v>
      </c>
      <c r="D186" s="1">
        <f t="shared" si="70"/>
        <v>8.0799999999999983</v>
      </c>
      <c r="E186" s="1">
        <f t="shared" si="70"/>
        <v>44.53</v>
      </c>
      <c r="F186" s="1">
        <f t="shared" si="70"/>
        <v>75.259999999999991</v>
      </c>
      <c r="G186" s="1">
        <f t="shared" si="68"/>
        <v>0.52638878080820783</v>
      </c>
      <c r="H186" s="1">
        <f t="shared" si="68"/>
        <v>0.52680270729589784</v>
      </c>
      <c r="I186" s="1">
        <f t="shared" si="69"/>
        <v>0.29326367246125051</v>
      </c>
      <c r="J186" s="1">
        <f t="shared" si="69"/>
        <v>0.51973211012734488</v>
      </c>
      <c r="K186" s="1">
        <f t="shared" si="69"/>
        <v>0.30859972060542823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3">
      <c r="W187" s="142"/>
    </row>
    <row r="188" spans="1:23">
      <c r="A188" s="6" t="s">
        <v>530</v>
      </c>
      <c r="B188" s="75"/>
      <c r="C188" s="75"/>
      <c r="D188" s="75"/>
      <c r="E188" s="75"/>
      <c r="F188" s="75"/>
      <c r="G188" s="6" t="s">
        <v>470</v>
      </c>
      <c r="H188" s="6" t="s">
        <v>324</v>
      </c>
    </row>
    <row r="189" spans="1:23">
      <c r="A189" s="67" t="s">
        <v>318</v>
      </c>
      <c r="B189" s="60">
        <v>2</v>
      </c>
      <c r="C189" s="60">
        <v>2</v>
      </c>
      <c r="D189" s="60">
        <v>2</v>
      </c>
      <c r="E189" s="60">
        <v>2</v>
      </c>
      <c r="F189" s="71">
        <v>2</v>
      </c>
      <c r="G189" s="68">
        <f>AVERAGE(B189:F189)</f>
        <v>2</v>
      </c>
      <c r="H189" s="40">
        <f>_xlfn.STDEV.S(B189:F189)</f>
        <v>0</v>
      </c>
    </row>
    <row r="190" spans="1:23">
      <c r="A190" s="67" t="s">
        <v>263</v>
      </c>
      <c r="B190" s="60">
        <f>SUM(G167:G186)</f>
        <v>0.90632816080559719</v>
      </c>
      <c r="C190" s="60">
        <f>SUM(H167:H186)</f>
        <v>0.90867838480071206</v>
      </c>
      <c r="D190" s="60">
        <f>SUM(I167:I186)</f>
        <v>0.40499178617479703</v>
      </c>
      <c r="E190" s="60">
        <f>SUM(J167:J186)</f>
        <v>0.99134934904689176</v>
      </c>
      <c r="F190" s="71">
        <f>SUM(K167:K186)</f>
        <v>0.80713115450280815</v>
      </c>
      <c r="G190" s="68">
        <f t="shared" ref="G190:G195" si="71">AVERAGE(B190:F190)</f>
        <v>0.8036957670661613</v>
      </c>
      <c r="H190" s="40">
        <f t="shared" ref="H190:H195" si="72">_xlfn.STDEV.S(B190:F190)</f>
        <v>0.23224194892759201</v>
      </c>
    </row>
    <row r="191" spans="1:23">
      <c r="A191" s="67" t="s">
        <v>321</v>
      </c>
      <c r="B191" s="60">
        <f>SUM(L167:L186)/100</f>
        <v>0.67820000000000003</v>
      </c>
      <c r="C191" s="60">
        <f>SUM(M167:M186)/100</f>
        <v>0.67599999999999993</v>
      </c>
      <c r="D191" s="60">
        <f>SUM(N167:N186)/100</f>
        <v>0.91920000000000002</v>
      </c>
      <c r="E191" s="60">
        <f>SUM(O167:O186)/100</f>
        <v>0.55469999999999997</v>
      </c>
      <c r="F191" s="71">
        <f>SUM(P167:P186)/100</f>
        <v>0.24740000000000001</v>
      </c>
      <c r="G191" s="68">
        <f t="shared" si="71"/>
        <v>0.61509999999999998</v>
      </c>
      <c r="H191" s="40">
        <f t="shared" si="72"/>
        <v>0.24444768356439803</v>
      </c>
    </row>
    <row r="192" spans="1:23">
      <c r="A192" s="67" t="s">
        <v>525</v>
      </c>
      <c r="B192" s="60">
        <f>SUM(Q167:Q186)/100</f>
        <v>0.58050000000000002</v>
      </c>
      <c r="C192" s="60">
        <f>SUM(R167:R186)/100</f>
        <v>0.52280000000000004</v>
      </c>
      <c r="D192" s="60">
        <f>SUM(S167:S186)/100</f>
        <v>0.6401</v>
      </c>
      <c r="E192" s="60">
        <f>SUM(T167:T186)/100</f>
        <v>0.40859999999999991</v>
      </c>
      <c r="F192" s="71">
        <f>SUM(U167:U186)/100</f>
        <v>8.2484700000000008E-2</v>
      </c>
      <c r="G192" s="68">
        <f t="shared" si="71"/>
        <v>0.44689693999999996</v>
      </c>
      <c r="H192" s="40">
        <f t="shared" si="72"/>
        <v>0.22090801865667525</v>
      </c>
    </row>
    <row r="193" spans="1:31">
      <c r="A193" s="67" t="s">
        <v>7</v>
      </c>
      <c r="B193" s="60">
        <f>100*B191/(B189*B190)</f>
        <v>37.414704150711614</v>
      </c>
      <c r="C193" s="60">
        <f>100*C191/(C189*C190)</f>
        <v>37.196879077753003</v>
      </c>
      <c r="D193" s="60">
        <f>100*D191/(D189*D190)</f>
        <v>113.48378305174657</v>
      </c>
      <c r="E193" s="60">
        <f>100*E191/(E189*E190)</f>
        <v>27.977019429795487</v>
      </c>
      <c r="F193" s="71">
        <f>100*F191/(F189*F190)</f>
        <v>15.325885924475195</v>
      </c>
      <c r="G193" s="68">
        <f t="shared" si="71"/>
        <v>46.27965432689637</v>
      </c>
      <c r="H193" s="40">
        <f t="shared" si="72"/>
        <v>38.634833013765657</v>
      </c>
    </row>
    <row r="194" spans="1:31">
      <c r="A194" s="67" t="s">
        <v>528</v>
      </c>
      <c r="B194" s="60">
        <f>100*B192/(B189*B190)</f>
        <v>32.024824180902527</v>
      </c>
      <c r="C194" s="60">
        <f>100*C192/(C189*C190)</f>
        <v>28.767053819303655</v>
      </c>
      <c r="D194" s="60">
        <f>100*D192/(D189*D190)</f>
        <v>79.026294094237358</v>
      </c>
      <c r="E194" s="60">
        <f>100*E192/(E189*E190)</f>
        <v>20.608274993716304</v>
      </c>
      <c r="F194" s="71">
        <f>100*F192/(F189*F190)</f>
        <v>5.1097457668333028</v>
      </c>
      <c r="G194" s="68">
        <f t="shared" si="71"/>
        <v>33.107238570998625</v>
      </c>
      <c r="H194" s="40">
        <f t="shared" si="72"/>
        <v>27.697708292214969</v>
      </c>
    </row>
    <row r="195" spans="1:31">
      <c r="A195" s="67" t="s">
        <v>526</v>
      </c>
      <c r="B195" s="60">
        <f>SQRT(B193^2+B194^2)</f>
        <v>49.248852275997216</v>
      </c>
      <c r="C195" s="60">
        <f>SQRT(C193^2+C194^2)</f>
        <v>47.022879522288846</v>
      </c>
      <c r="D195" s="60">
        <f>SQRT(D193^2+D194^2)</f>
        <v>138.28855402384096</v>
      </c>
      <c r="E195" s="60">
        <f>SQRT(E193^2+E194^2)</f>
        <v>34.747872084370677</v>
      </c>
      <c r="F195" s="60">
        <f>SQRT(F193^2+F194^2)</f>
        <v>16.155255527898586</v>
      </c>
      <c r="G195" s="68">
        <f t="shared" si="71"/>
        <v>57.092682686879257</v>
      </c>
      <c r="H195" s="40">
        <f t="shared" si="72"/>
        <v>47.251612768019733</v>
      </c>
    </row>
    <row r="197" spans="1:31">
      <c r="A197" s="67" t="s">
        <v>84</v>
      </c>
      <c r="B197" s="88" t="s">
        <v>522</v>
      </c>
      <c r="C197" s="88"/>
      <c r="D197" s="88"/>
      <c r="E197" s="88"/>
      <c r="F197" s="88"/>
      <c r="G197" s="88"/>
      <c r="H197" s="125" t="s">
        <v>394</v>
      </c>
      <c r="I197" s="125"/>
      <c r="J197" s="125"/>
      <c r="K197" s="125"/>
      <c r="L197" s="125"/>
      <c r="M197" s="125"/>
      <c r="N197" s="125" t="s">
        <v>395</v>
      </c>
      <c r="O197" s="125"/>
      <c r="P197" s="125"/>
      <c r="Q197" s="125"/>
      <c r="R197" s="125"/>
      <c r="S197" s="125"/>
      <c r="T197" s="128" t="s">
        <v>585</v>
      </c>
      <c r="U197" s="129"/>
      <c r="V197" s="129"/>
      <c r="W197" s="129"/>
      <c r="X197" s="129"/>
      <c r="Y197" s="129"/>
      <c r="Z197" s="85"/>
      <c r="AA197" s="59"/>
      <c r="AB197" s="59"/>
      <c r="AC197" s="59"/>
      <c r="AD197" s="59"/>
      <c r="AE197" s="59"/>
    </row>
    <row r="198" spans="1:31">
      <c r="A198" s="40" t="s">
        <v>328</v>
      </c>
      <c r="B198" s="1">
        <v>13.54</v>
      </c>
      <c r="C198" s="1">
        <v>11.8</v>
      </c>
      <c r="D198" s="1">
        <v>18.100000000000001</v>
      </c>
      <c r="E198" s="1">
        <v>20</v>
      </c>
      <c r="F198" s="1">
        <v>17.95</v>
      </c>
      <c r="G198" s="1">
        <v>0.42</v>
      </c>
      <c r="H198" s="1"/>
      <c r="I198" s="1"/>
      <c r="J198" s="1"/>
      <c r="K198" s="1"/>
      <c r="L198" s="1"/>
      <c r="M198" s="1"/>
      <c r="N198" s="1">
        <f t="shared" ref="N198:S199" si="73">B198</f>
        <v>13.54</v>
      </c>
      <c r="O198" s="1">
        <f t="shared" si="73"/>
        <v>11.8</v>
      </c>
      <c r="P198" s="1">
        <f t="shared" si="73"/>
        <v>18.100000000000001</v>
      </c>
      <c r="Q198" s="1">
        <f t="shared" si="73"/>
        <v>20</v>
      </c>
      <c r="R198" s="1">
        <f t="shared" si="73"/>
        <v>17.95</v>
      </c>
      <c r="S198" s="1">
        <f t="shared" si="73"/>
        <v>0.42</v>
      </c>
      <c r="T198" s="1"/>
      <c r="U198" s="1"/>
      <c r="V198" s="1"/>
      <c r="W198" s="1"/>
      <c r="X198" s="1"/>
      <c r="Y198" s="1"/>
    </row>
    <row r="199" spans="1:31" ht="15.4">
      <c r="A199" s="40" t="s">
        <v>400</v>
      </c>
      <c r="B199" s="1">
        <v>26.97</v>
      </c>
      <c r="C199" s="1">
        <v>30.09</v>
      </c>
      <c r="D199" s="1">
        <v>33.700000000000003</v>
      </c>
      <c r="E199" s="1">
        <v>33.4</v>
      </c>
      <c r="F199" s="1">
        <v>35.299999999999997</v>
      </c>
      <c r="G199" s="1">
        <v>13.06</v>
      </c>
      <c r="H199" s="1"/>
      <c r="I199" s="1"/>
      <c r="J199" s="1"/>
      <c r="K199" s="1"/>
      <c r="L199" s="1"/>
      <c r="M199" s="1"/>
      <c r="N199" s="1">
        <f t="shared" si="73"/>
        <v>26.97</v>
      </c>
      <c r="O199" s="1">
        <f t="shared" si="73"/>
        <v>30.09</v>
      </c>
      <c r="P199" s="1">
        <f t="shared" si="73"/>
        <v>33.700000000000003</v>
      </c>
      <c r="Q199" s="1">
        <f t="shared" si="73"/>
        <v>33.4</v>
      </c>
      <c r="R199" s="1">
        <f t="shared" si="73"/>
        <v>35.299999999999997</v>
      </c>
      <c r="S199" s="1">
        <f t="shared" si="73"/>
        <v>13.06</v>
      </c>
      <c r="T199" s="1">
        <f t="shared" ref="T199:Y199" si="74">B199</f>
        <v>26.97</v>
      </c>
      <c r="U199" s="1">
        <f t="shared" si="74"/>
        <v>30.09</v>
      </c>
      <c r="V199" s="1">
        <f t="shared" si="74"/>
        <v>33.700000000000003</v>
      </c>
      <c r="W199" s="1">
        <f t="shared" si="74"/>
        <v>33.4</v>
      </c>
      <c r="X199" s="1">
        <f t="shared" si="74"/>
        <v>35.299999999999997</v>
      </c>
      <c r="Y199" s="1">
        <f t="shared" si="74"/>
        <v>13.06</v>
      </c>
    </row>
    <row r="200" spans="1:31" ht="15.4">
      <c r="A200" s="6" t="s">
        <v>402</v>
      </c>
      <c r="B200" s="1"/>
      <c r="C200" s="1">
        <v>0.15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31" ht="15.4">
      <c r="A201" s="40" t="s">
        <v>401</v>
      </c>
      <c r="B201" s="1">
        <v>27.72</v>
      </c>
      <c r="C201" s="1">
        <v>30.76</v>
      </c>
      <c r="D201" s="1">
        <v>21.9</v>
      </c>
      <c r="E201" s="1">
        <v>23</v>
      </c>
      <c r="F201" s="1">
        <v>27.1</v>
      </c>
      <c r="G201" s="1">
        <v>34.44</v>
      </c>
      <c r="H201" s="1"/>
      <c r="I201" s="1"/>
      <c r="J201" s="1"/>
      <c r="K201" s="1"/>
      <c r="L201" s="1"/>
      <c r="M201" s="1"/>
      <c r="N201" s="1">
        <f t="shared" ref="N201:S201" si="75">B201</f>
        <v>27.72</v>
      </c>
      <c r="O201" s="1">
        <f t="shared" si="75"/>
        <v>30.76</v>
      </c>
      <c r="P201" s="1">
        <f t="shared" si="75"/>
        <v>21.9</v>
      </c>
      <c r="Q201" s="1">
        <f t="shared" si="75"/>
        <v>23</v>
      </c>
      <c r="R201" s="1">
        <f t="shared" si="75"/>
        <v>27.1</v>
      </c>
      <c r="S201" s="1">
        <f t="shared" si="75"/>
        <v>34.44</v>
      </c>
      <c r="T201" s="1"/>
      <c r="U201" s="1"/>
      <c r="V201" s="1"/>
      <c r="W201" s="1"/>
      <c r="X201" s="1"/>
      <c r="Y201" s="1"/>
    </row>
    <row r="202" spans="1:31" ht="15.4">
      <c r="A202" s="6" t="s">
        <v>403</v>
      </c>
      <c r="B202" s="1">
        <v>0.6</v>
      </c>
      <c r="C202" s="1">
        <v>0.88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31" ht="15.4">
      <c r="A203" s="40" t="s">
        <v>404</v>
      </c>
      <c r="B203" s="1">
        <v>11.32</v>
      </c>
      <c r="C203" s="1">
        <v>7.28</v>
      </c>
      <c r="D203" s="1">
        <v>10.4</v>
      </c>
      <c r="E203" s="1">
        <v>1.89</v>
      </c>
      <c r="F203" s="1">
        <v>7.65</v>
      </c>
      <c r="G203" s="1">
        <v>13.03</v>
      </c>
      <c r="H203" s="1"/>
      <c r="I203" s="1"/>
      <c r="J203" s="1"/>
      <c r="K203" s="1"/>
      <c r="L203" s="1"/>
      <c r="M203" s="1"/>
      <c r="N203" s="1">
        <f t="shared" ref="N203:S203" si="76">B203</f>
        <v>11.32</v>
      </c>
      <c r="O203" s="1">
        <f t="shared" si="76"/>
        <v>7.28</v>
      </c>
      <c r="P203" s="1">
        <f t="shared" si="76"/>
        <v>10.4</v>
      </c>
      <c r="Q203" s="1">
        <f t="shared" si="76"/>
        <v>1.89</v>
      </c>
      <c r="R203" s="1">
        <f t="shared" si="76"/>
        <v>7.65</v>
      </c>
      <c r="S203" s="1">
        <f t="shared" si="76"/>
        <v>13.03</v>
      </c>
      <c r="T203" s="1"/>
      <c r="U203" s="1"/>
      <c r="V203" s="1"/>
      <c r="W203" s="1"/>
      <c r="X203" s="1"/>
      <c r="Y203" s="1"/>
    </row>
    <row r="204" spans="1:31" ht="15.4">
      <c r="A204" s="6" t="s">
        <v>405</v>
      </c>
      <c r="B204" s="1">
        <v>1.1200000000000001</v>
      </c>
      <c r="C204" s="1">
        <v>0.95</v>
      </c>
      <c r="D204" s="1"/>
      <c r="E204" s="1"/>
      <c r="F204" s="1"/>
      <c r="G204" s="1">
        <v>0.52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31" ht="15.4">
      <c r="A205" s="6" t="s">
        <v>406</v>
      </c>
      <c r="B205" s="1">
        <v>3.25</v>
      </c>
      <c r="C205" s="1">
        <v>1.65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31">
      <c r="A206" s="6" t="s">
        <v>329</v>
      </c>
      <c r="B206" s="1">
        <v>6.12</v>
      </c>
      <c r="C206" s="1">
        <v>3.32</v>
      </c>
      <c r="D206" s="1"/>
      <c r="E206" s="1"/>
      <c r="F206" s="1">
        <v>4.7</v>
      </c>
      <c r="G206" s="1">
        <v>0.65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31" ht="15.4">
      <c r="A207" s="6" t="s">
        <v>407</v>
      </c>
      <c r="B207" s="1">
        <v>2.15</v>
      </c>
      <c r="C207" s="1">
        <v>2.41</v>
      </c>
      <c r="D207" s="1">
        <v>1.58</v>
      </c>
      <c r="E207" s="1">
        <v>0.7</v>
      </c>
      <c r="F207" s="1"/>
      <c r="G207" s="1">
        <v>0.1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>
        <f>B207</f>
        <v>2.15</v>
      </c>
      <c r="U207" s="1">
        <f>C207</f>
        <v>2.41</v>
      </c>
      <c r="V207" s="1">
        <f>D207</f>
        <v>1.58</v>
      </c>
      <c r="W207" s="1">
        <f>E207</f>
        <v>0.7</v>
      </c>
      <c r="X207" s="1"/>
      <c r="Y207" s="1">
        <f>G207</f>
        <v>0.1</v>
      </c>
    </row>
    <row r="208" spans="1:31">
      <c r="A208" s="6" t="s">
        <v>330</v>
      </c>
      <c r="B208" s="1">
        <v>1.79</v>
      </c>
      <c r="C208" s="1">
        <v>2.96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>
        <f>B208</f>
        <v>1.79</v>
      </c>
      <c r="U208" s="1">
        <f>C208</f>
        <v>2.96</v>
      </c>
      <c r="V208" s="1"/>
      <c r="W208" s="1"/>
      <c r="X208" s="1"/>
      <c r="Y208" s="1"/>
    </row>
    <row r="209" spans="1:27">
      <c r="A209" s="6" t="s">
        <v>331</v>
      </c>
      <c r="B209" s="1"/>
      <c r="C209" s="1">
        <v>0.02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>
        <f t="shared" ref="U209:U214" si="77">C209</f>
        <v>0.02</v>
      </c>
      <c r="V209" s="1"/>
      <c r="W209" s="1"/>
      <c r="X209" s="1"/>
      <c r="Y209" s="1"/>
    </row>
    <row r="210" spans="1:27">
      <c r="A210" s="6" t="s">
        <v>315</v>
      </c>
      <c r="B210" s="1"/>
      <c r="C210" s="1">
        <v>0.09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>
        <f t="shared" si="77"/>
        <v>0.09</v>
      </c>
      <c r="V210" s="1"/>
      <c r="W210" s="1"/>
      <c r="X210" s="1"/>
      <c r="Y210" s="1"/>
    </row>
    <row r="211" spans="1:27" ht="15.4">
      <c r="A211" s="6" t="s">
        <v>410</v>
      </c>
      <c r="B211" s="1"/>
      <c r="C211" s="1">
        <v>0.11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>
        <f t="shared" si="77"/>
        <v>0.11</v>
      </c>
      <c r="V211" s="1"/>
      <c r="W211" s="1"/>
      <c r="X211" s="1"/>
      <c r="Y211" s="1"/>
    </row>
    <row r="212" spans="1:27">
      <c r="A212" s="6" t="s">
        <v>352</v>
      </c>
      <c r="B212" s="1"/>
      <c r="C212" s="1">
        <v>0.52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>
        <f t="shared" si="77"/>
        <v>0.52</v>
      </c>
      <c r="V212" s="1"/>
      <c r="W212" s="1"/>
      <c r="X212" s="1"/>
      <c r="Y212" s="1"/>
    </row>
    <row r="213" spans="1:27">
      <c r="A213" s="6" t="s">
        <v>369</v>
      </c>
      <c r="B213" s="1"/>
      <c r="C213" s="1">
        <v>6.41</v>
      </c>
      <c r="D213" s="1"/>
      <c r="E213" s="1"/>
      <c r="F213" s="1">
        <v>1.3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>
        <f t="shared" si="77"/>
        <v>6.41</v>
      </c>
      <c r="V213" s="1"/>
      <c r="W213" s="1"/>
      <c r="X213" s="1">
        <f>F213</f>
        <v>1.3</v>
      </c>
      <c r="Y213" s="1"/>
    </row>
    <row r="214" spans="1:27">
      <c r="A214" s="6" t="s">
        <v>374</v>
      </c>
      <c r="B214" s="1"/>
      <c r="C214" s="1">
        <v>0.14000000000000001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>
        <f t="shared" si="77"/>
        <v>0.14000000000000001</v>
      </c>
      <c r="V214" s="1"/>
      <c r="W214" s="1"/>
      <c r="X214" s="1"/>
      <c r="Y214" s="1"/>
    </row>
    <row r="215" spans="1:27">
      <c r="A215" s="6" t="s">
        <v>376</v>
      </c>
      <c r="B215" s="1"/>
      <c r="C215" s="1"/>
      <c r="D215" s="1"/>
      <c r="E215" s="1"/>
      <c r="F215" s="1">
        <v>0.03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>
        <f>F215</f>
        <v>0.03</v>
      </c>
      <c r="Y215" s="1"/>
    </row>
    <row r="216" spans="1:27">
      <c r="A216" s="6" t="s">
        <v>93</v>
      </c>
      <c r="B216" s="1"/>
      <c r="C216" s="1"/>
      <c r="D216" s="1">
        <v>0.15</v>
      </c>
      <c r="E216" s="1">
        <v>0.1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>
        <f>D216</f>
        <v>0.15</v>
      </c>
      <c r="W216" s="1">
        <f>E216</f>
        <v>0.1</v>
      </c>
      <c r="X216" s="1"/>
      <c r="Y216" s="1"/>
    </row>
    <row r="217" spans="1:27">
      <c r="A217" s="6" t="s">
        <v>95</v>
      </c>
      <c r="B217" s="1"/>
      <c r="C217" s="1"/>
      <c r="D217" s="1"/>
      <c r="E217" s="1"/>
      <c r="F217" s="1"/>
      <c r="G217" s="1">
        <v>0.02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>
        <f>G217</f>
        <v>0.02</v>
      </c>
    </row>
    <row r="218" spans="1:27">
      <c r="A218" s="6" t="s">
        <v>92</v>
      </c>
      <c r="B218" s="1">
        <v>0.92</v>
      </c>
      <c r="C218" s="1"/>
      <c r="D218" s="1">
        <v>0.69</v>
      </c>
      <c r="E218" s="1">
        <v>3.5</v>
      </c>
      <c r="F218" s="1"/>
      <c r="G218" s="1">
        <v>0.34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>
        <f>B218</f>
        <v>0.92</v>
      </c>
      <c r="U218" s="1"/>
      <c r="V218" s="1">
        <f>D218</f>
        <v>0.69</v>
      </c>
      <c r="W218" s="1">
        <f>E218</f>
        <v>3.5</v>
      </c>
      <c r="X218" s="1"/>
      <c r="Y218" s="1">
        <f>G218</f>
        <v>0.34</v>
      </c>
    </row>
    <row r="219" spans="1:27">
      <c r="A219" s="6" t="s">
        <v>96</v>
      </c>
      <c r="B219" s="1">
        <v>3.2</v>
      </c>
      <c r="C219" s="1"/>
      <c r="D219" s="1">
        <v>6.92</v>
      </c>
      <c r="E219" s="1">
        <v>11.2</v>
      </c>
      <c r="F219" s="1"/>
      <c r="G219" s="1">
        <v>7.15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>
        <f>B219</f>
        <v>3.2</v>
      </c>
      <c r="U219" s="1"/>
      <c r="V219" s="1">
        <f>D219</f>
        <v>6.92</v>
      </c>
      <c r="W219" s="1">
        <f>E219</f>
        <v>11.2</v>
      </c>
      <c r="X219" s="1"/>
      <c r="Y219" s="1">
        <f>G219</f>
        <v>7.15</v>
      </c>
    </row>
    <row r="220" spans="1:27">
      <c r="A220" s="67" t="s">
        <v>529</v>
      </c>
      <c r="B220" s="1">
        <f>SUM(B198:B199,B201,B203)</f>
        <v>79.549999999999983</v>
      </c>
      <c r="C220" s="1">
        <f t="shared" ref="C220:G220" si="78">SUM(C198:C199,C201,C203)</f>
        <v>79.930000000000007</v>
      </c>
      <c r="D220" s="1">
        <f t="shared" si="78"/>
        <v>84.100000000000009</v>
      </c>
      <c r="E220" s="1">
        <f t="shared" si="78"/>
        <v>78.290000000000006</v>
      </c>
      <c r="F220" s="1">
        <f t="shared" si="78"/>
        <v>88</v>
      </c>
      <c r="G220" s="1">
        <f t="shared" si="78"/>
        <v>60.95</v>
      </c>
      <c r="H220" s="1">
        <f t="shared" ref="H220:M221" si="79">-B220%*LOG(B220%,2)</f>
        <v>0.26256763372534192</v>
      </c>
      <c r="I220" s="1">
        <f t="shared" si="79"/>
        <v>0.25832657081781246</v>
      </c>
      <c r="J220" s="1">
        <f t="shared" si="79"/>
        <v>0.21010054959623878</v>
      </c>
      <c r="K220" s="1">
        <f t="shared" si="79"/>
        <v>0.27644203022387687</v>
      </c>
      <c r="L220" s="1">
        <f t="shared" si="79"/>
        <v>0.16229362260093616</v>
      </c>
      <c r="M220" s="1">
        <f t="shared" si="79"/>
        <v>0.43536699222852282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7">
      <c r="A221" s="67" t="s">
        <v>396</v>
      </c>
      <c r="B221" s="1">
        <f>100-B220</f>
        <v>20.450000000000017</v>
      </c>
      <c r="C221" s="1">
        <f t="shared" ref="C221:G221" si="80">100-C220</f>
        <v>20.069999999999993</v>
      </c>
      <c r="D221" s="1">
        <f t="shared" si="80"/>
        <v>15.899999999999991</v>
      </c>
      <c r="E221" s="1">
        <f t="shared" si="80"/>
        <v>21.709999999999994</v>
      </c>
      <c r="F221" s="1">
        <f t="shared" si="80"/>
        <v>12</v>
      </c>
      <c r="G221" s="1">
        <f t="shared" si="80"/>
        <v>39.049999999999997</v>
      </c>
      <c r="H221" s="1">
        <f t="shared" si="79"/>
        <v>0.46826967297680938</v>
      </c>
      <c r="I221" s="1">
        <f t="shared" si="79"/>
        <v>0.46499931687209717</v>
      </c>
      <c r="J221" s="1">
        <f t="shared" si="79"/>
        <v>0.42181131137105926</v>
      </c>
      <c r="K221" s="1">
        <f t="shared" si="79"/>
        <v>0.47839469289563757</v>
      </c>
      <c r="L221" s="1">
        <f t="shared" si="79"/>
        <v>0.36706724268642821</v>
      </c>
      <c r="M221" s="1">
        <f t="shared" si="79"/>
        <v>0.52975446591610209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7">
      <c r="Z222" s="142"/>
      <c r="AA222" s="142"/>
    </row>
    <row r="223" spans="1:27">
      <c r="A223" s="6" t="s">
        <v>530</v>
      </c>
      <c r="B223" s="75"/>
      <c r="C223" s="75"/>
      <c r="D223" s="75"/>
      <c r="E223" s="75"/>
      <c r="F223" s="75"/>
      <c r="G223" s="75"/>
      <c r="H223" s="6" t="s">
        <v>470</v>
      </c>
      <c r="I223" s="6" t="s">
        <v>324</v>
      </c>
    </row>
    <row r="224" spans="1:27">
      <c r="A224" s="72" t="s">
        <v>318</v>
      </c>
      <c r="B224" s="70">
        <v>2</v>
      </c>
      <c r="C224" s="70">
        <v>2</v>
      </c>
      <c r="D224" s="70">
        <v>2</v>
      </c>
      <c r="E224" s="70">
        <v>2</v>
      </c>
      <c r="F224" s="74">
        <v>2</v>
      </c>
      <c r="G224" s="74">
        <v>2</v>
      </c>
      <c r="H224" s="68">
        <f>AVERAGE(B224:F224)</f>
        <v>2</v>
      </c>
      <c r="I224" s="40">
        <f t="shared" ref="I224:I230" si="81">_xlfn.STDEV.S(B224:G224)</f>
        <v>0</v>
      </c>
    </row>
    <row r="225" spans="1:31">
      <c r="A225" s="67" t="s">
        <v>263</v>
      </c>
      <c r="B225" s="60">
        <f>SUM(H198:H221)</f>
        <v>0.7308373067021513</v>
      </c>
      <c r="C225" s="60">
        <f t="shared" ref="C225:E225" si="82">SUM(I198:I221)</f>
        <v>0.72332588768990957</v>
      </c>
      <c r="D225" s="60">
        <f t="shared" si="82"/>
        <v>0.63191186096729801</v>
      </c>
      <c r="E225" s="60">
        <f t="shared" si="82"/>
        <v>0.75483672311951444</v>
      </c>
      <c r="F225" s="71">
        <f>SUM(L198:L221)</f>
        <v>0.52936086528736437</v>
      </c>
      <c r="G225" s="71">
        <f>SUM(M198:M221)</f>
        <v>0.96512145814462491</v>
      </c>
      <c r="H225" s="68">
        <f>AVERAGE(B225:G225)</f>
        <v>0.72256568365181051</v>
      </c>
      <c r="I225" s="40">
        <f t="shared" si="81"/>
        <v>0.14525146387747984</v>
      </c>
    </row>
    <row r="226" spans="1:31">
      <c r="A226" s="67" t="s">
        <v>321</v>
      </c>
      <c r="B226" s="60">
        <f>SUM(N198:N221)/100</f>
        <v>0.79549999999999987</v>
      </c>
      <c r="C226" s="60">
        <f t="shared" ref="C226:G226" si="83">SUM(O198:O221)/100</f>
        <v>0.79930000000000012</v>
      </c>
      <c r="D226" s="60">
        <f t="shared" si="83"/>
        <v>0.84100000000000008</v>
      </c>
      <c r="E226" s="60">
        <f t="shared" si="83"/>
        <v>0.78290000000000004</v>
      </c>
      <c r="F226" s="71">
        <f t="shared" si="83"/>
        <v>0.88</v>
      </c>
      <c r="G226" s="71">
        <f t="shared" si="83"/>
        <v>0.60950000000000004</v>
      </c>
      <c r="H226" s="68">
        <f>AVERAGE(B226:F226)</f>
        <v>0.81974000000000002</v>
      </c>
      <c r="I226" s="40">
        <f t="shared" si="81"/>
        <v>9.3037476320029414E-2</v>
      </c>
    </row>
    <row r="227" spans="1:31">
      <c r="A227" s="67" t="s">
        <v>525</v>
      </c>
      <c r="B227" s="60">
        <f>SUM(T198:T221)/100</f>
        <v>0.3503</v>
      </c>
      <c r="C227" s="60">
        <f t="shared" ref="C227:G227" si="84">SUM(U198:U221)/100</f>
        <v>0.42750000000000016</v>
      </c>
      <c r="D227" s="60">
        <f t="shared" si="84"/>
        <v>0.4304</v>
      </c>
      <c r="E227" s="60">
        <f t="shared" si="84"/>
        <v>0.48900000000000005</v>
      </c>
      <c r="F227" s="71">
        <f t="shared" si="84"/>
        <v>0.36629999999999996</v>
      </c>
      <c r="G227" s="71">
        <f t="shared" si="84"/>
        <v>0.20670000000000002</v>
      </c>
      <c r="H227" s="68">
        <f t="shared" ref="H227:H230" si="85">AVERAGE(B227:G227)</f>
        <v>0.37836666666666674</v>
      </c>
      <c r="I227" s="40">
        <f t="shared" si="81"/>
        <v>9.7738501454987636E-2</v>
      </c>
    </row>
    <row r="228" spans="1:31">
      <c r="A228" s="67" t="s">
        <v>7</v>
      </c>
      <c r="B228" s="60">
        <f t="shared" ref="B228:G228" si="86">100*B226/(B224*B225)</f>
        <v>54.423877428318079</v>
      </c>
      <c r="C228" s="60">
        <f t="shared" si="86"/>
        <v>55.251720808218927</v>
      </c>
      <c r="D228" s="60">
        <f t="shared" si="86"/>
        <v>66.54409039835403</v>
      </c>
      <c r="E228" s="60">
        <f t="shared" si="86"/>
        <v>51.858897164178003</v>
      </c>
      <c r="F228" s="71">
        <f t="shared" si="86"/>
        <v>83.119102459745548</v>
      </c>
      <c r="G228" s="71">
        <f t="shared" si="86"/>
        <v>31.57633657693815</v>
      </c>
      <c r="H228" s="68">
        <f t="shared" si="85"/>
        <v>57.129004139292128</v>
      </c>
      <c r="I228" s="40">
        <f t="shared" si="81"/>
        <v>17.062730205223804</v>
      </c>
    </row>
    <row r="229" spans="1:31">
      <c r="A229" s="67" t="s">
        <v>528</v>
      </c>
      <c r="B229" s="60">
        <f t="shared" ref="B229:G229" si="87">100*B227/(B224*B225)</f>
        <v>23.96566217867986</v>
      </c>
      <c r="C229" s="60">
        <f t="shared" si="87"/>
        <v>29.550995427891401</v>
      </c>
      <c r="D229" s="60">
        <f t="shared" si="87"/>
        <v>34.055382291856802</v>
      </c>
      <c r="E229" s="60">
        <f t="shared" si="87"/>
        <v>32.391110886809358</v>
      </c>
      <c r="F229" s="71">
        <f t="shared" si="87"/>
        <v>34.598326398869084</v>
      </c>
      <c r="G229" s="71">
        <f t="shared" si="87"/>
        <v>10.708496752179025</v>
      </c>
      <c r="H229" s="68">
        <f t="shared" si="85"/>
        <v>27.54499565604759</v>
      </c>
      <c r="I229" s="40">
        <f t="shared" si="81"/>
        <v>9.1205570017623874</v>
      </c>
    </row>
    <row r="230" spans="1:31">
      <c r="A230" s="67" t="s">
        <v>526</v>
      </c>
      <c r="B230" s="60">
        <f t="shared" ref="B230:G230" si="88">SQRT(B228^2+B229^2)</f>
        <v>59.466893293623436</v>
      </c>
      <c r="C230" s="60">
        <f t="shared" si="88"/>
        <v>62.657912373846536</v>
      </c>
      <c r="D230" s="60">
        <f t="shared" si="88"/>
        <v>74.752157360097826</v>
      </c>
      <c r="E230" s="60">
        <f t="shared" si="88"/>
        <v>61.143513798001251</v>
      </c>
      <c r="F230" s="60">
        <f t="shared" si="88"/>
        <v>90.032379638196616</v>
      </c>
      <c r="G230" s="60">
        <f t="shared" si="88"/>
        <v>33.342719359876916</v>
      </c>
      <c r="H230" s="68">
        <f t="shared" si="85"/>
        <v>63.565929303940436</v>
      </c>
      <c r="I230" s="40">
        <f t="shared" si="81"/>
        <v>18.775205983347178</v>
      </c>
    </row>
    <row r="232" spans="1:31">
      <c r="A232" s="67" t="s">
        <v>20</v>
      </c>
      <c r="B232" s="88" t="s">
        <v>522</v>
      </c>
      <c r="C232" s="88"/>
      <c r="D232" s="88"/>
      <c r="E232" s="88"/>
      <c r="F232" s="88"/>
      <c r="G232" s="88"/>
      <c r="H232" s="125" t="s">
        <v>394</v>
      </c>
      <c r="I232" s="125"/>
      <c r="J232" s="125"/>
      <c r="K232" s="125"/>
      <c r="L232" s="125"/>
      <c r="M232" s="125"/>
      <c r="N232" s="125" t="s">
        <v>395</v>
      </c>
      <c r="O232" s="125"/>
      <c r="P232" s="125"/>
      <c r="Q232" s="125"/>
      <c r="R232" s="125"/>
      <c r="S232" s="125"/>
      <c r="T232" s="128" t="s">
        <v>585</v>
      </c>
      <c r="U232" s="129"/>
      <c r="V232" s="129"/>
      <c r="W232" s="129"/>
      <c r="X232" s="129"/>
      <c r="Y232" s="129"/>
      <c r="Z232" s="85"/>
      <c r="AA232" s="59"/>
      <c r="AB232" s="59"/>
      <c r="AC232" s="59"/>
      <c r="AD232" s="59"/>
      <c r="AE232" s="59"/>
    </row>
    <row r="233" spans="1:31">
      <c r="A233" s="40" t="s">
        <v>328</v>
      </c>
      <c r="B233" s="1">
        <v>13.3</v>
      </c>
      <c r="C233" s="1">
        <v>32.94</v>
      </c>
      <c r="D233" s="1">
        <v>1.0780000000000001</v>
      </c>
      <c r="E233" s="1">
        <v>2.66</v>
      </c>
      <c r="F233" s="1">
        <v>1.54</v>
      </c>
      <c r="G233" s="1">
        <v>18.05</v>
      </c>
      <c r="H233" s="1"/>
      <c r="I233" s="1"/>
      <c r="J233" s="1"/>
      <c r="K233" s="1"/>
      <c r="L233" s="1"/>
      <c r="M233" s="1"/>
      <c r="N233" s="1">
        <f t="shared" ref="N233:S234" si="89">B233</f>
        <v>13.3</v>
      </c>
      <c r="O233" s="1">
        <f t="shared" si="89"/>
        <v>32.94</v>
      </c>
      <c r="P233" s="1">
        <f t="shared" si="89"/>
        <v>1.0780000000000001</v>
      </c>
      <c r="Q233" s="1">
        <f t="shared" si="89"/>
        <v>2.66</v>
      </c>
      <c r="R233" s="1">
        <f t="shared" si="89"/>
        <v>1.54</v>
      </c>
      <c r="S233" s="1">
        <f t="shared" si="89"/>
        <v>18.05</v>
      </c>
      <c r="T233" s="1"/>
      <c r="U233" s="1"/>
      <c r="V233" s="1"/>
      <c r="W233" s="1"/>
      <c r="X233" s="1"/>
      <c r="Y233" s="1"/>
    </row>
    <row r="234" spans="1:31" ht="15.4">
      <c r="A234" s="40" t="s">
        <v>400</v>
      </c>
      <c r="B234" s="1">
        <v>15.7</v>
      </c>
      <c r="C234" s="1">
        <v>11.66</v>
      </c>
      <c r="D234" s="1">
        <v>28.03</v>
      </c>
      <c r="E234" s="1">
        <v>33.880000000000003</v>
      </c>
      <c r="F234" s="1">
        <v>36.43</v>
      </c>
      <c r="G234" s="1">
        <v>31.26</v>
      </c>
      <c r="H234" s="1"/>
      <c r="I234" s="1"/>
      <c r="J234" s="1"/>
      <c r="K234" s="1"/>
      <c r="L234" s="1"/>
      <c r="M234" s="1"/>
      <c r="N234" s="1">
        <f t="shared" si="89"/>
        <v>15.7</v>
      </c>
      <c r="O234" s="1">
        <f t="shared" si="89"/>
        <v>11.66</v>
      </c>
      <c r="P234" s="1">
        <f t="shared" si="89"/>
        <v>28.03</v>
      </c>
      <c r="Q234" s="1">
        <f t="shared" si="89"/>
        <v>33.880000000000003</v>
      </c>
      <c r="R234" s="1">
        <f t="shared" si="89"/>
        <v>36.43</v>
      </c>
      <c r="S234" s="1">
        <f t="shared" si="89"/>
        <v>31.26</v>
      </c>
      <c r="T234" s="1">
        <f t="shared" ref="T234:Y234" si="90">B234</f>
        <v>15.7</v>
      </c>
      <c r="U234" s="1">
        <f t="shared" si="90"/>
        <v>11.66</v>
      </c>
      <c r="V234" s="1">
        <f t="shared" si="90"/>
        <v>28.03</v>
      </c>
      <c r="W234" s="1">
        <f t="shared" si="90"/>
        <v>33.880000000000003</v>
      </c>
      <c r="X234" s="1">
        <f t="shared" si="90"/>
        <v>36.43</v>
      </c>
      <c r="Y234" s="1">
        <f t="shared" si="90"/>
        <v>31.26</v>
      </c>
    </row>
    <row r="235" spans="1:31" ht="15.4">
      <c r="A235" s="6" t="s">
        <v>402</v>
      </c>
      <c r="B235" s="1"/>
      <c r="C235" s="1"/>
      <c r="D235" s="1">
        <v>0.16800000000000001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31" ht="15.4">
      <c r="A236" s="40" t="s">
        <v>401</v>
      </c>
      <c r="B236" s="1">
        <v>19.100000000000001</v>
      </c>
      <c r="C236" s="1">
        <v>12.92</v>
      </c>
      <c r="D236" s="1">
        <v>36.828000000000003</v>
      </c>
      <c r="E236" s="1">
        <v>19.43</v>
      </c>
      <c r="F236" s="1">
        <v>16.93</v>
      </c>
      <c r="G236" s="1">
        <v>8.35</v>
      </c>
      <c r="H236" s="1"/>
      <c r="I236" s="1"/>
      <c r="J236" s="1"/>
      <c r="K236" s="1"/>
      <c r="L236" s="1"/>
      <c r="M236" s="1"/>
      <c r="N236" s="1">
        <f t="shared" ref="N236:S236" si="91">B236</f>
        <v>19.100000000000001</v>
      </c>
      <c r="O236" s="1">
        <f t="shared" si="91"/>
        <v>12.92</v>
      </c>
      <c r="P236" s="1">
        <f t="shared" si="91"/>
        <v>36.828000000000003</v>
      </c>
      <c r="Q236" s="1">
        <f t="shared" si="91"/>
        <v>19.43</v>
      </c>
      <c r="R236" s="1">
        <f t="shared" si="91"/>
        <v>16.93</v>
      </c>
      <c r="S236" s="1">
        <f t="shared" si="91"/>
        <v>8.35</v>
      </c>
      <c r="T236" s="1"/>
      <c r="U236" s="1"/>
      <c r="V236" s="1"/>
      <c r="W236" s="1"/>
      <c r="X236" s="1"/>
      <c r="Y236" s="1"/>
    </row>
    <row r="237" spans="1:31" ht="15.4">
      <c r="A237" s="6" t="s">
        <v>403</v>
      </c>
      <c r="B237" s="1">
        <v>4.4000000000000004</v>
      </c>
      <c r="C237" s="1">
        <v>2.74</v>
      </c>
      <c r="D237" s="1">
        <v>1.7809999999999999</v>
      </c>
      <c r="E237" s="1">
        <v>0.72</v>
      </c>
      <c r="F237" s="1">
        <v>6.02</v>
      </c>
      <c r="G237" s="1">
        <v>6.18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>
        <f>B237</f>
        <v>4.4000000000000004</v>
      </c>
      <c r="U237" s="1">
        <f>C237</f>
        <v>2.74</v>
      </c>
      <c r="V237" s="1">
        <f>D237</f>
        <v>1.7809999999999999</v>
      </c>
      <c r="W237" s="1"/>
      <c r="X237" s="1">
        <f>F237</f>
        <v>6.02</v>
      </c>
      <c r="Y237" s="1">
        <f>G237</f>
        <v>6.18</v>
      </c>
    </row>
    <row r="238" spans="1:31" ht="15.4">
      <c r="A238" s="40" t="s">
        <v>404</v>
      </c>
      <c r="B238" s="1">
        <v>23.4</v>
      </c>
      <c r="C238" s="1">
        <v>12.17</v>
      </c>
      <c r="D238" s="1">
        <v>22.846</v>
      </c>
      <c r="E238" s="1">
        <v>17.89</v>
      </c>
      <c r="F238" s="1">
        <v>25.11</v>
      </c>
      <c r="G238" s="1">
        <v>18.489999999999998</v>
      </c>
      <c r="H238" s="1"/>
      <c r="I238" s="1"/>
      <c r="J238" s="1"/>
      <c r="K238" s="1"/>
      <c r="L238" s="1"/>
      <c r="M238" s="1"/>
      <c r="N238" s="1">
        <f t="shared" ref="N238:S238" si="92">B238</f>
        <v>23.4</v>
      </c>
      <c r="O238" s="1">
        <f t="shared" si="92"/>
        <v>12.17</v>
      </c>
      <c r="P238" s="1">
        <f t="shared" si="92"/>
        <v>22.846</v>
      </c>
      <c r="Q238" s="1">
        <f t="shared" si="92"/>
        <v>17.89</v>
      </c>
      <c r="R238" s="1">
        <f t="shared" si="92"/>
        <v>25.11</v>
      </c>
      <c r="S238" s="1">
        <f t="shared" si="92"/>
        <v>18.489999999999998</v>
      </c>
      <c r="T238" s="1">
        <f>B238</f>
        <v>23.4</v>
      </c>
      <c r="U238" s="1"/>
      <c r="V238" s="1">
        <f>D238</f>
        <v>22.846</v>
      </c>
      <c r="W238" s="1">
        <f>E238</f>
        <v>17.89</v>
      </c>
      <c r="X238" s="1">
        <f>F238</f>
        <v>25.11</v>
      </c>
      <c r="Y238" s="1">
        <f>G238</f>
        <v>18.489999999999998</v>
      </c>
    </row>
    <row r="239" spans="1:31" ht="15.4">
      <c r="A239" s="6" t="s">
        <v>405</v>
      </c>
      <c r="B239" s="1"/>
      <c r="C239" s="1"/>
      <c r="D239" s="1">
        <v>0.121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31" ht="15.4">
      <c r="A240" s="6" t="s">
        <v>406</v>
      </c>
      <c r="B240" s="1">
        <v>9.4</v>
      </c>
      <c r="C240" s="1"/>
      <c r="D240" s="1">
        <v>8.8640000000000008</v>
      </c>
      <c r="E240" s="1">
        <v>12.18</v>
      </c>
      <c r="F240" s="1">
        <v>12.27</v>
      </c>
      <c r="G240" s="1">
        <v>3.23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7">
      <c r="A241" s="6" t="s">
        <v>329</v>
      </c>
      <c r="B241" s="1">
        <v>1.3</v>
      </c>
      <c r="C241" s="1">
        <v>0.42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7" ht="15.4">
      <c r="A242" s="6" t="s">
        <v>407</v>
      </c>
      <c r="B242" s="1"/>
      <c r="C242" s="1">
        <v>0.12</v>
      </c>
      <c r="D242" s="1">
        <v>0.39900000000000002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>
        <f>C242</f>
        <v>0.12</v>
      </c>
      <c r="V242" s="1">
        <f>D242</f>
        <v>0.39900000000000002</v>
      </c>
      <c r="W242" s="1"/>
      <c r="X242" s="1"/>
      <c r="Y242" s="1"/>
    </row>
    <row r="243" spans="1:27">
      <c r="A243" s="67" t="s">
        <v>529</v>
      </c>
      <c r="B243" s="1">
        <f>SUM(B233:B234,B236,B238)</f>
        <v>71.5</v>
      </c>
      <c r="C243" s="1">
        <f t="shared" ref="C243:G243" si="93">SUM(C233:C234,C236,C238)</f>
        <v>69.69</v>
      </c>
      <c r="D243" s="1">
        <f t="shared" si="93"/>
        <v>88.782000000000011</v>
      </c>
      <c r="E243" s="1">
        <f t="shared" si="93"/>
        <v>73.860000000000014</v>
      </c>
      <c r="F243" s="1">
        <f t="shared" si="93"/>
        <v>80.009999999999991</v>
      </c>
      <c r="G243" s="1">
        <f t="shared" si="93"/>
        <v>76.150000000000006</v>
      </c>
      <c r="H243" s="1">
        <f t="shared" ref="H243:M244" si="94">-B243%*LOG(B243%,2)</f>
        <v>0.34604916989237977</v>
      </c>
      <c r="I243" s="1">
        <f t="shared" si="94"/>
        <v>0.36306848104957956</v>
      </c>
      <c r="J243" s="1">
        <f t="shared" si="94"/>
        <v>0.15240396793188793</v>
      </c>
      <c r="K243" s="1">
        <f t="shared" si="94"/>
        <v>0.32286778716915704</v>
      </c>
      <c r="L243" s="1">
        <f t="shared" si="94"/>
        <v>0.25743039019882147</v>
      </c>
      <c r="M243" s="1">
        <f t="shared" si="94"/>
        <v>0.29933351030010624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7">
      <c r="A244" s="67" t="s">
        <v>396</v>
      </c>
      <c r="B244" s="1">
        <f>100-B243</f>
        <v>28.5</v>
      </c>
      <c r="C244" s="1">
        <f t="shared" ref="C244:G244" si="95">100-C243</f>
        <v>30.310000000000002</v>
      </c>
      <c r="D244" s="1">
        <f t="shared" si="95"/>
        <v>11.217999999999989</v>
      </c>
      <c r="E244" s="1">
        <f t="shared" si="95"/>
        <v>26.139999999999986</v>
      </c>
      <c r="F244" s="1">
        <f t="shared" si="95"/>
        <v>19.990000000000009</v>
      </c>
      <c r="G244" s="1">
        <f t="shared" si="95"/>
        <v>23.849999999999994</v>
      </c>
      <c r="H244" s="1">
        <f t="shared" si="94"/>
        <v>0.51612536004884524</v>
      </c>
      <c r="I244" s="1">
        <f t="shared" si="94"/>
        <v>0.52197888898210798</v>
      </c>
      <c r="J244" s="1">
        <f t="shared" si="94"/>
        <v>0.35405271222577872</v>
      </c>
      <c r="K244" s="1">
        <f t="shared" si="94"/>
        <v>0.50598386451129973</v>
      </c>
      <c r="L244" s="1">
        <f t="shared" si="94"/>
        <v>0.46429765959868396</v>
      </c>
      <c r="M244" s="1">
        <f t="shared" si="94"/>
        <v>0.49320341063459328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7">
      <c r="AA245" s="81"/>
    </row>
    <row r="246" spans="1:27">
      <c r="A246" s="6" t="s">
        <v>530</v>
      </c>
      <c r="B246" s="75"/>
      <c r="C246" s="75"/>
      <c r="D246" s="75"/>
      <c r="E246" s="75"/>
      <c r="F246" s="75"/>
      <c r="G246" s="75"/>
      <c r="H246" s="6" t="s">
        <v>470</v>
      </c>
      <c r="I246" s="6" t="s">
        <v>324</v>
      </c>
    </row>
    <row r="247" spans="1:27">
      <c r="A247" s="72" t="s">
        <v>318</v>
      </c>
      <c r="B247" s="70">
        <v>2</v>
      </c>
      <c r="C247" s="70">
        <v>2</v>
      </c>
      <c r="D247" s="70">
        <v>2</v>
      </c>
      <c r="E247" s="70">
        <v>2</v>
      </c>
      <c r="F247" s="74">
        <v>2</v>
      </c>
      <c r="G247" s="74">
        <v>2</v>
      </c>
      <c r="H247" s="68">
        <f>AVERAGE(B247:G247)</f>
        <v>2</v>
      </c>
      <c r="I247" s="40">
        <f t="shared" ref="I247:I253" si="96">_xlfn.STDEV.S(B247:G247)</f>
        <v>0</v>
      </c>
    </row>
    <row r="248" spans="1:27">
      <c r="A248" s="67" t="s">
        <v>263</v>
      </c>
      <c r="B248" s="60">
        <f>SUM(H233:H244)</f>
        <v>0.86217452994122501</v>
      </c>
      <c r="C248" s="60">
        <f t="shared" ref="C248:G248" si="97">SUM(I233:I244)</f>
        <v>0.88504737003168754</v>
      </c>
      <c r="D248" s="60">
        <f t="shared" si="97"/>
        <v>0.50645668015766665</v>
      </c>
      <c r="E248" s="60">
        <f t="shared" si="97"/>
        <v>0.82885165168045671</v>
      </c>
      <c r="F248" s="71">
        <f t="shared" si="97"/>
        <v>0.72172804979750538</v>
      </c>
      <c r="G248" s="71">
        <f t="shared" si="97"/>
        <v>0.79253692093469952</v>
      </c>
      <c r="H248" s="68">
        <f t="shared" ref="H248:H253" si="98">AVERAGE(B248:G248)</f>
        <v>0.76613253375720669</v>
      </c>
      <c r="I248" s="40">
        <f t="shared" si="96"/>
        <v>0.13957004683732524</v>
      </c>
    </row>
    <row r="249" spans="1:27">
      <c r="A249" s="67" t="s">
        <v>321</v>
      </c>
      <c r="B249" s="60">
        <f>SUM(N233:N244)/100</f>
        <v>0.71499999999999997</v>
      </c>
      <c r="C249" s="60">
        <f t="shared" ref="C249:G249" si="99">SUM(O233:O244)/100</f>
        <v>0.69689999999999996</v>
      </c>
      <c r="D249" s="60">
        <f t="shared" si="99"/>
        <v>0.88782000000000005</v>
      </c>
      <c r="E249" s="60">
        <f t="shared" si="99"/>
        <v>0.73860000000000015</v>
      </c>
      <c r="F249" s="71">
        <f t="shared" si="99"/>
        <v>0.80009999999999992</v>
      </c>
      <c r="G249" s="71">
        <f t="shared" si="99"/>
        <v>0.76150000000000007</v>
      </c>
      <c r="H249" s="68">
        <f t="shared" si="98"/>
        <v>0.7666533333333333</v>
      </c>
      <c r="I249" s="40">
        <f t="shared" si="96"/>
        <v>6.9494145556778145E-2</v>
      </c>
    </row>
    <row r="250" spans="1:27">
      <c r="A250" s="67" t="s">
        <v>525</v>
      </c>
      <c r="B250" s="60">
        <f>SUM(T233:T244)/100</f>
        <v>0.435</v>
      </c>
      <c r="C250" s="60">
        <f t="shared" ref="C250:G250" si="100">SUM(U233:U244)/100</f>
        <v>0.1452</v>
      </c>
      <c r="D250" s="60">
        <f t="shared" si="100"/>
        <v>0.53055999999999992</v>
      </c>
      <c r="E250" s="60">
        <f t="shared" si="100"/>
        <v>0.51770000000000005</v>
      </c>
      <c r="F250" s="71">
        <f t="shared" si="100"/>
        <v>0.67559999999999998</v>
      </c>
      <c r="G250" s="71">
        <f t="shared" si="100"/>
        <v>0.55929999999999991</v>
      </c>
      <c r="H250" s="68">
        <f t="shared" si="98"/>
        <v>0.47722666666666663</v>
      </c>
      <c r="I250" s="40">
        <f t="shared" si="96"/>
        <v>0.18033044409268964</v>
      </c>
    </row>
    <row r="251" spans="1:27">
      <c r="A251" s="67" t="s">
        <v>7</v>
      </c>
      <c r="B251" s="60">
        <f t="shared" ref="B251:G251" si="101">100*B249/(B247*B248)</f>
        <v>41.464922424044588</v>
      </c>
      <c r="C251" s="60">
        <f t="shared" si="101"/>
        <v>39.370774017160727</v>
      </c>
      <c r="D251" s="60">
        <f t="shared" si="101"/>
        <v>87.650142132947082</v>
      </c>
      <c r="E251" s="60">
        <f t="shared" si="101"/>
        <v>44.555620930628798</v>
      </c>
      <c r="F251" s="71">
        <f t="shared" si="101"/>
        <v>55.4294654492425</v>
      </c>
      <c r="G251" s="71">
        <f t="shared" si="101"/>
        <v>48.041925863965098</v>
      </c>
      <c r="H251" s="68">
        <f t="shared" si="98"/>
        <v>52.752141802998132</v>
      </c>
      <c r="I251" s="40">
        <f t="shared" si="96"/>
        <v>18.004832143998641</v>
      </c>
    </row>
    <row r="252" spans="1:27">
      <c r="A252" s="67" t="s">
        <v>528</v>
      </c>
      <c r="B252" s="60">
        <f t="shared" ref="B252:G252" si="102">100*B250/(B247*B248)</f>
        <v>25.226910845397754</v>
      </c>
      <c r="C252" s="60">
        <f t="shared" si="102"/>
        <v>8.2029507637993078</v>
      </c>
      <c r="D252" s="60">
        <f t="shared" si="102"/>
        <v>52.379603309292868</v>
      </c>
      <c r="E252" s="60">
        <f t="shared" si="102"/>
        <v>31.229955261016148</v>
      </c>
      <c r="F252" s="71">
        <f t="shared" si="102"/>
        <v>46.804333030256515</v>
      </c>
      <c r="G252" s="71">
        <f t="shared" si="102"/>
        <v>35.285422371261554</v>
      </c>
      <c r="H252" s="68">
        <f t="shared" si="98"/>
        <v>33.188195930170693</v>
      </c>
      <c r="I252" s="40">
        <f t="shared" si="96"/>
        <v>15.808775463064883</v>
      </c>
    </row>
    <row r="253" spans="1:27">
      <c r="A253" s="67" t="s">
        <v>526</v>
      </c>
      <c r="B253" s="60">
        <f t="shared" ref="B253:G253" si="103">SQRT(B251^2+B252^2)</f>
        <v>48.535933311657686</v>
      </c>
      <c r="C253" s="60">
        <f t="shared" si="103"/>
        <v>40.216243583204708</v>
      </c>
      <c r="D253" s="60">
        <f t="shared" si="103"/>
        <v>102.1086199043191</v>
      </c>
      <c r="E253" s="60">
        <f t="shared" si="103"/>
        <v>54.410600641041974</v>
      </c>
      <c r="F253" s="60">
        <f t="shared" si="103"/>
        <v>72.547027715792254</v>
      </c>
      <c r="G253" s="60">
        <f t="shared" si="103"/>
        <v>59.607781980518652</v>
      </c>
      <c r="H253" s="68">
        <f t="shared" si="98"/>
        <v>62.904367856089067</v>
      </c>
      <c r="I253" s="40">
        <f t="shared" si="96"/>
        <v>22.064309289207088</v>
      </c>
    </row>
    <row r="255" spans="1:27">
      <c r="A255" s="67" t="s">
        <v>23</v>
      </c>
      <c r="B255" s="88" t="s">
        <v>522</v>
      </c>
      <c r="C255" s="88"/>
      <c r="D255" s="88"/>
      <c r="E255" s="88"/>
      <c r="F255" s="88"/>
      <c r="G255" s="125" t="s">
        <v>394</v>
      </c>
      <c r="H255" s="125"/>
      <c r="I255" s="125"/>
      <c r="J255" s="125"/>
      <c r="K255" s="125"/>
      <c r="L255" s="131" t="s">
        <v>395</v>
      </c>
      <c r="M255" s="131"/>
      <c r="N255" s="131"/>
      <c r="O255" s="131"/>
      <c r="P255" s="132"/>
      <c r="Q255" s="130" t="s">
        <v>586</v>
      </c>
      <c r="R255" s="123"/>
      <c r="S255" s="123"/>
      <c r="T255" s="123"/>
      <c r="U255" s="124"/>
      <c r="V255" s="85"/>
      <c r="W255" s="59"/>
      <c r="X255" s="59"/>
      <c r="Y255" s="59"/>
      <c r="Z255" s="59"/>
    </row>
    <row r="256" spans="1:27">
      <c r="A256" s="40" t="s">
        <v>328</v>
      </c>
      <c r="B256" s="1">
        <v>0.15</v>
      </c>
      <c r="C256" s="1">
        <v>0.27</v>
      </c>
      <c r="D256" s="1">
        <v>4.5199999999999996</v>
      </c>
      <c r="E256" s="1"/>
      <c r="F256" s="1">
        <v>2.6</v>
      </c>
      <c r="G256" s="1"/>
      <c r="H256" s="1"/>
      <c r="I256" s="1"/>
      <c r="J256" s="1"/>
      <c r="K256" s="1"/>
      <c r="L256" s="1">
        <f t="shared" ref="L256:N257" si="104">B256</f>
        <v>0.15</v>
      </c>
      <c r="M256" s="1">
        <f t="shared" si="104"/>
        <v>0.27</v>
      </c>
      <c r="N256" s="1">
        <f t="shared" si="104"/>
        <v>4.5199999999999996</v>
      </c>
      <c r="O256" s="1"/>
      <c r="P256" s="1">
        <f>F256</f>
        <v>2.6</v>
      </c>
      <c r="Q256" s="1"/>
      <c r="R256" s="1"/>
      <c r="S256" s="1"/>
      <c r="T256" s="1"/>
      <c r="U256" s="1"/>
    </row>
    <row r="257" spans="1:23" ht="15.4">
      <c r="A257" s="40" t="s">
        <v>400</v>
      </c>
      <c r="B257" s="1">
        <v>0.26</v>
      </c>
      <c r="C257" s="1">
        <v>1.23</v>
      </c>
      <c r="D257" s="1">
        <v>1.04</v>
      </c>
      <c r="E257" s="1">
        <v>3.14</v>
      </c>
      <c r="F257" s="1">
        <v>2.5</v>
      </c>
      <c r="G257" s="1"/>
      <c r="H257" s="1"/>
      <c r="I257" s="1"/>
      <c r="J257" s="1"/>
      <c r="K257" s="1"/>
      <c r="L257" s="1">
        <f t="shared" si="104"/>
        <v>0.26</v>
      </c>
      <c r="M257" s="1">
        <f t="shared" si="104"/>
        <v>1.23</v>
      </c>
      <c r="N257" s="1">
        <f t="shared" si="104"/>
        <v>1.04</v>
      </c>
      <c r="O257" s="1">
        <f>E257</f>
        <v>3.14</v>
      </c>
      <c r="P257" s="1">
        <f>F257</f>
        <v>2.5</v>
      </c>
      <c r="Q257" s="1"/>
      <c r="R257" s="1"/>
      <c r="S257" s="1"/>
      <c r="T257" s="1"/>
      <c r="U257" s="1"/>
    </row>
    <row r="258" spans="1:23" ht="15.4">
      <c r="A258" s="6" t="s">
        <v>402</v>
      </c>
      <c r="B258" s="1">
        <v>0.03</v>
      </c>
      <c r="C258" s="1"/>
      <c r="D258" s="1">
        <v>1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3" ht="15.4">
      <c r="A259" s="40" t="s">
        <v>401</v>
      </c>
      <c r="B259" s="1">
        <v>44.95</v>
      </c>
      <c r="C259" s="1">
        <v>42.55</v>
      </c>
      <c r="D259" s="1">
        <v>61.81</v>
      </c>
      <c r="E259" s="1">
        <v>35.659999999999997</v>
      </c>
      <c r="F259" s="1">
        <v>41.1</v>
      </c>
      <c r="G259" s="1"/>
      <c r="H259" s="1"/>
      <c r="I259" s="1"/>
      <c r="J259" s="1"/>
      <c r="K259" s="1"/>
      <c r="L259" s="1">
        <f>B259</f>
        <v>44.95</v>
      </c>
      <c r="M259" s="1">
        <f>C259</f>
        <v>42.55</v>
      </c>
      <c r="N259" s="1">
        <f>D259</f>
        <v>61.81</v>
      </c>
      <c r="O259" s="1">
        <f>E259</f>
        <v>35.659999999999997</v>
      </c>
      <c r="P259" s="1">
        <f>F259</f>
        <v>41.1</v>
      </c>
      <c r="Q259" s="1"/>
      <c r="R259" s="1"/>
      <c r="S259" s="1"/>
      <c r="T259" s="1"/>
      <c r="U259" s="1"/>
    </row>
    <row r="260" spans="1:23" ht="15.4">
      <c r="A260" s="6" t="s">
        <v>403</v>
      </c>
      <c r="B260" s="1">
        <v>0.99</v>
      </c>
      <c r="C260" s="1">
        <v>0.51</v>
      </c>
      <c r="D260" s="1">
        <v>1.05</v>
      </c>
      <c r="E260" s="1"/>
      <c r="F260" s="1">
        <v>0.86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>
        <f t="shared" ref="Q260:S261" si="105">B260</f>
        <v>0.99</v>
      </c>
      <c r="R260" s="1">
        <f t="shared" si="105"/>
        <v>0.51</v>
      </c>
      <c r="S260" s="1">
        <f t="shared" si="105"/>
        <v>1.05</v>
      </c>
      <c r="T260" s="1"/>
      <c r="U260" s="1">
        <f>F260</f>
        <v>0.86</v>
      </c>
    </row>
    <row r="261" spans="1:23" ht="15.4">
      <c r="A261" s="40" t="s">
        <v>404</v>
      </c>
      <c r="B261" s="1">
        <v>38.81</v>
      </c>
      <c r="C261" s="1">
        <v>31.77</v>
      </c>
      <c r="D261" s="1">
        <v>23.55</v>
      </c>
      <c r="E261" s="1">
        <v>32.43</v>
      </c>
      <c r="F261" s="1">
        <v>22.9</v>
      </c>
      <c r="G261" s="1"/>
      <c r="H261" s="1"/>
      <c r="I261" s="1"/>
      <c r="J261" s="1"/>
      <c r="K261" s="1"/>
      <c r="L261" s="1">
        <f>B261</f>
        <v>38.81</v>
      </c>
      <c r="M261" s="1">
        <f>C261</f>
        <v>31.77</v>
      </c>
      <c r="N261" s="1">
        <f>D261</f>
        <v>23.55</v>
      </c>
      <c r="O261" s="1">
        <f>E261</f>
        <v>32.43</v>
      </c>
      <c r="P261" s="1">
        <f>F261</f>
        <v>22.9</v>
      </c>
      <c r="Q261" s="1">
        <f t="shared" si="105"/>
        <v>38.81</v>
      </c>
      <c r="R261" s="1">
        <f t="shared" si="105"/>
        <v>31.77</v>
      </c>
      <c r="S261" s="1">
        <f t="shared" si="105"/>
        <v>23.55</v>
      </c>
      <c r="T261" s="1">
        <f>E261</f>
        <v>32.43</v>
      </c>
      <c r="U261" s="1">
        <f>F261</f>
        <v>22.9</v>
      </c>
    </row>
    <row r="262" spans="1:23" ht="15.4">
      <c r="A262" s="6" t="s">
        <v>405</v>
      </c>
      <c r="B262" s="1">
        <v>0.09</v>
      </c>
      <c r="C262" s="1"/>
      <c r="D262" s="1">
        <v>3.51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3" ht="15.4">
      <c r="A263" s="6" t="s">
        <v>406</v>
      </c>
      <c r="B263" s="1">
        <v>0.03</v>
      </c>
      <c r="C263" s="1">
        <v>0.54</v>
      </c>
      <c r="D263" s="1">
        <v>0.66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3">
      <c r="A264" s="6" t="s">
        <v>329</v>
      </c>
      <c r="B264" s="1">
        <v>0.09</v>
      </c>
      <c r="C264" s="1">
        <v>0.09</v>
      </c>
      <c r="D264" s="1">
        <v>1.6</v>
      </c>
      <c r="E264" s="1"/>
      <c r="F264" s="1">
        <v>0.34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3" ht="15.4">
      <c r="A265" s="6" t="s">
        <v>407</v>
      </c>
      <c r="B265" s="1"/>
      <c r="C265" s="1"/>
      <c r="D265" s="1">
        <v>1.1100000000000001</v>
      </c>
      <c r="E265" s="1">
        <v>0.02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>
        <f>D265</f>
        <v>1.1100000000000001</v>
      </c>
      <c r="T265" s="1"/>
      <c r="U265" s="1"/>
    </row>
    <row r="266" spans="1:23">
      <c r="A266" s="6" t="s">
        <v>330</v>
      </c>
      <c r="B266" s="1">
        <v>0.01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3">
      <c r="A267" s="67" t="s">
        <v>529</v>
      </c>
      <c r="B267" s="1">
        <f>SUM(B256:B257,B259,B261)</f>
        <v>84.17</v>
      </c>
      <c r="C267" s="1">
        <f t="shared" ref="C267:F267" si="106">SUM(C256:C257,C259,C261)</f>
        <v>75.819999999999993</v>
      </c>
      <c r="D267" s="1">
        <f t="shared" si="106"/>
        <v>90.92</v>
      </c>
      <c r="E267" s="1">
        <f t="shared" si="106"/>
        <v>71.22999999999999</v>
      </c>
      <c r="F267" s="1">
        <f t="shared" si="106"/>
        <v>69.099999999999994</v>
      </c>
      <c r="G267" s="1">
        <f>-B267%*LOG(B267%,2)</f>
        <v>0.20926511850454677</v>
      </c>
      <c r="H267" s="1">
        <f t="shared" ref="H267:H268" si="107">-C267%*LOG(C267%,2)</f>
        <v>0.30278689581881013</v>
      </c>
      <c r="I267" s="1">
        <f t="shared" ref="I267:K268" si="108">-D267%*LOG(D267%,2)</f>
        <v>0.12486080943717218</v>
      </c>
      <c r="J267" s="1">
        <f t="shared" si="108"/>
        <v>0.34863032340640798</v>
      </c>
      <c r="K267" s="1">
        <f t="shared" si="108"/>
        <v>0.36847048753321554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3">
      <c r="A268" s="67" t="s">
        <v>396</v>
      </c>
      <c r="B268" s="1">
        <f>100-B267</f>
        <v>15.829999999999998</v>
      </c>
      <c r="C268" s="1">
        <f t="shared" ref="C268:F268" si="109">100-C267</f>
        <v>24.180000000000007</v>
      </c>
      <c r="D268" s="1">
        <f t="shared" si="109"/>
        <v>9.0799999999999983</v>
      </c>
      <c r="E268" s="1">
        <f t="shared" si="109"/>
        <v>28.77000000000001</v>
      </c>
      <c r="F268" s="1">
        <f t="shared" si="109"/>
        <v>30.900000000000006</v>
      </c>
      <c r="G268" s="1">
        <f>-B268%*LOG(B268%,2)</f>
        <v>0.42096194067896203</v>
      </c>
      <c r="H268" s="1">
        <f t="shared" si="107"/>
        <v>0.49523392900261887</v>
      </c>
      <c r="I268" s="1">
        <f t="shared" si="108"/>
        <v>0.3142736814170749</v>
      </c>
      <c r="J268" s="1">
        <f t="shared" si="108"/>
        <v>0.51710129879518385</v>
      </c>
      <c r="K268" s="1">
        <f t="shared" si="108"/>
        <v>0.5235452683381332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3">
      <c r="W269" s="142"/>
    </row>
    <row r="270" spans="1:23">
      <c r="A270" s="6" t="s">
        <v>530</v>
      </c>
      <c r="B270" s="75"/>
      <c r="C270" s="75"/>
      <c r="D270" s="75"/>
      <c r="E270" s="75"/>
      <c r="F270" s="75"/>
      <c r="G270" s="6" t="s">
        <v>470</v>
      </c>
      <c r="H270" s="6" t="s">
        <v>324</v>
      </c>
    </row>
    <row r="271" spans="1:23">
      <c r="A271" s="67" t="s">
        <v>318</v>
      </c>
      <c r="B271" s="60">
        <v>2</v>
      </c>
      <c r="C271" s="60">
        <v>2</v>
      </c>
      <c r="D271" s="60">
        <v>2</v>
      </c>
      <c r="E271" s="60">
        <v>2</v>
      </c>
      <c r="F271" s="60">
        <v>2</v>
      </c>
      <c r="G271" s="68">
        <f>AVERAGE(B271:F271)</f>
        <v>2</v>
      </c>
      <c r="H271" s="40">
        <f>_xlfn.STDEV.S(B271:F271)</f>
        <v>0</v>
      </c>
    </row>
    <row r="272" spans="1:23">
      <c r="A272" s="67" t="s">
        <v>263</v>
      </c>
      <c r="B272" s="60">
        <f>SUM(G256:G268)</f>
        <v>0.63022705918350885</v>
      </c>
      <c r="C272" s="60">
        <f>SUM(H256:H268)</f>
        <v>0.798020824821429</v>
      </c>
      <c r="D272" s="60">
        <f>SUM(I256:I268)</f>
        <v>0.43913449085424705</v>
      </c>
      <c r="E272" s="60">
        <f>SUM(J256:J268)</f>
        <v>0.86573162220159183</v>
      </c>
      <c r="F272" s="60">
        <f>SUM(K256:K268)</f>
        <v>0.89201575587134874</v>
      </c>
      <c r="G272" s="68">
        <f t="shared" ref="G272:G277" si="110">AVERAGE(B272:F272)</f>
        <v>0.72502595058642516</v>
      </c>
      <c r="H272" s="40">
        <f t="shared" ref="H272:H277" si="111">_xlfn.STDEV.S(B272:F272)</f>
        <v>0.18956047143152824</v>
      </c>
    </row>
    <row r="273" spans="1:31">
      <c r="A273" s="67" t="s">
        <v>321</v>
      </c>
      <c r="B273" s="60">
        <f>SUM(L256:L268)/100</f>
        <v>0.8417</v>
      </c>
      <c r="C273" s="60">
        <f t="shared" ref="C273:F273" si="112">SUM(M256:M268)/100</f>
        <v>0.75819999999999999</v>
      </c>
      <c r="D273" s="60">
        <f t="shared" si="112"/>
        <v>0.90920000000000001</v>
      </c>
      <c r="E273" s="60">
        <f t="shared" si="112"/>
        <v>0.71229999999999993</v>
      </c>
      <c r="F273" s="60">
        <f t="shared" si="112"/>
        <v>0.69099999999999995</v>
      </c>
      <c r="G273" s="68">
        <f t="shared" si="110"/>
        <v>0.78247999999999995</v>
      </c>
      <c r="H273" s="40">
        <f t="shared" si="111"/>
        <v>9.1444392939097272E-2</v>
      </c>
    </row>
    <row r="274" spans="1:31">
      <c r="A274" s="67" t="s">
        <v>525</v>
      </c>
      <c r="B274" s="60">
        <f>SUM(Q256:Q268)/100</f>
        <v>0.39800000000000002</v>
      </c>
      <c r="C274" s="60">
        <f t="shared" ref="C274:F274" si="113">SUM(R256:R268)/100</f>
        <v>0.32280000000000003</v>
      </c>
      <c r="D274" s="60">
        <f t="shared" si="113"/>
        <v>0.2571</v>
      </c>
      <c r="E274" s="60">
        <f t="shared" si="113"/>
        <v>0.32429999999999998</v>
      </c>
      <c r="F274" s="60">
        <f t="shared" si="113"/>
        <v>0.23759999999999998</v>
      </c>
      <c r="G274" s="68">
        <f t="shared" si="110"/>
        <v>0.30796000000000001</v>
      </c>
      <c r="H274" s="40">
        <f t="shared" si="111"/>
        <v>6.3505298991501549E-2</v>
      </c>
    </row>
    <row r="275" spans="1:31">
      <c r="A275" s="67" t="s">
        <v>7</v>
      </c>
      <c r="B275" s="60">
        <f>100*B273/(B271*B272)</f>
        <v>66.777519921983767</v>
      </c>
      <c r="C275" s="60">
        <f>100*C273/(C271*C272)</f>
        <v>47.505025960297488</v>
      </c>
      <c r="D275" s="60">
        <f>100*D273/(D271*D272)</f>
        <v>103.5218160877475</v>
      </c>
      <c r="E275" s="60">
        <f>100*E273/(E271*E272)</f>
        <v>41.138615116575686</v>
      </c>
      <c r="F275" s="60">
        <f>100*F273/(F271*F272)</f>
        <v>38.732499703719341</v>
      </c>
      <c r="G275" s="68">
        <f t="shared" si="110"/>
        <v>59.535095358064758</v>
      </c>
      <c r="H275" s="40">
        <f t="shared" si="111"/>
        <v>26.940607616866878</v>
      </c>
    </row>
    <row r="276" spans="1:31">
      <c r="A276" s="67" t="s">
        <v>528</v>
      </c>
      <c r="B276" s="60">
        <f>100*B274/(B271*B272)</f>
        <v>31.575921265236474</v>
      </c>
      <c r="C276" s="60">
        <f>100*C274/(C271*C272)</f>
        <v>20.225036111822778</v>
      </c>
      <c r="D276" s="60">
        <f>100*D274/(D271*D272)</f>
        <v>29.273491988737224</v>
      </c>
      <c r="E276" s="60">
        <f>100*E274/(E271*E272)</f>
        <v>18.72982294300926</v>
      </c>
      <c r="F276" s="60">
        <f>100*F274/(F271*F272)</f>
        <v>13.318150404636345</v>
      </c>
      <c r="G276" s="68">
        <f t="shared" si="110"/>
        <v>22.624484542688414</v>
      </c>
      <c r="H276" s="40">
        <f t="shared" si="111"/>
        <v>7.6136574038511062</v>
      </c>
    </row>
    <row r="277" spans="1:31">
      <c r="A277" s="67" t="s">
        <v>526</v>
      </c>
      <c r="B277" s="60">
        <f>SQRT(B275^2+B276^2)</f>
        <v>73.866609308126172</v>
      </c>
      <c r="C277" s="60">
        <f>SQRT(C275^2+C276^2)</f>
        <v>51.631188028294233</v>
      </c>
      <c r="D277" s="60">
        <f>SQRT(D275^2+D276^2)</f>
        <v>107.58114955381393</v>
      </c>
      <c r="E277" s="60">
        <f>SQRT(E275^2+E276^2)</f>
        <v>45.201680512855113</v>
      </c>
      <c r="F277" s="60">
        <f>SQRT(F275^2+F276^2)</f>
        <v>40.958267340051556</v>
      </c>
      <c r="G277" s="68">
        <f t="shared" si="110"/>
        <v>63.847778948628203</v>
      </c>
      <c r="H277" s="40">
        <f t="shared" si="111"/>
        <v>27.540136567078822</v>
      </c>
    </row>
    <row r="279" spans="1:31">
      <c r="A279" s="67" t="s">
        <v>86</v>
      </c>
      <c r="B279" s="91" t="s">
        <v>522</v>
      </c>
      <c r="C279" s="92"/>
      <c r="D279" s="92"/>
      <c r="E279" s="92"/>
      <c r="F279" s="92"/>
      <c r="G279" s="93"/>
      <c r="H279" s="136" t="s">
        <v>394</v>
      </c>
      <c r="I279" s="137"/>
      <c r="J279" s="137"/>
      <c r="K279" s="137"/>
      <c r="L279" s="137"/>
      <c r="M279" s="138"/>
      <c r="N279" s="136" t="s">
        <v>395</v>
      </c>
      <c r="O279" s="137"/>
      <c r="P279" s="137"/>
      <c r="Q279" s="137"/>
      <c r="R279" s="137"/>
      <c r="S279" s="138"/>
      <c r="T279" s="139" t="s">
        <v>585</v>
      </c>
      <c r="U279" s="140"/>
      <c r="V279" s="140"/>
      <c r="W279" s="140"/>
      <c r="X279" s="140"/>
      <c r="Y279" s="141"/>
      <c r="Z279" s="86"/>
      <c r="AA279" s="86"/>
      <c r="AB279" s="86"/>
      <c r="AC279" s="86"/>
      <c r="AD279" s="86"/>
      <c r="AE279" s="86"/>
    </row>
    <row r="280" spans="1:31">
      <c r="A280" s="40" t="s">
        <v>328</v>
      </c>
      <c r="B280" s="1">
        <v>2.57</v>
      </c>
      <c r="C280" s="1">
        <v>6</v>
      </c>
      <c r="D280" s="1">
        <v>4.7300000000000004</v>
      </c>
      <c r="E280" s="1">
        <v>30.47</v>
      </c>
      <c r="F280" s="1">
        <v>3.46</v>
      </c>
      <c r="G280" s="1">
        <v>5.88</v>
      </c>
      <c r="H280" s="1"/>
      <c r="I280" s="1"/>
      <c r="J280" s="1"/>
      <c r="K280" s="1"/>
      <c r="L280" s="1"/>
      <c r="M280" s="1"/>
      <c r="N280" s="1">
        <f t="shared" ref="N280:S281" si="114">B280</f>
        <v>2.57</v>
      </c>
      <c r="O280" s="1">
        <f t="shared" si="114"/>
        <v>6</v>
      </c>
      <c r="P280" s="1">
        <f t="shared" si="114"/>
        <v>4.7300000000000004</v>
      </c>
      <c r="Q280" s="1">
        <f t="shared" si="114"/>
        <v>30.47</v>
      </c>
      <c r="R280" s="1">
        <f t="shared" si="114"/>
        <v>3.46</v>
      </c>
      <c r="S280" s="1">
        <f t="shared" si="114"/>
        <v>5.88</v>
      </c>
      <c r="T280" s="1"/>
      <c r="U280" s="1"/>
      <c r="V280" s="1"/>
      <c r="W280" s="1"/>
      <c r="X280" s="1"/>
      <c r="Y280" s="1"/>
    </row>
    <row r="281" spans="1:31" ht="15.4">
      <c r="A281" s="40" t="s">
        <v>400</v>
      </c>
      <c r="B281" s="1">
        <v>8.33</v>
      </c>
      <c r="C281" s="1">
        <v>7.12</v>
      </c>
      <c r="D281" s="1">
        <v>6.53</v>
      </c>
      <c r="E281" s="1">
        <v>7.1</v>
      </c>
      <c r="F281" s="1">
        <v>3.49</v>
      </c>
      <c r="G281" s="1">
        <v>4.41</v>
      </c>
      <c r="H281" s="1"/>
      <c r="I281" s="1"/>
      <c r="J281" s="1"/>
      <c r="K281" s="1"/>
      <c r="L281" s="1"/>
      <c r="M281" s="1"/>
      <c r="N281" s="1">
        <f t="shared" si="114"/>
        <v>8.33</v>
      </c>
      <c r="O281" s="1">
        <f t="shared" si="114"/>
        <v>7.12</v>
      </c>
      <c r="P281" s="1">
        <f t="shared" si="114"/>
        <v>6.53</v>
      </c>
      <c r="Q281" s="1">
        <f t="shared" si="114"/>
        <v>7.1</v>
      </c>
      <c r="R281" s="1">
        <f t="shared" si="114"/>
        <v>3.49</v>
      </c>
      <c r="S281" s="1">
        <f t="shared" si="114"/>
        <v>4.41</v>
      </c>
      <c r="T281" s="1">
        <f t="shared" ref="T281:Y289" si="115">B281</f>
        <v>8.33</v>
      </c>
      <c r="U281" s="1">
        <f t="shared" si="115"/>
        <v>7.12</v>
      </c>
      <c r="V281" s="1">
        <f t="shared" si="115"/>
        <v>6.53</v>
      </c>
      <c r="W281" s="1">
        <f t="shared" si="115"/>
        <v>7.1</v>
      </c>
      <c r="X281" s="1">
        <f t="shared" si="115"/>
        <v>3.49</v>
      </c>
      <c r="Y281" s="1">
        <f t="shared" si="115"/>
        <v>4.41</v>
      </c>
    </row>
    <row r="282" spans="1:31" ht="15.4">
      <c r="A282" s="6" t="s">
        <v>402</v>
      </c>
      <c r="B282" s="1"/>
      <c r="C282" s="1"/>
      <c r="D282" s="1"/>
      <c r="E282" s="1">
        <v>0.78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31" ht="15.4">
      <c r="A283" s="40" t="s">
        <v>401</v>
      </c>
      <c r="B283" s="1">
        <v>57.82</v>
      </c>
      <c r="C283" s="1">
        <v>57.54</v>
      </c>
      <c r="D283" s="1">
        <v>53.9</v>
      </c>
      <c r="E283" s="1">
        <v>20.64</v>
      </c>
      <c r="F283" s="1">
        <v>43.5</v>
      </c>
      <c r="G283" s="1">
        <v>53.31</v>
      </c>
      <c r="H283" s="1"/>
      <c r="I283" s="1"/>
      <c r="J283" s="1"/>
      <c r="K283" s="1"/>
      <c r="L283" s="1"/>
      <c r="M283" s="1"/>
      <c r="N283" s="1">
        <f t="shared" ref="N283:S283" si="116">B283</f>
        <v>57.82</v>
      </c>
      <c r="O283" s="1">
        <f t="shared" si="116"/>
        <v>57.54</v>
      </c>
      <c r="P283" s="1">
        <f t="shared" si="116"/>
        <v>53.9</v>
      </c>
      <c r="Q283" s="1">
        <f t="shared" si="116"/>
        <v>20.64</v>
      </c>
      <c r="R283" s="1">
        <f t="shared" si="116"/>
        <v>43.5</v>
      </c>
      <c r="S283" s="1">
        <f t="shared" si="116"/>
        <v>53.31</v>
      </c>
      <c r="T283" s="1"/>
      <c r="U283" s="1"/>
      <c r="V283" s="1"/>
      <c r="W283" s="1"/>
      <c r="X283" s="1"/>
      <c r="Y283" s="1"/>
    </row>
    <row r="284" spans="1:31" ht="15.4">
      <c r="A284" s="6" t="s">
        <v>403</v>
      </c>
      <c r="B284" s="1">
        <v>0.64</v>
      </c>
      <c r="C284" s="1"/>
      <c r="D284" s="1">
        <v>1.92</v>
      </c>
      <c r="E284" s="1"/>
      <c r="F284" s="1"/>
      <c r="G284" s="1">
        <v>1.06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>
        <f t="shared" si="115"/>
        <v>0.64</v>
      </c>
      <c r="U284" s="1"/>
      <c r="V284" s="1">
        <f t="shared" si="115"/>
        <v>1.92</v>
      </c>
      <c r="W284" s="1"/>
      <c r="X284" s="1"/>
      <c r="Y284" s="1">
        <f t="shared" si="115"/>
        <v>1.06</v>
      </c>
    </row>
    <row r="285" spans="1:31" ht="15.4">
      <c r="A285" s="40" t="s">
        <v>404</v>
      </c>
      <c r="B285" s="1">
        <v>22.1</v>
      </c>
      <c r="C285" s="1">
        <v>24.38</v>
      </c>
      <c r="D285" s="1">
        <v>28</v>
      </c>
      <c r="E285" s="1">
        <v>12.65</v>
      </c>
      <c r="F285" s="1">
        <v>40.5</v>
      </c>
      <c r="G285" s="1">
        <v>26.55</v>
      </c>
      <c r="H285" s="1"/>
      <c r="I285" s="1"/>
      <c r="J285" s="1"/>
      <c r="K285" s="1"/>
      <c r="L285" s="1"/>
      <c r="M285" s="1"/>
      <c r="N285" s="1">
        <f t="shared" ref="N285:S285" si="117">B285</f>
        <v>22.1</v>
      </c>
      <c r="O285" s="1">
        <f t="shared" si="117"/>
        <v>24.38</v>
      </c>
      <c r="P285" s="1">
        <f t="shared" si="117"/>
        <v>28</v>
      </c>
      <c r="Q285" s="1">
        <f t="shared" si="117"/>
        <v>12.65</v>
      </c>
      <c r="R285" s="1">
        <f t="shared" si="117"/>
        <v>40.5</v>
      </c>
      <c r="S285" s="1">
        <f t="shared" si="117"/>
        <v>26.55</v>
      </c>
      <c r="T285" s="1">
        <f t="shared" si="115"/>
        <v>22.1</v>
      </c>
      <c r="U285" s="1">
        <f t="shared" si="115"/>
        <v>24.38</v>
      </c>
      <c r="V285" s="1">
        <f t="shared" si="115"/>
        <v>28</v>
      </c>
      <c r="W285" s="1">
        <f t="shared" si="115"/>
        <v>12.65</v>
      </c>
      <c r="X285" s="1">
        <f t="shared" si="115"/>
        <v>40.5</v>
      </c>
      <c r="Y285" s="1">
        <f t="shared" si="115"/>
        <v>26.55</v>
      </c>
    </row>
    <row r="286" spans="1:31" ht="15.4">
      <c r="A286" s="6" t="s">
        <v>405</v>
      </c>
      <c r="B286" s="1">
        <v>0.45</v>
      </c>
      <c r="C286" s="1"/>
      <c r="D286" s="1">
        <v>1.72</v>
      </c>
      <c r="E286" s="1">
        <v>1.03</v>
      </c>
      <c r="F286" s="1"/>
      <c r="G286" s="1">
        <v>2.42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31" ht="15.4">
      <c r="A287" s="6" t="s">
        <v>406</v>
      </c>
      <c r="B287" s="1"/>
      <c r="C287" s="1"/>
      <c r="D287" s="1"/>
      <c r="E287" s="1">
        <v>1.04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31">
      <c r="A288" s="6" t="s">
        <v>329</v>
      </c>
      <c r="B288" s="1">
        <v>0.91</v>
      </c>
      <c r="C288" s="1">
        <v>1.6</v>
      </c>
      <c r="D288" s="1">
        <v>1.47</v>
      </c>
      <c r="E288" s="1">
        <v>5</v>
      </c>
      <c r="F288" s="1">
        <v>0.04</v>
      </c>
      <c r="G288" s="1">
        <v>0.52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7" ht="15.4">
      <c r="A289" s="6" t="s">
        <v>407</v>
      </c>
      <c r="B289" s="1">
        <v>0.73</v>
      </c>
      <c r="C289" s="1">
        <v>1.04</v>
      </c>
      <c r="D289" s="1">
        <v>0.4</v>
      </c>
      <c r="E289" s="1">
        <v>21.29</v>
      </c>
      <c r="F289" s="1">
        <v>0.11</v>
      </c>
      <c r="G289" s="1">
        <v>1.42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>
        <f t="shared" si="115"/>
        <v>0.73</v>
      </c>
      <c r="U289" s="1">
        <f t="shared" si="115"/>
        <v>1.04</v>
      </c>
      <c r="V289" s="1">
        <f t="shared" si="115"/>
        <v>0.4</v>
      </c>
      <c r="W289" s="1">
        <f t="shared" si="115"/>
        <v>21.29</v>
      </c>
      <c r="X289" s="1">
        <f t="shared" si="115"/>
        <v>0.11</v>
      </c>
      <c r="Y289" s="1">
        <f t="shared" si="115"/>
        <v>1.42</v>
      </c>
    </row>
    <row r="290" spans="1:27">
      <c r="A290" s="67" t="s">
        <v>529</v>
      </c>
      <c r="B290" s="1">
        <f t="shared" ref="B290:G290" si="118">SUM(B280:B281,B283,B285)</f>
        <v>90.82</v>
      </c>
      <c r="C290" s="1">
        <f t="shared" si="118"/>
        <v>95.039999999999992</v>
      </c>
      <c r="D290" s="1">
        <f t="shared" si="118"/>
        <v>93.16</v>
      </c>
      <c r="E290" s="1">
        <f t="shared" si="118"/>
        <v>70.86</v>
      </c>
      <c r="F290" s="1">
        <f t="shared" si="118"/>
        <v>90.95</v>
      </c>
      <c r="G290" s="1">
        <f t="shared" si="118"/>
        <v>90.15</v>
      </c>
      <c r="H290" s="1">
        <f t="shared" ref="H290:M291" si="119">-B290%*LOG(B290%,2)</f>
        <v>0.12616538038922989</v>
      </c>
      <c r="I290" s="1">
        <f t="shared" si="119"/>
        <v>6.9752953114749008E-2</v>
      </c>
      <c r="J290" s="1">
        <f t="shared" si="119"/>
        <v>9.5225781393424205E-2</v>
      </c>
      <c r="K290" s="1">
        <f t="shared" si="119"/>
        <v>0.35214346761490295</v>
      </c>
      <c r="L290" s="1">
        <f t="shared" si="119"/>
        <v>0.12446912865114136</v>
      </c>
      <c r="M290" s="1">
        <f t="shared" si="119"/>
        <v>0.1348649438116154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7">
      <c r="A291" s="67" t="s">
        <v>396</v>
      </c>
      <c r="B291" s="1">
        <f>100-B290</f>
        <v>9.1800000000000068</v>
      </c>
      <c r="C291" s="1">
        <f t="shared" ref="C291:G291" si="120">100-C290</f>
        <v>4.960000000000008</v>
      </c>
      <c r="D291" s="1">
        <f t="shared" si="120"/>
        <v>6.8400000000000034</v>
      </c>
      <c r="E291" s="1">
        <f t="shared" si="120"/>
        <v>29.14</v>
      </c>
      <c r="F291" s="1">
        <f t="shared" si="120"/>
        <v>9.0499999999999972</v>
      </c>
      <c r="G291" s="1">
        <f t="shared" si="120"/>
        <v>9.8499999999999943</v>
      </c>
      <c r="H291" s="1">
        <f t="shared" si="119"/>
        <v>0.31628423491725199</v>
      </c>
      <c r="I291" s="1">
        <f t="shared" si="119"/>
        <v>0.21494239703046392</v>
      </c>
      <c r="J291" s="1">
        <f t="shared" si="119"/>
        <v>0.264698414742987</v>
      </c>
      <c r="K291" s="1">
        <f t="shared" si="119"/>
        <v>0.51837939117511056</v>
      </c>
      <c r="L291" s="1">
        <f t="shared" si="119"/>
        <v>0.31366742498088873</v>
      </c>
      <c r="M291" s="1">
        <f t="shared" si="119"/>
        <v>0.32935764782276239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7">
      <c r="Z292" s="142"/>
      <c r="AA292" s="142"/>
    </row>
    <row r="293" spans="1:27">
      <c r="A293" s="6" t="s">
        <v>530</v>
      </c>
      <c r="B293" s="75"/>
      <c r="C293" s="75"/>
      <c r="D293" s="75"/>
      <c r="E293" s="75"/>
      <c r="F293" s="75"/>
      <c r="G293" s="75"/>
      <c r="H293" s="6" t="s">
        <v>470</v>
      </c>
      <c r="I293" s="6" t="s">
        <v>324</v>
      </c>
    </row>
    <row r="294" spans="1:27">
      <c r="A294" s="72" t="s">
        <v>318</v>
      </c>
      <c r="B294" s="70">
        <v>2</v>
      </c>
      <c r="C294" s="70">
        <v>2</v>
      </c>
      <c r="D294" s="70">
        <v>2</v>
      </c>
      <c r="E294" s="70">
        <v>2</v>
      </c>
      <c r="F294" s="70">
        <v>2</v>
      </c>
      <c r="G294" s="70">
        <v>2</v>
      </c>
      <c r="H294" s="68">
        <f t="shared" ref="H294:H300" si="121">AVERAGE(B294:G294)</f>
        <v>2</v>
      </c>
      <c r="I294" s="40">
        <f t="shared" ref="I294:I300" si="122">_xlfn.STDEV.S(B294:G294)</f>
        <v>0</v>
      </c>
    </row>
    <row r="295" spans="1:27">
      <c r="A295" s="67" t="s">
        <v>263</v>
      </c>
      <c r="B295" s="60">
        <f t="shared" ref="B295:G295" si="123">SUM(H280:H291)</f>
        <v>0.44244961530648186</v>
      </c>
      <c r="C295" s="60">
        <f t="shared" si="123"/>
        <v>0.28469535014521291</v>
      </c>
      <c r="D295" s="60">
        <f t="shared" si="123"/>
        <v>0.35992419613641119</v>
      </c>
      <c r="E295" s="60">
        <f t="shared" si="123"/>
        <v>0.87052285879001357</v>
      </c>
      <c r="F295" s="60">
        <f t="shared" si="123"/>
        <v>0.43813655363203008</v>
      </c>
      <c r="G295" s="60">
        <f t="shared" si="123"/>
        <v>0.46422259163437779</v>
      </c>
      <c r="H295" s="68">
        <f t="shared" si="121"/>
        <v>0.47665852760742128</v>
      </c>
      <c r="I295" s="40">
        <f t="shared" si="122"/>
        <v>0.20416401332584597</v>
      </c>
    </row>
    <row r="296" spans="1:27">
      <c r="A296" s="67" t="s">
        <v>321</v>
      </c>
      <c r="B296" s="60">
        <f t="shared" ref="B296:G296" si="124">SUM(N280:N291)/100</f>
        <v>0.9081999999999999</v>
      </c>
      <c r="C296" s="60">
        <f t="shared" si="124"/>
        <v>0.95039999999999991</v>
      </c>
      <c r="D296" s="60">
        <f t="shared" si="124"/>
        <v>0.93159999999999998</v>
      </c>
      <c r="E296" s="60">
        <f t="shared" si="124"/>
        <v>0.70860000000000001</v>
      </c>
      <c r="F296" s="60">
        <f t="shared" si="124"/>
        <v>0.90949999999999998</v>
      </c>
      <c r="G296" s="60">
        <f t="shared" si="124"/>
        <v>0.90150000000000008</v>
      </c>
      <c r="H296" s="68">
        <f t="shared" si="121"/>
        <v>0.88496666666666668</v>
      </c>
      <c r="I296" s="40">
        <f t="shared" si="122"/>
        <v>8.8290897983125435E-2</v>
      </c>
    </row>
    <row r="297" spans="1:27">
      <c r="A297" s="67" t="s">
        <v>525</v>
      </c>
      <c r="B297" s="60">
        <f t="shared" ref="B297:G297" si="125">SUM(T280:T291)/100</f>
        <v>0.318</v>
      </c>
      <c r="C297" s="60">
        <f t="shared" si="125"/>
        <v>0.32539999999999997</v>
      </c>
      <c r="D297" s="60">
        <f t="shared" si="125"/>
        <v>0.36849999999999999</v>
      </c>
      <c r="E297" s="60">
        <f t="shared" si="125"/>
        <v>0.41039999999999999</v>
      </c>
      <c r="F297" s="60">
        <f t="shared" si="125"/>
        <v>0.441</v>
      </c>
      <c r="G297" s="60">
        <f t="shared" si="125"/>
        <v>0.33440000000000003</v>
      </c>
      <c r="H297" s="68">
        <f t="shared" si="121"/>
        <v>0.36628333333333335</v>
      </c>
      <c r="I297" s="40">
        <f t="shared" si="122"/>
        <v>5.010598433986356E-2</v>
      </c>
    </row>
    <row r="298" spans="1:27">
      <c r="A298" s="67" t="s">
        <v>7</v>
      </c>
      <c r="B298" s="60">
        <f t="shared" ref="B298:G298" si="126">100*B296/(B294*B295)</f>
        <v>102.63315511879199</v>
      </c>
      <c r="C298" s="60">
        <f t="shared" si="126"/>
        <v>166.91526565418698</v>
      </c>
      <c r="D298" s="60">
        <f t="shared" si="126"/>
        <v>129.41613956497159</v>
      </c>
      <c r="E298" s="60">
        <f t="shared" si="126"/>
        <v>40.699677949004183</v>
      </c>
      <c r="F298" s="60">
        <f t="shared" si="126"/>
        <v>103.79184211640163</v>
      </c>
      <c r="G298" s="60">
        <f t="shared" si="126"/>
        <v>97.097816461937981</v>
      </c>
      <c r="H298" s="68">
        <f t="shared" si="121"/>
        <v>106.75898281088239</v>
      </c>
      <c r="I298" s="40">
        <f t="shared" si="122"/>
        <v>41.509327601890277</v>
      </c>
    </row>
    <row r="299" spans="1:27">
      <c r="A299" s="67" t="s">
        <v>528</v>
      </c>
      <c r="B299" s="60">
        <f t="shared" ref="B299:G299" si="127">100*B297/(B294*B295)</f>
        <v>35.936295229878723</v>
      </c>
      <c r="C299" s="60">
        <f t="shared" si="127"/>
        <v>57.148808337407878</v>
      </c>
      <c r="D299" s="60">
        <f t="shared" si="127"/>
        <v>51.191334724873371</v>
      </c>
      <c r="E299" s="60">
        <f t="shared" si="127"/>
        <v>23.572040403995651</v>
      </c>
      <c r="F299" s="60">
        <f t="shared" si="127"/>
        <v>50.32677556166368</v>
      </c>
      <c r="G299" s="60">
        <f t="shared" si="127"/>
        <v>36.017204464639008</v>
      </c>
      <c r="H299" s="68">
        <f t="shared" si="121"/>
        <v>42.365409787076388</v>
      </c>
      <c r="I299" s="40">
        <f t="shared" si="122"/>
        <v>12.606769025223281</v>
      </c>
    </row>
    <row r="300" spans="1:27">
      <c r="A300" s="67" t="s">
        <v>526</v>
      </c>
      <c r="B300" s="60">
        <f t="shared" ref="B300:G300" si="128">SQRT(B298^2+B299^2)</f>
        <v>108.74273237548807</v>
      </c>
      <c r="C300" s="60">
        <f t="shared" si="128"/>
        <v>176.42758345223004</v>
      </c>
      <c r="D300" s="60">
        <f t="shared" si="128"/>
        <v>139.17287785633462</v>
      </c>
      <c r="E300" s="60">
        <f t="shared" si="128"/>
        <v>47.03301897561181</v>
      </c>
      <c r="F300" s="60">
        <f t="shared" si="128"/>
        <v>115.34960263629047</v>
      </c>
      <c r="G300" s="60">
        <f t="shared" si="128"/>
        <v>103.56266208978893</v>
      </c>
      <c r="H300" s="68">
        <f t="shared" si="121"/>
        <v>115.04807956429066</v>
      </c>
      <c r="I300" s="40">
        <f t="shared" si="122"/>
        <v>42.772096022853283</v>
      </c>
    </row>
    <row r="302" spans="1:27">
      <c r="A302" s="67" t="s">
        <v>87</v>
      </c>
      <c r="B302" s="88" t="s">
        <v>522</v>
      </c>
      <c r="C302" s="88"/>
      <c r="D302" s="88"/>
      <c r="E302" s="88"/>
      <c r="F302" s="88"/>
      <c r="G302" s="125" t="s">
        <v>394</v>
      </c>
      <c r="H302" s="125"/>
      <c r="I302" s="125"/>
      <c r="J302" s="125"/>
      <c r="K302" s="125"/>
      <c r="L302" s="131" t="s">
        <v>395</v>
      </c>
      <c r="M302" s="131"/>
      <c r="N302" s="131"/>
      <c r="O302" s="131"/>
      <c r="P302" s="132"/>
      <c r="Q302" s="133" t="s">
        <v>585</v>
      </c>
      <c r="R302" s="123"/>
      <c r="S302" s="123"/>
      <c r="T302" s="123"/>
      <c r="U302" s="124"/>
      <c r="V302" s="85"/>
      <c r="W302" s="59"/>
      <c r="X302" s="59"/>
      <c r="Y302" s="59"/>
      <c r="Z302" s="59"/>
    </row>
    <row r="303" spans="1:27">
      <c r="A303" s="40" t="s">
        <v>328</v>
      </c>
      <c r="B303" s="1">
        <v>41.55</v>
      </c>
      <c r="C303" s="1">
        <v>41.95</v>
      </c>
      <c r="D303" s="1">
        <v>32.700000000000003</v>
      </c>
      <c r="E303" s="1">
        <v>40.21</v>
      </c>
      <c r="F303" s="1">
        <v>35.130000000000003</v>
      </c>
      <c r="G303" s="1"/>
      <c r="H303" s="1"/>
      <c r="I303" s="1"/>
      <c r="J303" s="1"/>
      <c r="K303" s="1"/>
      <c r="L303" s="1">
        <f t="shared" ref="L303:P304" si="129">B303</f>
        <v>41.55</v>
      </c>
      <c r="M303" s="1">
        <f t="shared" si="129"/>
        <v>41.95</v>
      </c>
      <c r="N303" s="1">
        <f t="shared" si="129"/>
        <v>32.700000000000003</v>
      </c>
      <c r="O303" s="1">
        <f t="shared" si="129"/>
        <v>40.21</v>
      </c>
      <c r="P303" s="1">
        <f t="shared" si="129"/>
        <v>35.130000000000003</v>
      </c>
      <c r="Q303" s="1"/>
      <c r="R303" s="1"/>
      <c r="S303" s="1"/>
      <c r="T303" s="1"/>
      <c r="U303" s="1"/>
    </row>
    <row r="304" spans="1:27" ht="15.4">
      <c r="A304" s="40" t="s">
        <v>400</v>
      </c>
      <c r="B304" s="1">
        <v>0.47</v>
      </c>
      <c r="C304" s="1">
        <v>0.4</v>
      </c>
      <c r="D304" s="1">
        <v>1.72</v>
      </c>
      <c r="E304" s="1">
        <v>0.53800000000000003</v>
      </c>
      <c r="F304" s="1">
        <v>0.1</v>
      </c>
      <c r="G304" s="1"/>
      <c r="H304" s="1"/>
      <c r="I304" s="1"/>
      <c r="J304" s="1"/>
      <c r="K304" s="1"/>
      <c r="L304" s="1">
        <f t="shared" si="129"/>
        <v>0.47</v>
      </c>
      <c r="M304" s="1">
        <f t="shared" si="129"/>
        <v>0.4</v>
      </c>
      <c r="N304" s="1">
        <f t="shared" si="129"/>
        <v>1.72</v>
      </c>
      <c r="O304" s="1">
        <f t="shared" si="129"/>
        <v>0.53800000000000003</v>
      </c>
      <c r="P304" s="1">
        <f t="shared" si="129"/>
        <v>0.1</v>
      </c>
      <c r="Q304" s="1">
        <f>B304</f>
        <v>0.47</v>
      </c>
      <c r="R304" s="1">
        <f t="shared" ref="R304:U304" si="130">C304</f>
        <v>0.4</v>
      </c>
      <c r="S304" s="1">
        <f t="shared" si="130"/>
        <v>1.72</v>
      </c>
      <c r="T304" s="1">
        <f t="shared" si="130"/>
        <v>0.53800000000000003</v>
      </c>
      <c r="U304" s="1">
        <f t="shared" si="130"/>
        <v>0.1</v>
      </c>
    </row>
    <row r="305" spans="1:23" ht="15.4">
      <c r="A305" s="6" t="s">
        <v>402</v>
      </c>
      <c r="B305" s="1"/>
      <c r="C305" s="1">
        <v>1.8</v>
      </c>
      <c r="D305" s="1"/>
      <c r="E305" s="1">
        <v>0.03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3" ht="15.4">
      <c r="A306" s="40" t="s">
        <v>401</v>
      </c>
      <c r="B306" s="1">
        <v>2.86</v>
      </c>
      <c r="C306" s="1">
        <v>4.4400000000000004</v>
      </c>
      <c r="D306" s="1">
        <v>4.5</v>
      </c>
      <c r="E306" s="1">
        <v>3.31</v>
      </c>
      <c r="F306" s="1">
        <v>1.01</v>
      </c>
      <c r="G306" s="1"/>
      <c r="H306" s="1"/>
      <c r="I306" s="1"/>
      <c r="J306" s="1"/>
      <c r="K306" s="1"/>
      <c r="L306" s="1">
        <f>B306</f>
        <v>2.86</v>
      </c>
      <c r="M306" s="1">
        <f>C306</f>
        <v>4.4400000000000004</v>
      </c>
      <c r="N306" s="1">
        <f>D306</f>
        <v>4.5</v>
      </c>
      <c r="O306" s="1">
        <f>E306</f>
        <v>3.31</v>
      </c>
      <c r="P306" s="1">
        <f>F306</f>
        <v>1.01</v>
      </c>
      <c r="Q306" s="1"/>
      <c r="R306" s="1"/>
      <c r="S306" s="1"/>
      <c r="T306" s="1"/>
      <c r="U306" s="1"/>
    </row>
    <row r="307" spans="1:23" ht="15.4">
      <c r="A307" s="6" t="s">
        <v>403</v>
      </c>
      <c r="B307" s="1"/>
      <c r="C307" s="1">
        <v>0.09</v>
      </c>
      <c r="D307" s="1"/>
      <c r="E307" s="1"/>
      <c r="F307" s="1">
        <v>0.03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>
        <f>C307</f>
        <v>0.09</v>
      </c>
      <c r="S307" s="1"/>
      <c r="T307" s="1"/>
      <c r="U307" s="1">
        <f>F307</f>
        <v>0.03</v>
      </c>
    </row>
    <row r="308" spans="1:23">
      <c r="A308" s="6" t="s">
        <v>312</v>
      </c>
      <c r="B308" s="1"/>
      <c r="C308" s="1"/>
      <c r="D308" s="1"/>
      <c r="E308" s="1">
        <v>0.86199999999999999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>
        <f>E308</f>
        <v>0.86199999999999999</v>
      </c>
      <c r="U308" s="1"/>
    </row>
    <row r="309" spans="1:23" ht="15.4">
      <c r="A309" s="40" t="s">
        <v>404</v>
      </c>
      <c r="B309" s="1">
        <v>1.8</v>
      </c>
      <c r="C309" s="1">
        <v>0.46</v>
      </c>
      <c r="D309" s="1">
        <v>0.8</v>
      </c>
      <c r="E309" s="1">
        <v>1.3240000000000001</v>
      </c>
      <c r="F309" s="1">
        <v>0.39</v>
      </c>
      <c r="G309" s="1"/>
      <c r="H309" s="1"/>
      <c r="I309" s="1"/>
      <c r="J309" s="1"/>
      <c r="K309" s="1"/>
      <c r="L309" s="1">
        <f>B309</f>
        <v>1.8</v>
      </c>
      <c r="M309" s="1">
        <f>C309</f>
        <v>0.46</v>
      </c>
      <c r="N309" s="1">
        <f>D309</f>
        <v>0.8</v>
      </c>
      <c r="O309" s="1">
        <f>E309</f>
        <v>1.3240000000000001</v>
      </c>
      <c r="P309" s="1">
        <f>F309</f>
        <v>0.39</v>
      </c>
      <c r="Q309" s="1">
        <f>B309</f>
        <v>1.8</v>
      </c>
      <c r="R309" s="1">
        <f t="shared" ref="R309:U309" si="131">C309</f>
        <v>0.46</v>
      </c>
      <c r="S309" s="1">
        <f t="shared" si="131"/>
        <v>0.8</v>
      </c>
      <c r="T309" s="1">
        <f t="shared" si="131"/>
        <v>1.3240000000000001</v>
      </c>
      <c r="U309" s="1">
        <f t="shared" si="131"/>
        <v>0.39</v>
      </c>
    </row>
    <row r="310" spans="1:23" ht="15.4">
      <c r="A310" s="6" t="s">
        <v>405</v>
      </c>
      <c r="B310" s="1"/>
      <c r="C310" s="1">
        <v>0.14000000000000001</v>
      </c>
      <c r="D310" s="1">
        <v>0.1</v>
      </c>
      <c r="E310" s="1">
        <v>0.24099999999999999</v>
      </c>
      <c r="F310" s="1">
        <v>0.1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3" ht="15.4">
      <c r="A311" s="6" t="s">
        <v>406</v>
      </c>
      <c r="B311" s="1"/>
      <c r="C311" s="1"/>
      <c r="D311" s="1">
        <v>0.1</v>
      </c>
      <c r="E311" s="1"/>
      <c r="F311" s="1">
        <v>0.9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3">
      <c r="A312" s="6" t="s">
        <v>329</v>
      </c>
      <c r="B312" s="1"/>
      <c r="C312" s="1"/>
      <c r="D312" s="1">
        <v>0.69</v>
      </c>
      <c r="E312" s="1"/>
      <c r="F312" s="1">
        <v>0.2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3" ht="15.4">
      <c r="A313" s="6" t="s">
        <v>407</v>
      </c>
      <c r="B313" s="1">
        <v>51.02</v>
      </c>
      <c r="C313" s="1">
        <v>50.45</v>
      </c>
      <c r="D313" s="1">
        <v>52</v>
      </c>
      <c r="E313" s="1"/>
      <c r="F313" s="1">
        <v>44.74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>
        <f>B313</f>
        <v>51.02</v>
      </c>
      <c r="R313" s="1">
        <f t="shared" ref="R313:U313" si="132">C313</f>
        <v>50.45</v>
      </c>
      <c r="S313" s="1">
        <f t="shared" si="132"/>
        <v>52</v>
      </c>
      <c r="T313" s="1"/>
      <c r="U313" s="1">
        <f t="shared" si="132"/>
        <v>44.74</v>
      </c>
    </row>
    <row r="314" spans="1:23">
      <c r="A314" s="6" t="s">
        <v>368</v>
      </c>
      <c r="B314" s="1"/>
      <c r="C314" s="1">
        <v>0.11</v>
      </c>
      <c r="D314" s="1"/>
      <c r="E314" s="1">
        <v>6.9000000000000006E-2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>
        <f>C314</f>
        <v>0.11</v>
      </c>
      <c r="S314" s="1"/>
      <c r="T314" s="1">
        <f>E314</f>
        <v>6.9000000000000006E-2</v>
      </c>
      <c r="U314" s="1"/>
    </row>
    <row r="315" spans="1:23">
      <c r="A315" s="6" t="s">
        <v>374</v>
      </c>
      <c r="B315" s="1"/>
      <c r="C315" s="1">
        <v>0.1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>
        <f>C315</f>
        <v>0.1</v>
      </c>
      <c r="S315" s="1"/>
      <c r="T315" s="1"/>
      <c r="U315" s="1"/>
    </row>
    <row r="316" spans="1:23">
      <c r="A316" s="67" t="s">
        <v>529</v>
      </c>
      <c r="B316" s="1">
        <f>SUM(B303:B304,B306,B309)</f>
        <v>46.679999999999993</v>
      </c>
      <c r="C316" s="1">
        <f t="shared" ref="C316:F316" si="133">SUM(C303:C304,C306,C309)</f>
        <v>47.25</v>
      </c>
      <c r="D316" s="1">
        <f t="shared" si="133"/>
        <v>39.72</v>
      </c>
      <c r="E316" s="1">
        <f t="shared" si="133"/>
        <v>45.381999999999998</v>
      </c>
      <c r="F316" s="1">
        <f t="shared" si="133"/>
        <v>36.630000000000003</v>
      </c>
      <c r="G316" s="1">
        <f>-B316%*LOG(B316%,2)</f>
        <v>0.51307086559749293</v>
      </c>
      <c r="H316" s="1">
        <f t="shared" ref="H316:H317" si="134">-C316%*LOG(C316%,2)</f>
        <v>0.5110625042241006</v>
      </c>
      <c r="I316" s="1">
        <f t="shared" ref="I316:K317" si="135">-D316%*LOG(D316%,2)</f>
        <v>0.52909521388677117</v>
      </c>
      <c r="J316" s="1">
        <f t="shared" si="135"/>
        <v>0.51726762318411401</v>
      </c>
      <c r="K316" s="1">
        <f t="shared" si="135"/>
        <v>0.53073294686391803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3">
      <c r="A317" s="67" t="s">
        <v>396</v>
      </c>
      <c r="B317" s="1">
        <f>100-B316</f>
        <v>53.320000000000007</v>
      </c>
      <c r="C317" s="1">
        <f t="shared" ref="C317:F317" si="136">100-C316</f>
        <v>52.75</v>
      </c>
      <c r="D317" s="1">
        <f t="shared" si="136"/>
        <v>60.28</v>
      </c>
      <c r="E317" s="1">
        <f t="shared" si="136"/>
        <v>54.618000000000002</v>
      </c>
      <c r="F317" s="1">
        <f t="shared" si="136"/>
        <v>63.37</v>
      </c>
      <c r="G317" s="1">
        <f>-B317%*LOG(B317%,2)</f>
        <v>0.48374640087032594</v>
      </c>
      <c r="H317" s="1">
        <f t="shared" si="134"/>
        <v>0.48675431806312713</v>
      </c>
      <c r="I317" s="1">
        <f t="shared" si="135"/>
        <v>0.44019390306923978</v>
      </c>
      <c r="J317" s="1">
        <f t="shared" si="135"/>
        <v>0.47657023746123928</v>
      </c>
      <c r="K317" s="1">
        <f t="shared" si="135"/>
        <v>0.41705576388764348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3">
      <c r="W318" s="81"/>
    </row>
    <row r="319" spans="1:23">
      <c r="A319" s="6" t="s">
        <v>530</v>
      </c>
      <c r="B319" s="75"/>
      <c r="C319" s="75"/>
      <c r="D319" s="75"/>
      <c r="E319" s="75"/>
      <c r="F319" s="75"/>
      <c r="G319" s="6" t="s">
        <v>470</v>
      </c>
      <c r="H319" s="6" t="s">
        <v>324</v>
      </c>
    </row>
    <row r="320" spans="1:23">
      <c r="A320" s="67" t="s">
        <v>318</v>
      </c>
      <c r="B320" s="60">
        <v>2</v>
      </c>
      <c r="C320" s="60">
        <v>2</v>
      </c>
      <c r="D320" s="60">
        <v>2</v>
      </c>
      <c r="E320" s="60">
        <v>2</v>
      </c>
      <c r="F320" s="60">
        <v>2</v>
      </c>
      <c r="G320" s="68">
        <f>AVERAGE(B320:F320)</f>
        <v>2</v>
      </c>
      <c r="H320" s="68">
        <f>_xlfn.STDEV.S(B320:F320)</f>
        <v>0</v>
      </c>
    </row>
    <row r="321" spans="1:31">
      <c r="A321" s="67" t="s">
        <v>263</v>
      </c>
      <c r="B321" s="60">
        <f>SUM(G303:G317)</f>
        <v>0.99681726646781887</v>
      </c>
      <c r="C321" s="60">
        <f>SUM(H303:H317)</f>
        <v>0.99781682228722768</v>
      </c>
      <c r="D321" s="60">
        <f t="shared" ref="D321:F321" si="137">SUM(I303:I317)</f>
        <v>0.96928911695601094</v>
      </c>
      <c r="E321" s="60">
        <f t="shared" si="137"/>
        <v>0.99383786064535329</v>
      </c>
      <c r="F321" s="60">
        <f t="shared" si="137"/>
        <v>0.94778871075156146</v>
      </c>
      <c r="G321" s="68">
        <f t="shared" ref="G321:G326" si="138">AVERAGE(B321:F321)</f>
        <v>0.98110995542159452</v>
      </c>
      <c r="H321" s="68">
        <f t="shared" ref="H321:H326" si="139">_xlfn.STDEV.S(B321:F321)</f>
        <v>2.2010657421709635E-2</v>
      </c>
    </row>
    <row r="322" spans="1:31">
      <c r="A322" s="67" t="s">
        <v>321</v>
      </c>
      <c r="B322" s="60">
        <f>SUM(L303:L317)/100</f>
        <v>0.46679999999999994</v>
      </c>
      <c r="C322" s="60">
        <f t="shared" ref="C322:F322" si="140">SUM(M303:M317)/100</f>
        <v>0.47249999999999998</v>
      </c>
      <c r="D322" s="60">
        <f t="shared" si="140"/>
        <v>0.3972</v>
      </c>
      <c r="E322" s="60">
        <f t="shared" si="140"/>
        <v>0.45382</v>
      </c>
      <c r="F322" s="60">
        <f t="shared" si="140"/>
        <v>0.36630000000000001</v>
      </c>
      <c r="G322" s="68">
        <f t="shared" si="138"/>
        <v>0.43132399999999993</v>
      </c>
      <c r="H322" s="68">
        <f t="shared" si="139"/>
        <v>4.7044254484474489E-2</v>
      </c>
    </row>
    <row r="323" spans="1:31">
      <c r="A323" s="67" t="s">
        <v>525</v>
      </c>
      <c r="B323" s="60">
        <f>SUM(Q303:Q317)/100</f>
        <v>0.53290000000000004</v>
      </c>
      <c r="C323" s="60">
        <f t="shared" ref="C323:F323" si="141">SUM(R303:R317)/100</f>
        <v>0.51610000000000011</v>
      </c>
      <c r="D323" s="60">
        <f t="shared" si="141"/>
        <v>0.54520000000000002</v>
      </c>
      <c r="E323" s="60">
        <f t="shared" si="141"/>
        <v>2.793E-2</v>
      </c>
      <c r="F323" s="60">
        <f t="shared" si="141"/>
        <v>0.45260000000000006</v>
      </c>
      <c r="G323" s="68">
        <f t="shared" si="138"/>
        <v>0.41494600000000004</v>
      </c>
      <c r="H323" s="68">
        <f t="shared" si="139"/>
        <v>0.21926615694174068</v>
      </c>
    </row>
    <row r="324" spans="1:31">
      <c r="A324" s="67" t="s">
        <v>7</v>
      </c>
      <c r="B324" s="60">
        <f>100*B322/(B320*B321)</f>
        <v>23.414522184897869</v>
      </c>
      <c r="C324" s="60">
        <f>100*C322/(C320*C321)</f>
        <v>23.676690422843361</v>
      </c>
      <c r="D324" s="60">
        <f>100*D322/(D320*D321)</f>
        <v>20.489242737367185</v>
      </c>
      <c r="E324" s="60">
        <f>100*E322/(E320*E321)</f>
        <v>22.831692068226793</v>
      </c>
      <c r="F324" s="60">
        <f>100*F322/(F320*F321)</f>
        <v>19.323927149835836</v>
      </c>
      <c r="G324" s="68">
        <f t="shared" si="138"/>
        <v>21.947214912634212</v>
      </c>
      <c r="H324" s="68">
        <f t="shared" si="139"/>
        <v>1.9322071292123892</v>
      </c>
    </row>
    <row r="325" spans="1:31">
      <c r="A325" s="67" t="s">
        <v>528</v>
      </c>
      <c r="B325" s="60">
        <f>100*B323/(B320*B321)</f>
        <v>26.730074705081574</v>
      </c>
      <c r="C325" s="60">
        <f>100*C323/(C320*C321)</f>
        <v>25.861460163448598</v>
      </c>
      <c r="D325" s="60">
        <f>100*D323/(D320*D321)</f>
        <v>28.123703777473793</v>
      </c>
      <c r="E325" s="60">
        <f>100*E323/(E320*E321)</f>
        <v>1.405158784243917</v>
      </c>
      <c r="F325" s="60">
        <f>100*F323/(F320*F321)</f>
        <v>23.876629615112474</v>
      </c>
      <c r="G325" s="68">
        <f t="shared" si="138"/>
        <v>21.199405409072074</v>
      </c>
      <c r="H325" s="68">
        <f t="shared" si="139"/>
        <v>11.171936875305091</v>
      </c>
    </row>
    <row r="326" spans="1:31">
      <c r="A326" s="67" t="s">
        <v>526</v>
      </c>
      <c r="B326" s="60">
        <f>SQRT(B324^2+B325^2)</f>
        <v>35.535007286988368</v>
      </c>
      <c r="C326" s="60">
        <f>SQRT(C324^2+C325^2)</f>
        <v>35.062812082957656</v>
      </c>
      <c r="D326" s="60">
        <f>SQRT(D324^2+D325^2)</f>
        <v>34.795858692003101</v>
      </c>
      <c r="E326" s="60">
        <f>SQRT(E324^2+E325^2)</f>
        <v>22.874890904816752</v>
      </c>
      <c r="F326" s="60">
        <f>SQRT(F324^2+F325^2)</f>
        <v>30.716568855740196</v>
      </c>
      <c r="G326" s="68">
        <f t="shared" si="138"/>
        <v>31.797027564501217</v>
      </c>
      <c r="H326" s="68">
        <f t="shared" si="139"/>
        <v>5.3479608883529437</v>
      </c>
    </row>
    <row r="328" spans="1:31">
      <c r="A328" s="67" t="s">
        <v>88</v>
      </c>
      <c r="B328" s="88" t="s">
        <v>522</v>
      </c>
      <c r="C328" s="88"/>
      <c r="D328" s="88"/>
      <c r="E328" s="88"/>
      <c r="F328" s="88"/>
      <c r="G328" s="88"/>
      <c r="H328" s="125" t="s">
        <v>394</v>
      </c>
      <c r="I328" s="125"/>
      <c r="J328" s="125"/>
      <c r="K328" s="125"/>
      <c r="L328" s="125"/>
      <c r="M328" s="125"/>
      <c r="N328" s="125" t="s">
        <v>395</v>
      </c>
      <c r="O328" s="125"/>
      <c r="P328" s="125"/>
      <c r="Q328" s="125"/>
      <c r="R328" s="125"/>
      <c r="S328" s="125"/>
      <c r="T328" s="128" t="s">
        <v>524</v>
      </c>
      <c r="U328" s="129"/>
      <c r="V328" s="129"/>
      <c r="W328" s="129"/>
      <c r="X328" s="129"/>
      <c r="Y328" s="129"/>
      <c r="Z328" s="85"/>
      <c r="AA328" s="59"/>
      <c r="AB328" s="59"/>
      <c r="AC328" s="59"/>
      <c r="AD328" s="59"/>
      <c r="AE328" s="59"/>
    </row>
    <row r="329" spans="1:31">
      <c r="A329" s="40" t="s">
        <v>328</v>
      </c>
      <c r="B329" s="1">
        <v>29.82</v>
      </c>
      <c r="C329" s="1">
        <v>40.75</v>
      </c>
      <c r="D329" s="1">
        <v>38.53</v>
      </c>
      <c r="E329" s="1">
        <v>29.63</v>
      </c>
      <c r="F329" s="1">
        <v>31.36</v>
      </c>
      <c r="G329" s="1">
        <v>30.28</v>
      </c>
      <c r="H329" s="1"/>
      <c r="I329" s="1"/>
      <c r="J329" s="1"/>
      <c r="K329" s="1"/>
      <c r="L329" s="1"/>
      <c r="M329" s="1"/>
      <c r="N329" s="1">
        <f t="shared" ref="N329:S329" si="142">B329</f>
        <v>29.82</v>
      </c>
      <c r="O329" s="1">
        <f t="shared" si="142"/>
        <v>40.75</v>
      </c>
      <c r="P329" s="1">
        <f t="shared" si="142"/>
        <v>38.53</v>
      </c>
      <c r="Q329" s="1">
        <f t="shared" si="142"/>
        <v>29.63</v>
      </c>
      <c r="R329" s="1">
        <f t="shared" si="142"/>
        <v>31.36</v>
      </c>
      <c r="S329" s="1">
        <f t="shared" si="142"/>
        <v>30.28</v>
      </c>
      <c r="T329" s="1"/>
      <c r="U329" s="1"/>
      <c r="V329" s="1"/>
      <c r="W329" s="1"/>
      <c r="X329" s="1"/>
      <c r="Y329" s="1"/>
    </row>
    <row r="330" spans="1:31" ht="15.4">
      <c r="A330" s="40" t="s">
        <v>400</v>
      </c>
      <c r="B330" s="1">
        <v>0.13200000000000001</v>
      </c>
      <c r="C330" s="1"/>
      <c r="D330" s="1">
        <v>0.15</v>
      </c>
      <c r="E330" s="1">
        <v>0.3</v>
      </c>
      <c r="F330" s="1">
        <v>0.28999999999999998</v>
      </c>
      <c r="G330" s="1">
        <v>0.28000000000000003</v>
      </c>
      <c r="H330" s="1"/>
      <c r="I330" s="1"/>
      <c r="J330" s="1"/>
      <c r="K330" s="1"/>
      <c r="L330" s="1"/>
      <c r="M330" s="1"/>
      <c r="N330" s="1">
        <f>B330</f>
        <v>0.13200000000000001</v>
      </c>
      <c r="O330" s="1"/>
      <c r="P330" s="1">
        <f>D330</f>
        <v>0.15</v>
      </c>
      <c r="Q330" s="1">
        <f>E330</f>
        <v>0.3</v>
      </c>
      <c r="R330" s="1">
        <f>F330</f>
        <v>0.28999999999999998</v>
      </c>
      <c r="S330" s="1">
        <f>G330</f>
        <v>0.28000000000000003</v>
      </c>
      <c r="T330" s="1">
        <f t="shared" ref="T330:U339" si="143">B330</f>
        <v>0.13200000000000001</v>
      </c>
      <c r="U330" s="1"/>
      <c r="V330" s="1">
        <f t="shared" ref="V330:Y339" si="144">D330</f>
        <v>0.15</v>
      </c>
      <c r="W330" s="1">
        <f t="shared" si="144"/>
        <v>0.3</v>
      </c>
      <c r="X330" s="1">
        <f t="shared" si="144"/>
        <v>0.28999999999999998</v>
      </c>
      <c r="Y330" s="1">
        <f t="shared" si="144"/>
        <v>0.28000000000000003</v>
      </c>
    </row>
    <row r="331" spans="1:31" ht="15.4">
      <c r="A331" s="6" t="s">
        <v>402</v>
      </c>
      <c r="B331" s="1">
        <v>1.17</v>
      </c>
      <c r="C331" s="1">
        <v>1.49</v>
      </c>
      <c r="D331" s="1">
        <v>1.62</v>
      </c>
      <c r="E331" s="1">
        <v>1.83</v>
      </c>
      <c r="F331" s="1">
        <v>0.87</v>
      </c>
      <c r="G331" s="1">
        <v>0.94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31" ht="15.4">
      <c r="A332" s="40" t="s">
        <v>401</v>
      </c>
      <c r="B332" s="1">
        <v>9.43</v>
      </c>
      <c r="C332" s="1">
        <v>15.34</v>
      </c>
      <c r="D332" s="1">
        <v>9.65</v>
      </c>
      <c r="E332" s="1">
        <v>7.07</v>
      </c>
      <c r="F332" s="1">
        <v>0.47</v>
      </c>
      <c r="G332" s="1">
        <v>1.1499999999999999</v>
      </c>
      <c r="H332" s="1"/>
      <c r="I332" s="1"/>
      <c r="J332" s="1"/>
      <c r="K332" s="1"/>
      <c r="L332" s="1"/>
      <c r="M332" s="1"/>
      <c r="N332" s="1">
        <f t="shared" ref="N332:S332" si="145">B332</f>
        <v>9.43</v>
      </c>
      <c r="O332" s="1">
        <f t="shared" si="145"/>
        <v>15.34</v>
      </c>
      <c r="P332" s="1">
        <f t="shared" si="145"/>
        <v>9.65</v>
      </c>
      <c r="Q332" s="1">
        <f t="shared" si="145"/>
        <v>7.07</v>
      </c>
      <c r="R332" s="1">
        <f t="shared" si="145"/>
        <v>0.47</v>
      </c>
      <c r="S332" s="1">
        <f t="shared" si="145"/>
        <v>1.1499999999999999</v>
      </c>
      <c r="T332" s="1"/>
      <c r="U332" s="1"/>
      <c r="V332" s="1"/>
      <c r="W332" s="1"/>
      <c r="X332" s="1"/>
      <c r="Y332" s="1"/>
    </row>
    <row r="333" spans="1:31" ht="15.4">
      <c r="A333" s="6" t="s">
        <v>403</v>
      </c>
      <c r="B333" s="1"/>
      <c r="C333" s="1"/>
      <c r="D333" s="1">
        <v>0.03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>
        <f t="shared" si="144"/>
        <v>0.03</v>
      </c>
      <c r="W333" s="1"/>
      <c r="X333" s="1"/>
      <c r="Y333" s="1"/>
    </row>
    <row r="334" spans="1:31">
      <c r="A334" s="6" t="s">
        <v>312</v>
      </c>
      <c r="B334" s="1">
        <v>0.52</v>
      </c>
      <c r="C334" s="1">
        <v>0.98</v>
      </c>
      <c r="D334" s="1"/>
      <c r="E334" s="1">
        <v>1.25</v>
      </c>
      <c r="F334" s="1">
        <v>0.11</v>
      </c>
      <c r="G334" s="1">
        <v>0.05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>
        <f t="shared" si="143"/>
        <v>0.52</v>
      </c>
      <c r="U334" s="1">
        <f t="shared" si="143"/>
        <v>0.98</v>
      </c>
      <c r="V334" s="1"/>
      <c r="W334" s="1">
        <f t="shared" si="144"/>
        <v>1.25</v>
      </c>
      <c r="X334" s="1">
        <f t="shared" si="144"/>
        <v>0.11</v>
      </c>
      <c r="Y334" s="1">
        <f t="shared" si="144"/>
        <v>0.05</v>
      </c>
    </row>
    <row r="335" spans="1:31" ht="15.4">
      <c r="A335" s="40" t="s">
        <v>404</v>
      </c>
      <c r="B335" s="1">
        <v>0.23599999999999999</v>
      </c>
      <c r="C335" s="1">
        <v>1.0900000000000001</v>
      </c>
      <c r="D335" s="1">
        <v>0.77</v>
      </c>
      <c r="E335" s="1">
        <v>0.4</v>
      </c>
      <c r="F335" s="1">
        <v>0.1</v>
      </c>
      <c r="G335" s="1">
        <v>0.01</v>
      </c>
      <c r="H335" s="1"/>
      <c r="I335" s="1"/>
      <c r="J335" s="1"/>
      <c r="K335" s="1"/>
      <c r="L335" s="1"/>
      <c r="M335" s="1"/>
      <c r="N335" s="1">
        <f t="shared" ref="N335:S335" si="146">B335</f>
        <v>0.23599999999999999</v>
      </c>
      <c r="O335" s="1">
        <f t="shared" si="146"/>
        <v>1.0900000000000001</v>
      </c>
      <c r="P335" s="1">
        <f t="shared" si="146"/>
        <v>0.77</v>
      </c>
      <c r="Q335" s="1">
        <f t="shared" si="146"/>
        <v>0.4</v>
      </c>
      <c r="R335" s="1">
        <f t="shared" si="146"/>
        <v>0.1</v>
      </c>
      <c r="S335" s="1">
        <f t="shared" si="146"/>
        <v>0.01</v>
      </c>
      <c r="T335" s="1">
        <f t="shared" si="143"/>
        <v>0.23599999999999999</v>
      </c>
      <c r="U335" s="1">
        <f t="shared" si="143"/>
        <v>1.0900000000000001</v>
      </c>
      <c r="V335" s="1">
        <f t="shared" si="144"/>
        <v>0.77</v>
      </c>
      <c r="W335" s="1">
        <f t="shared" si="144"/>
        <v>0.4</v>
      </c>
      <c r="X335" s="1">
        <f t="shared" si="144"/>
        <v>0.1</v>
      </c>
      <c r="Y335" s="1">
        <f t="shared" si="144"/>
        <v>0.01</v>
      </c>
    </row>
    <row r="336" spans="1:31" ht="15.4">
      <c r="A336" s="6" t="s">
        <v>405</v>
      </c>
      <c r="B336" s="1">
        <v>8.5999999999999993E-2</v>
      </c>
      <c r="C336" s="1">
        <v>0.32900000000000001</v>
      </c>
      <c r="D336" s="1">
        <v>0.05</v>
      </c>
      <c r="E336" s="1">
        <v>0.34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7" ht="15.4">
      <c r="A337" s="6" t="s">
        <v>406</v>
      </c>
      <c r="B337" s="1">
        <v>4.2999999999999997E-2</v>
      </c>
      <c r="C337" s="1">
        <v>0.184</v>
      </c>
      <c r="D337" s="1">
        <v>0.55000000000000004</v>
      </c>
      <c r="E337" s="1">
        <v>0.28999999999999998</v>
      </c>
      <c r="F337" s="1">
        <v>0.12</v>
      </c>
      <c r="G337" s="1">
        <v>0.09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7">
      <c r="A338" s="6" t="s">
        <v>329</v>
      </c>
      <c r="B338" s="1">
        <v>5.5E-2</v>
      </c>
      <c r="C338" s="1">
        <v>0.23</v>
      </c>
      <c r="D338" s="1">
        <v>0.21</v>
      </c>
      <c r="E338" s="1">
        <v>0.13</v>
      </c>
      <c r="F338" s="1">
        <v>1.05</v>
      </c>
      <c r="G338" s="1">
        <v>0.19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7" ht="15.4">
      <c r="A339" s="6" t="s">
        <v>407</v>
      </c>
      <c r="B339" s="1">
        <v>40.86</v>
      </c>
      <c r="C339" s="1">
        <v>39</v>
      </c>
      <c r="D339" s="1">
        <v>32.76</v>
      </c>
      <c r="E339" s="1">
        <v>43.12</v>
      </c>
      <c r="F339" s="1">
        <v>44.89</v>
      </c>
      <c r="G339" s="1">
        <v>45.37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>
        <f t="shared" si="143"/>
        <v>40.86</v>
      </c>
      <c r="U339" s="1">
        <f t="shared" si="143"/>
        <v>39</v>
      </c>
      <c r="V339" s="1">
        <f t="shared" si="144"/>
        <v>32.76</v>
      </c>
      <c r="W339" s="1">
        <f t="shared" si="144"/>
        <v>43.12</v>
      </c>
      <c r="X339" s="1">
        <f t="shared" si="144"/>
        <v>44.89</v>
      </c>
      <c r="Y339" s="1">
        <f t="shared" si="144"/>
        <v>45.37</v>
      </c>
    </row>
    <row r="340" spans="1:27">
      <c r="A340" s="6" t="s">
        <v>330</v>
      </c>
      <c r="B340" s="1">
        <v>2E-3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>
        <f>B340</f>
        <v>2E-3</v>
      </c>
      <c r="U340" s="1"/>
      <c r="V340" s="1"/>
      <c r="W340" s="1"/>
      <c r="X340" s="1"/>
      <c r="Y340" s="1"/>
    </row>
    <row r="341" spans="1:27">
      <c r="A341" s="67" t="s">
        <v>529</v>
      </c>
      <c r="B341" s="1">
        <f>SUM(B329:B330,B332,B335)</f>
        <v>39.618000000000002</v>
      </c>
      <c r="C341" s="1">
        <f t="shared" ref="C341:G341" si="147">SUM(C329:C330,C332,C335)</f>
        <v>57.180000000000007</v>
      </c>
      <c r="D341" s="1">
        <f t="shared" si="147"/>
        <v>49.1</v>
      </c>
      <c r="E341" s="1">
        <f t="shared" si="147"/>
        <v>37.4</v>
      </c>
      <c r="F341" s="1">
        <f t="shared" si="147"/>
        <v>32.22</v>
      </c>
      <c r="G341" s="1">
        <f t="shared" si="147"/>
        <v>31.720000000000002</v>
      </c>
      <c r="H341" s="1">
        <f t="shared" ref="H341:M342" si="148">-B341%*LOG(B341%,2)</f>
        <v>0.52920616803652365</v>
      </c>
      <c r="I341" s="1">
        <f t="shared" si="148"/>
        <v>0.46110951215831325</v>
      </c>
      <c r="J341" s="1">
        <f t="shared" si="148"/>
        <v>0.50386668954057046</v>
      </c>
      <c r="K341" s="1">
        <f t="shared" si="148"/>
        <v>0.53066479446564441</v>
      </c>
      <c r="L341" s="1">
        <f t="shared" si="148"/>
        <v>0.52646564979157606</v>
      </c>
      <c r="M341" s="1">
        <f t="shared" si="148"/>
        <v>0.52545300472378342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7">
      <c r="A342" s="67" t="s">
        <v>396</v>
      </c>
      <c r="B342" s="1">
        <f>100-B341</f>
        <v>60.381999999999998</v>
      </c>
      <c r="C342" s="1">
        <f t="shared" ref="C342:G342" si="149">100-C341</f>
        <v>42.819999999999993</v>
      </c>
      <c r="D342" s="1">
        <f t="shared" si="149"/>
        <v>50.9</v>
      </c>
      <c r="E342" s="1">
        <f t="shared" si="149"/>
        <v>62.6</v>
      </c>
      <c r="F342" s="1">
        <f t="shared" si="149"/>
        <v>67.78</v>
      </c>
      <c r="G342" s="1">
        <f t="shared" si="149"/>
        <v>68.28</v>
      </c>
      <c r="H342" s="1">
        <f t="shared" si="148"/>
        <v>0.4394659634741071</v>
      </c>
      <c r="I342" s="1">
        <f t="shared" si="148"/>
        <v>0.52396406070199919</v>
      </c>
      <c r="J342" s="1">
        <f t="shared" si="148"/>
        <v>0.49589958124047345</v>
      </c>
      <c r="K342" s="1">
        <f t="shared" si="148"/>
        <v>0.42302916401864743</v>
      </c>
      <c r="L342" s="1">
        <f t="shared" si="148"/>
        <v>0.38029220087676552</v>
      </c>
      <c r="M342" s="1">
        <f t="shared" si="148"/>
        <v>0.37585752693702451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7">
      <c r="AA343" s="81"/>
    </row>
    <row r="344" spans="1:27">
      <c r="A344" s="6" t="s">
        <v>530</v>
      </c>
      <c r="B344" s="75"/>
      <c r="C344" s="75"/>
      <c r="D344" s="75"/>
      <c r="E344" s="75"/>
      <c r="F344" s="75"/>
      <c r="G344" s="75"/>
      <c r="H344" s="6" t="s">
        <v>470</v>
      </c>
      <c r="I344" s="6" t="s">
        <v>324</v>
      </c>
    </row>
    <row r="345" spans="1:27">
      <c r="A345" s="67" t="s">
        <v>318</v>
      </c>
      <c r="B345" s="60">
        <v>2</v>
      </c>
      <c r="C345" s="60">
        <v>2</v>
      </c>
      <c r="D345" s="60">
        <v>2</v>
      </c>
      <c r="E345" s="60">
        <v>2</v>
      </c>
      <c r="F345" s="60">
        <v>2</v>
      </c>
      <c r="G345" s="60">
        <v>2</v>
      </c>
      <c r="H345" s="68">
        <f>AVERAGE(B345:G345)</f>
        <v>2</v>
      </c>
      <c r="I345" s="40">
        <f t="shared" ref="I345:I351" si="150">_xlfn.STDEV.S(B345:G345)</f>
        <v>0</v>
      </c>
    </row>
    <row r="346" spans="1:27">
      <c r="A346" s="67" t="s">
        <v>263</v>
      </c>
      <c r="B346" s="60">
        <f>SUM(H329:H342)</f>
        <v>0.96867213151063081</v>
      </c>
      <c r="C346" s="60">
        <f t="shared" ref="C346:G346" si="151">SUM(I329:I342)</f>
        <v>0.98507357286031239</v>
      </c>
      <c r="D346" s="60">
        <f t="shared" si="151"/>
        <v>0.99976627078104396</v>
      </c>
      <c r="E346" s="60">
        <f t="shared" si="151"/>
        <v>0.95369395848429184</v>
      </c>
      <c r="F346" s="60">
        <f t="shared" si="151"/>
        <v>0.90675785066834158</v>
      </c>
      <c r="G346" s="60">
        <f t="shared" si="151"/>
        <v>0.90131053166080788</v>
      </c>
      <c r="H346" s="68">
        <f t="shared" ref="H346:H351" si="152">AVERAGE(B346:G346)</f>
        <v>0.95254571932757148</v>
      </c>
      <c r="I346" s="40">
        <f t="shared" si="150"/>
        <v>4.0671352890406312E-2</v>
      </c>
    </row>
    <row r="347" spans="1:27">
      <c r="A347" s="67" t="s">
        <v>321</v>
      </c>
      <c r="B347" s="60">
        <f>SUM(N329:N342)/100</f>
        <v>0.39618000000000003</v>
      </c>
      <c r="C347" s="60">
        <f t="shared" ref="C347:G347" si="153">SUM(O329:O342)/100</f>
        <v>0.57180000000000009</v>
      </c>
      <c r="D347" s="60">
        <f t="shared" si="153"/>
        <v>0.49099999999999999</v>
      </c>
      <c r="E347" s="60">
        <f t="shared" si="153"/>
        <v>0.374</v>
      </c>
      <c r="F347" s="60">
        <f t="shared" si="153"/>
        <v>0.32219999999999999</v>
      </c>
      <c r="G347" s="60">
        <f t="shared" si="153"/>
        <v>0.31720000000000004</v>
      </c>
      <c r="H347" s="68">
        <f t="shared" si="152"/>
        <v>0.41206333333333339</v>
      </c>
      <c r="I347" s="40">
        <f t="shared" si="150"/>
        <v>0.10052101107065463</v>
      </c>
    </row>
    <row r="348" spans="1:27">
      <c r="A348" s="67" t="s">
        <v>525</v>
      </c>
      <c r="B348" s="60">
        <f>SUM(T329:T342)/100</f>
        <v>0.41749999999999998</v>
      </c>
      <c r="C348" s="60">
        <f t="shared" ref="C348:G348" si="154">SUM(U329:U342)/100</f>
        <v>0.41070000000000001</v>
      </c>
      <c r="D348" s="60">
        <f t="shared" si="154"/>
        <v>0.33710000000000001</v>
      </c>
      <c r="E348" s="60">
        <f t="shared" si="154"/>
        <v>0.45069999999999999</v>
      </c>
      <c r="F348" s="60">
        <f t="shared" si="154"/>
        <v>0.45390000000000003</v>
      </c>
      <c r="G348" s="60">
        <f t="shared" si="154"/>
        <v>0.45710000000000001</v>
      </c>
      <c r="H348" s="68">
        <f t="shared" si="152"/>
        <v>0.42116666666666669</v>
      </c>
      <c r="I348" s="40">
        <f t="shared" si="150"/>
        <v>4.5662004628209941E-2</v>
      </c>
    </row>
    <row r="349" spans="1:27">
      <c r="A349" s="67" t="s">
        <v>7</v>
      </c>
      <c r="B349" s="60">
        <f t="shared" ref="B349:G349" si="155">100*B347/(B345*B346)</f>
        <v>20.449643750056214</v>
      </c>
      <c r="C349" s="60">
        <f t="shared" si="155"/>
        <v>29.023212872298004</v>
      </c>
      <c r="D349" s="60">
        <f t="shared" si="155"/>
        <v>24.555739393789398</v>
      </c>
      <c r="E349" s="60">
        <f t="shared" si="155"/>
        <v>19.607967350154922</v>
      </c>
      <c r="F349" s="60">
        <f t="shared" si="155"/>
        <v>17.766595555942356</v>
      </c>
      <c r="G349" s="60">
        <f t="shared" si="155"/>
        <v>17.596598999875692</v>
      </c>
      <c r="H349" s="68">
        <f t="shared" si="152"/>
        <v>21.499959653686094</v>
      </c>
      <c r="I349" s="40">
        <f t="shared" si="150"/>
        <v>4.4675308407543604</v>
      </c>
    </row>
    <row r="350" spans="1:27">
      <c r="A350" s="67" t="s">
        <v>528</v>
      </c>
      <c r="B350" s="60">
        <f t="shared" ref="B350:G350" si="156">100*B348/(B345*B346)</f>
        <v>21.550119303469302</v>
      </c>
      <c r="C350" s="60">
        <f t="shared" si="156"/>
        <v>20.846158668507851</v>
      </c>
      <c r="D350" s="60">
        <f t="shared" si="156"/>
        <v>16.858940426978425</v>
      </c>
      <c r="E350" s="60">
        <f t="shared" si="156"/>
        <v>23.62917348854231</v>
      </c>
      <c r="F350" s="60">
        <f t="shared" si="156"/>
        <v>25.028732845568701</v>
      </c>
      <c r="G350" s="60">
        <f t="shared" si="156"/>
        <v>25.357520185508129</v>
      </c>
      <c r="H350" s="68">
        <f t="shared" si="152"/>
        <v>22.211774153095785</v>
      </c>
      <c r="I350" s="40">
        <f t="shared" si="150"/>
        <v>3.1873348409886741</v>
      </c>
    </row>
    <row r="351" spans="1:27">
      <c r="A351" s="67" t="s">
        <v>526</v>
      </c>
      <c r="B351" s="60">
        <f t="shared" ref="B351:G351" si="157">SQRT(B349^2+B350^2)</f>
        <v>29.708510085461597</v>
      </c>
      <c r="C351" s="60">
        <f t="shared" si="157"/>
        <v>35.733866522716646</v>
      </c>
      <c r="D351" s="60">
        <f t="shared" si="157"/>
        <v>29.786040513906979</v>
      </c>
      <c r="E351" s="60">
        <f t="shared" si="157"/>
        <v>30.705214921188425</v>
      </c>
      <c r="F351" s="60">
        <f t="shared" si="157"/>
        <v>30.693474640439131</v>
      </c>
      <c r="G351" s="60">
        <f t="shared" si="157"/>
        <v>30.864933603053132</v>
      </c>
      <c r="H351" s="68">
        <f t="shared" si="152"/>
        <v>31.248673381127656</v>
      </c>
      <c r="I351" s="40">
        <f t="shared" si="150"/>
        <v>2.2529626874658333</v>
      </c>
    </row>
    <row r="354" spans="1:19">
      <c r="A354" s="6" t="s">
        <v>471</v>
      </c>
      <c r="B354" s="6" t="s">
        <v>549</v>
      </c>
      <c r="C354" s="6" t="s">
        <v>69</v>
      </c>
      <c r="D354" s="6" t="s">
        <v>70</v>
      </c>
      <c r="E354" s="6" t="s">
        <v>74</v>
      </c>
      <c r="F354" s="6" t="s">
        <v>548</v>
      </c>
      <c r="G354" s="6" t="s">
        <v>6</v>
      </c>
      <c r="H354" s="6" t="s">
        <v>323</v>
      </c>
      <c r="I354" s="6" t="s">
        <v>544</v>
      </c>
      <c r="J354" s="43" t="s">
        <v>565</v>
      </c>
      <c r="K354" s="43" t="s">
        <v>587</v>
      </c>
      <c r="L354" s="6" t="s">
        <v>588</v>
      </c>
      <c r="M354" s="6" t="s">
        <v>324</v>
      </c>
      <c r="N354" s="6" t="s">
        <v>589</v>
      </c>
      <c r="O354" s="6" t="s">
        <v>324</v>
      </c>
      <c r="P354" s="6" t="s">
        <v>590</v>
      </c>
      <c r="Q354" s="6" t="s">
        <v>324</v>
      </c>
      <c r="R354" s="43" t="s">
        <v>591</v>
      </c>
      <c r="S354" s="6" t="s">
        <v>324</v>
      </c>
    </row>
    <row r="355" spans="1:19">
      <c r="A355" s="6" t="s">
        <v>0</v>
      </c>
      <c r="B355" s="6" t="s">
        <v>2</v>
      </c>
      <c r="C355" s="1">
        <v>2</v>
      </c>
      <c r="D355" s="1">
        <v>0.85049906350140481</v>
      </c>
      <c r="E355" s="60">
        <v>0.32230000000000003</v>
      </c>
      <c r="F355" s="60">
        <v>3.0312499999999999E-2</v>
      </c>
      <c r="G355" s="60">
        <v>17.770007753812589</v>
      </c>
      <c r="H355" s="60">
        <v>1.6712794292194975</v>
      </c>
      <c r="I355" s="60">
        <v>17.848427115605784</v>
      </c>
      <c r="J355" s="1">
        <f t="shared" ref="J355:J386" si="158">G355/H355</f>
        <v>10.632577319587631</v>
      </c>
      <c r="K355" s="1">
        <f t="shared" ref="K355:K378" si="159">180/PI()*ATAN(J355)</f>
        <v>84.627103856076204</v>
      </c>
      <c r="L355" s="62">
        <f>AVERAGE(G355:G359)</f>
        <v>29.457631166060885</v>
      </c>
      <c r="M355" s="62">
        <f>_xlfn.STDEV.S(G355:G359)</f>
        <v>10.191499895935127</v>
      </c>
      <c r="N355" s="62">
        <f>AVERAGE(H355:H359)</f>
        <v>14.025603584417109</v>
      </c>
      <c r="O355" s="62">
        <f>_xlfn.STDEV.S(H355:H359)</f>
        <v>9.3615268550313306</v>
      </c>
      <c r="P355" s="62">
        <f>AVERAGE(I355:I359)</f>
        <v>33.029430284941512</v>
      </c>
      <c r="Q355" s="62">
        <f>_xlfn.STDEV.S(I355:I359)</f>
        <v>12.586213142966137</v>
      </c>
      <c r="R355" s="62">
        <f>AVERAGE(K355:K359)</f>
        <v>66.924128209295276</v>
      </c>
      <c r="S355" s="62">
        <f>_xlfn.STDEV.S(K355:K359)</f>
        <v>11.48647080847361</v>
      </c>
    </row>
    <row r="356" spans="1:19">
      <c r="A356" s="6" t="s">
        <v>0</v>
      </c>
      <c r="B356" s="6" t="s">
        <v>2</v>
      </c>
      <c r="C356" s="1">
        <v>2</v>
      </c>
      <c r="D356" s="1">
        <v>0.90686510795373731</v>
      </c>
      <c r="E356" s="60">
        <v>0.72360000000000002</v>
      </c>
      <c r="F356" s="60">
        <v>0.4496</v>
      </c>
      <c r="G356" s="60">
        <v>42.539729380831048</v>
      </c>
      <c r="H356" s="60">
        <v>26.431539980129408</v>
      </c>
      <c r="I356" s="60">
        <v>50.082480784357315</v>
      </c>
      <c r="J356" s="1">
        <f t="shared" si="158"/>
        <v>1.6094306049822065</v>
      </c>
      <c r="K356" s="1">
        <f t="shared" si="159"/>
        <v>58.145755019610021</v>
      </c>
      <c r="L356" s="62"/>
      <c r="M356" s="62"/>
      <c r="N356" s="62"/>
      <c r="O356" s="62"/>
      <c r="P356" s="62"/>
      <c r="Q356" s="62"/>
      <c r="R356" s="62"/>
      <c r="S356" s="62"/>
    </row>
    <row r="357" spans="1:19">
      <c r="A357" s="6" t="s">
        <v>0</v>
      </c>
      <c r="B357" s="6" t="s">
        <v>2</v>
      </c>
      <c r="C357" s="1">
        <v>2</v>
      </c>
      <c r="D357" s="1">
        <v>0.98117343071909868</v>
      </c>
      <c r="E357" s="60">
        <v>0.5806</v>
      </c>
      <c r="F357" s="60">
        <v>0.38024413000000001</v>
      </c>
      <c r="G357" s="60">
        <v>29.587022121791467</v>
      </c>
      <c r="H357" s="60">
        <v>19.377009104359889</v>
      </c>
      <c r="I357" s="60">
        <v>35.3675042922995</v>
      </c>
      <c r="J357" s="1">
        <f t="shared" si="158"/>
        <v>1.5269137751054827</v>
      </c>
      <c r="K357" s="1">
        <f t="shared" si="159"/>
        <v>56.778576129556903</v>
      </c>
      <c r="L357" s="62"/>
      <c r="M357" s="62"/>
      <c r="N357" s="62"/>
      <c r="O357" s="62"/>
      <c r="P357" s="62"/>
      <c r="Q357" s="62"/>
      <c r="R357" s="62"/>
      <c r="S357" s="62"/>
    </row>
    <row r="358" spans="1:19">
      <c r="A358" s="6" t="s">
        <v>0</v>
      </c>
      <c r="B358" s="6" t="s">
        <v>2</v>
      </c>
      <c r="C358" s="1">
        <v>2</v>
      </c>
      <c r="D358" s="1">
        <v>0.98145389503365354</v>
      </c>
      <c r="E358" s="60">
        <v>0.42</v>
      </c>
      <c r="F358" s="60">
        <v>0.210005</v>
      </c>
      <c r="G358" s="60">
        <v>21.396827814596346</v>
      </c>
      <c r="H358" s="60">
        <v>10.698668631438823</v>
      </c>
      <c r="I358" s="60">
        <v>23.922494665331559</v>
      </c>
      <c r="J358" s="1">
        <f t="shared" si="158"/>
        <v>1.9999523820861409</v>
      </c>
      <c r="K358" s="1">
        <f t="shared" si="159"/>
        <v>63.434403151429862</v>
      </c>
      <c r="L358" s="62"/>
      <c r="M358" s="62"/>
      <c r="N358" s="62"/>
      <c r="O358" s="62"/>
      <c r="P358" s="62"/>
      <c r="Q358" s="62"/>
      <c r="R358" s="62"/>
      <c r="S358" s="62"/>
    </row>
    <row r="359" spans="1:19">
      <c r="A359" s="6" t="s">
        <v>0</v>
      </c>
      <c r="B359" s="6" t="s">
        <v>2</v>
      </c>
      <c r="C359" s="1">
        <v>2</v>
      </c>
      <c r="D359" s="1">
        <v>0.92152791777661469</v>
      </c>
      <c r="E359" s="60">
        <v>0.66339999999999999</v>
      </c>
      <c r="F359" s="60">
        <v>0.22023634</v>
      </c>
      <c r="G359" s="60">
        <v>35.994568759272966</v>
      </c>
      <c r="H359" s="60">
        <v>11.949520776937925</v>
      </c>
      <c r="I359" s="60">
        <v>37.926244567113422</v>
      </c>
      <c r="J359" s="1">
        <f t="shared" si="158"/>
        <v>3.0122186011627323</v>
      </c>
      <c r="K359" s="1">
        <f t="shared" si="159"/>
        <v>71.634802889803382</v>
      </c>
      <c r="L359" s="62"/>
      <c r="M359" s="62"/>
      <c r="N359" s="62"/>
      <c r="O359" s="62"/>
      <c r="P359" s="62"/>
      <c r="Q359" s="62"/>
      <c r="R359" s="62"/>
      <c r="S359" s="62"/>
    </row>
    <row r="360" spans="1:19">
      <c r="A360" s="6" t="s">
        <v>0</v>
      </c>
      <c r="B360" s="6" t="s">
        <v>3</v>
      </c>
      <c r="C360" s="1">
        <v>2</v>
      </c>
      <c r="D360" s="1">
        <v>0.64393449097386879</v>
      </c>
      <c r="E360" s="60">
        <v>0.83593999999999991</v>
      </c>
      <c r="F360" s="60">
        <v>0.21871482</v>
      </c>
      <c r="G360" s="60">
        <v>64.908776569472721</v>
      </c>
      <c r="H360" s="60">
        <v>16.982691800622586</v>
      </c>
      <c r="I360" s="60">
        <v>67.093674042644764</v>
      </c>
      <c r="J360" s="1">
        <f t="shared" si="158"/>
        <v>3.8220546737527887</v>
      </c>
      <c r="K360" s="1">
        <f t="shared" si="159"/>
        <v>75.337837222968076</v>
      </c>
      <c r="L360" s="62">
        <f>AVERAGE(G360:G365)</f>
        <v>44.543520139969608</v>
      </c>
      <c r="M360" s="62">
        <f>_xlfn.STDEV.S(G360:G365)</f>
        <v>28.269351379219948</v>
      </c>
      <c r="N360" s="62">
        <f>AVERAGE(H360:H365)</f>
        <v>16.050516885719386</v>
      </c>
      <c r="O360" s="62">
        <f>_xlfn.STDEV.S(H360:H365)</f>
        <v>4.7050390644639863</v>
      </c>
      <c r="P360" s="62">
        <f>AVERAGE(I360:I365)</f>
        <v>48.17943816899583</v>
      </c>
      <c r="Q360" s="62">
        <f>_xlfn.STDEV.S(I360:I365)</f>
        <v>26.942101621332274</v>
      </c>
      <c r="R360" s="62">
        <f>AVERAGE(K360:K365)</f>
        <v>64.910389476421543</v>
      </c>
      <c r="S360" s="62">
        <f>_xlfn.STDEV.S(K360:K365)</f>
        <v>14.4971878230347</v>
      </c>
    </row>
    <row r="361" spans="1:19">
      <c r="A361" s="6" t="s">
        <v>0</v>
      </c>
      <c r="B361" s="6" t="s">
        <v>3</v>
      </c>
      <c r="C361" s="1">
        <v>2</v>
      </c>
      <c r="D361" s="1">
        <v>0.77061760075619856</v>
      </c>
      <c r="E361" s="60">
        <v>0.7742</v>
      </c>
      <c r="F361" s="60">
        <v>0.333731</v>
      </c>
      <c r="G361" s="60">
        <v>50.232436894789714</v>
      </c>
      <c r="H361" s="60">
        <v>21.6534763592548</v>
      </c>
      <c r="I361" s="60">
        <v>54.700738156169677</v>
      </c>
      <c r="J361" s="1">
        <f t="shared" si="158"/>
        <v>2.3198324398992001</v>
      </c>
      <c r="K361" s="1">
        <f t="shared" si="159"/>
        <v>66.68078730900659</v>
      </c>
      <c r="L361" s="62"/>
      <c r="M361" s="62"/>
      <c r="N361" s="62"/>
      <c r="O361" s="62"/>
      <c r="P361" s="62"/>
      <c r="Q361" s="62"/>
      <c r="R361" s="62"/>
      <c r="S361" s="62"/>
    </row>
    <row r="362" spans="1:19">
      <c r="A362" s="6" t="s">
        <v>0</v>
      </c>
      <c r="B362" s="6" t="s">
        <v>3</v>
      </c>
      <c r="C362" s="1">
        <v>2</v>
      </c>
      <c r="D362" s="1">
        <v>0.95726142044845042</v>
      </c>
      <c r="E362" s="60">
        <v>0.6211000000000001</v>
      </c>
      <c r="F362" s="60">
        <v>0.15510000000000002</v>
      </c>
      <c r="G362" s="60">
        <v>32.441503790523178</v>
      </c>
      <c r="H362" s="60">
        <v>8.1012352888587102</v>
      </c>
      <c r="I362" s="60">
        <v>33.437720936032399</v>
      </c>
      <c r="J362" s="1">
        <f t="shared" si="158"/>
        <v>4.0045132172791744</v>
      </c>
      <c r="K362" s="1">
        <f t="shared" si="159"/>
        <v>75.978951472296629</v>
      </c>
      <c r="L362" s="62"/>
      <c r="M362" s="62"/>
      <c r="N362" s="62"/>
      <c r="O362" s="62"/>
      <c r="P362" s="62"/>
      <c r="Q362" s="62"/>
      <c r="R362" s="62"/>
      <c r="S362" s="62"/>
    </row>
    <row r="363" spans="1:19">
      <c r="A363" s="6" t="s">
        <v>0</v>
      </c>
      <c r="B363" s="6" t="s">
        <v>3</v>
      </c>
      <c r="C363" s="1">
        <v>2</v>
      </c>
      <c r="D363" s="1">
        <v>0.9100521609761123</v>
      </c>
      <c r="E363" s="60">
        <v>0.32530000000000003</v>
      </c>
      <c r="F363" s="60">
        <v>0.31040000000000001</v>
      </c>
      <c r="G363" s="60">
        <v>17.872601920481497</v>
      </c>
      <c r="H363" s="60">
        <v>17.053967525722275</v>
      </c>
      <c r="I363" s="60">
        <v>24.703597061488612</v>
      </c>
      <c r="J363" s="1">
        <f t="shared" si="158"/>
        <v>1.0480025773195878</v>
      </c>
      <c r="K363" s="1">
        <f t="shared" si="159"/>
        <v>46.342694402110006</v>
      </c>
      <c r="L363" s="62"/>
      <c r="M363" s="62"/>
      <c r="N363" s="62"/>
      <c r="O363" s="62"/>
      <c r="P363" s="62"/>
      <c r="Q363" s="62"/>
      <c r="R363" s="62"/>
      <c r="S363" s="62"/>
    </row>
    <row r="364" spans="1:19">
      <c r="A364" s="6" t="s">
        <v>0</v>
      </c>
      <c r="B364" s="6" t="s">
        <v>3</v>
      </c>
      <c r="C364" s="1">
        <v>2</v>
      </c>
      <c r="D364" s="1">
        <v>0.77783694035284789</v>
      </c>
      <c r="E364" s="60">
        <v>0.22990000000000002</v>
      </c>
      <c r="F364" s="60">
        <v>0.21152000000000001</v>
      </c>
      <c r="G364" s="60">
        <v>14.778161596163789</v>
      </c>
      <c r="H364" s="60">
        <v>13.596680038366962</v>
      </c>
      <c r="I364" s="60">
        <v>20.081428440926629</v>
      </c>
      <c r="J364" s="1">
        <f t="shared" si="158"/>
        <v>1.0868948562783662</v>
      </c>
      <c r="K364" s="1">
        <f t="shared" si="159"/>
        <v>47.384324355605656</v>
      </c>
      <c r="L364" s="62"/>
      <c r="M364" s="62"/>
      <c r="N364" s="62"/>
      <c r="O364" s="62"/>
      <c r="P364" s="62"/>
      <c r="Q364" s="62"/>
      <c r="R364" s="62"/>
      <c r="S364" s="62"/>
    </row>
    <row r="365" spans="1:19">
      <c r="A365" s="6" t="s">
        <v>0</v>
      </c>
      <c r="B365" s="6" t="s">
        <v>3</v>
      </c>
      <c r="C365" s="1">
        <v>2</v>
      </c>
      <c r="D365" s="1">
        <v>0.50949330540455218</v>
      </c>
      <c r="E365" s="60">
        <v>0.88680000000000003</v>
      </c>
      <c r="F365" s="60">
        <v>0.19274182999999998</v>
      </c>
      <c r="G365" s="60">
        <v>87.027640068386731</v>
      </c>
      <c r="H365" s="60">
        <v>18.915050301490957</v>
      </c>
      <c r="I365" s="60">
        <v>89.059470376712909</v>
      </c>
      <c r="J365" s="1">
        <f t="shared" si="158"/>
        <v>4.6009732293192407</v>
      </c>
      <c r="K365" s="1">
        <f t="shared" si="159"/>
        <v>77.737742096542348</v>
      </c>
      <c r="L365" s="62"/>
      <c r="M365" s="62"/>
      <c r="N365" s="62"/>
      <c r="O365" s="62"/>
      <c r="P365" s="62"/>
      <c r="Q365" s="62"/>
      <c r="R365" s="62"/>
      <c r="S365" s="62"/>
    </row>
    <row r="366" spans="1:19">
      <c r="A366" s="6" t="s">
        <v>0</v>
      </c>
      <c r="B366" s="6" t="s">
        <v>4</v>
      </c>
      <c r="C366" s="1">
        <v>2</v>
      </c>
      <c r="D366" s="1">
        <v>0.41852718951509338</v>
      </c>
      <c r="E366" s="60">
        <v>0.91530000000000011</v>
      </c>
      <c r="F366" s="60">
        <v>0.14879999999999999</v>
      </c>
      <c r="G366" s="60">
        <v>109.34773449969511</v>
      </c>
      <c r="H366" s="60">
        <v>17.77662284885243</v>
      </c>
      <c r="I366" s="60">
        <v>110.78328104965186</v>
      </c>
      <c r="J366" s="1">
        <f t="shared" si="158"/>
        <v>6.1512096774193559</v>
      </c>
      <c r="K366" s="1">
        <f t="shared" si="159"/>
        <v>80.766225854519874</v>
      </c>
      <c r="L366" s="62">
        <f>AVERAGE(G366:G371)</f>
        <v>127.43717312231571</v>
      </c>
      <c r="M366" s="62">
        <f>_xlfn.STDEV.S(G366:G371)</f>
        <v>34.802861052412496</v>
      </c>
      <c r="N366" s="62">
        <f>AVERAGE(H366:H371)</f>
        <v>27.84126139074068</v>
      </c>
      <c r="O366" s="62">
        <f>_xlfn.STDEV.S(H366:H371)</f>
        <v>7.9448865688490358</v>
      </c>
      <c r="P366" s="62">
        <f>AVERAGE(I366:I371)</f>
        <v>130.66499165121323</v>
      </c>
      <c r="Q366" s="62">
        <f>_xlfn.STDEV.S(I366:I371)</f>
        <v>34.710157349873761</v>
      </c>
      <c r="R366" s="62">
        <f>AVERAGE(K366:K371)</f>
        <v>77.354617897156047</v>
      </c>
      <c r="S366" s="62">
        <f>_xlfn.STDEV.S(K366:K371)</f>
        <v>3.91572674331446</v>
      </c>
    </row>
    <row r="367" spans="1:19">
      <c r="A367" s="6" t="s">
        <v>0</v>
      </c>
      <c r="B367" s="6" t="s">
        <v>4</v>
      </c>
      <c r="C367" s="1">
        <v>2</v>
      </c>
      <c r="D367" s="1">
        <v>0.36964442262776986</v>
      </c>
      <c r="E367" s="60">
        <v>0.92900000000000005</v>
      </c>
      <c r="F367" s="60">
        <v>0.14059999999999997</v>
      </c>
      <c r="G367" s="60">
        <v>125.6613035570536</v>
      </c>
      <c r="H367" s="60">
        <v>19.018276943080444</v>
      </c>
      <c r="I367" s="60">
        <v>127.09232104868364</v>
      </c>
      <c r="J367" s="1">
        <f t="shared" si="158"/>
        <v>6.6073968705547665</v>
      </c>
      <c r="K367" s="1">
        <f t="shared" si="159"/>
        <v>81.393852391433384</v>
      </c>
      <c r="L367" s="62"/>
      <c r="M367" s="62"/>
      <c r="N367" s="62"/>
      <c r="O367" s="62"/>
      <c r="P367" s="62"/>
      <c r="Q367" s="62"/>
      <c r="R367" s="62"/>
      <c r="S367" s="62"/>
    </row>
    <row r="368" spans="1:19">
      <c r="A368" s="6" t="s">
        <v>0</v>
      </c>
      <c r="B368" s="6" t="s">
        <v>4</v>
      </c>
      <c r="C368" s="1">
        <v>2</v>
      </c>
      <c r="D368" s="1">
        <v>0.47718362935801367</v>
      </c>
      <c r="E368" s="60">
        <v>0.89739999999999998</v>
      </c>
      <c r="F368" s="60">
        <v>0.30414999999999998</v>
      </c>
      <c r="G368" s="60">
        <v>94.03088714582799</v>
      </c>
      <c r="H368" s="60">
        <v>31.869282733901922</v>
      </c>
      <c r="I368" s="60">
        <v>99.284736588283394</v>
      </c>
      <c r="J368" s="1">
        <f t="shared" si="158"/>
        <v>2.9505178365937859</v>
      </c>
      <c r="K368" s="1">
        <f t="shared" si="159"/>
        <v>71.277269632760408</v>
      </c>
      <c r="L368" s="62"/>
      <c r="M368" s="62"/>
      <c r="N368" s="62"/>
      <c r="O368" s="62"/>
      <c r="P368" s="62"/>
      <c r="Q368" s="62"/>
      <c r="R368" s="62"/>
      <c r="S368" s="62"/>
    </row>
    <row r="369" spans="1:19">
      <c r="A369" s="6" t="s">
        <v>0</v>
      </c>
      <c r="B369" s="6" t="s">
        <v>4</v>
      </c>
      <c r="C369" s="1">
        <v>2</v>
      </c>
      <c r="D369" s="1">
        <v>0.24685851466035791</v>
      </c>
      <c r="E369" s="60">
        <v>0.95900000000000007</v>
      </c>
      <c r="F369" s="60">
        <v>0.18015999999999999</v>
      </c>
      <c r="G369" s="60">
        <v>194.24081873769825</v>
      </c>
      <c r="H369" s="60">
        <v>36.490537960149851</v>
      </c>
      <c r="I369" s="60">
        <v>197.63869819575439</v>
      </c>
      <c r="J369" s="1">
        <f t="shared" si="158"/>
        <v>5.3230461811722929</v>
      </c>
      <c r="K369" s="1">
        <f t="shared" si="159"/>
        <v>79.360289643597824</v>
      </c>
      <c r="L369" s="62"/>
      <c r="M369" s="62"/>
      <c r="N369" s="62"/>
      <c r="O369" s="62"/>
      <c r="P369" s="62"/>
      <c r="Q369" s="62"/>
      <c r="R369" s="62"/>
      <c r="S369" s="62"/>
    </row>
    <row r="370" spans="1:19">
      <c r="A370" s="6" t="s">
        <v>0</v>
      </c>
      <c r="B370" s="6" t="s">
        <v>4</v>
      </c>
      <c r="C370" s="1">
        <v>2</v>
      </c>
      <c r="D370" s="1">
        <v>0.39900001836195331</v>
      </c>
      <c r="E370" s="60">
        <v>0.92090000000000005</v>
      </c>
      <c r="F370" s="60">
        <v>0.21809999999999999</v>
      </c>
      <c r="G370" s="60">
        <v>115.40099719551949</v>
      </c>
      <c r="H370" s="60">
        <v>27.330825809906397</v>
      </c>
      <c r="I370" s="60">
        <v>118.59327212439896</v>
      </c>
      <c r="J370" s="1">
        <f t="shared" si="158"/>
        <v>4.2223750573131591</v>
      </c>
      <c r="K370" s="1">
        <f t="shared" si="159"/>
        <v>76.675933837747806</v>
      </c>
      <c r="L370" s="62"/>
      <c r="M370" s="62"/>
      <c r="N370" s="62"/>
      <c r="O370" s="62"/>
      <c r="P370" s="62"/>
      <c r="Q370" s="62"/>
      <c r="R370" s="62"/>
      <c r="S370" s="62"/>
    </row>
    <row r="371" spans="1:19">
      <c r="A371" s="6" t="s">
        <v>0</v>
      </c>
      <c r="B371" s="6" t="s">
        <v>4</v>
      </c>
      <c r="C371" s="1">
        <v>2</v>
      </c>
      <c r="D371" s="1">
        <v>0.3689020272624296</v>
      </c>
      <c r="E371" s="60">
        <v>0.92919999999999991</v>
      </c>
      <c r="F371" s="60">
        <v>0.255</v>
      </c>
      <c r="G371" s="60">
        <v>125.94129759809987</v>
      </c>
      <c r="H371" s="60">
        <v>34.562022048553025</v>
      </c>
      <c r="I371" s="60">
        <v>130.59764090050717</v>
      </c>
      <c r="J371" s="1">
        <f t="shared" si="158"/>
        <v>3.6439215686274502</v>
      </c>
      <c r="K371" s="1">
        <f t="shared" si="159"/>
        <v>74.654136022876955</v>
      </c>
      <c r="L371" s="62"/>
      <c r="M371" s="62"/>
      <c r="N371" s="62"/>
      <c r="O371" s="62"/>
      <c r="P371" s="62"/>
      <c r="Q371" s="62"/>
      <c r="R371" s="62"/>
      <c r="S371" s="62"/>
    </row>
    <row r="372" spans="1:19">
      <c r="A372" s="6" t="s">
        <v>0</v>
      </c>
      <c r="B372" s="6" t="s">
        <v>5</v>
      </c>
      <c r="C372" s="1">
        <v>2</v>
      </c>
      <c r="D372" s="1">
        <v>0.51980013091203348</v>
      </c>
      <c r="E372" s="60">
        <v>0.88329999999999997</v>
      </c>
      <c r="F372" s="60">
        <v>2.3806579999999994E-2</v>
      </c>
      <c r="G372" s="60">
        <v>84.965349898063238</v>
      </c>
      <c r="H372" s="60">
        <v>2.2899744136490816</v>
      </c>
      <c r="I372" s="60">
        <v>84.996203833556493</v>
      </c>
      <c r="J372" s="1">
        <f t="shared" si="158"/>
        <v>37.103187438094857</v>
      </c>
      <c r="K372" s="1">
        <f t="shared" si="159"/>
        <v>88.456145785886335</v>
      </c>
      <c r="L372" s="62">
        <f>AVERAGE(G372:G377)</f>
        <v>54.881338728261206</v>
      </c>
      <c r="M372" s="62">
        <f>_xlfn.STDEV.S(G372:G377)</f>
        <v>31.765065258819128</v>
      </c>
      <c r="N372" s="62">
        <f>AVERAGE(H372:H377)</f>
        <v>8.417214671282542</v>
      </c>
      <c r="O372" s="62">
        <f>_xlfn.STDEV.S(H372:H377)</f>
        <v>8.6763507672506428</v>
      </c>
      <c r="P372" s="62">
        <f>AVERAGE(I372:I377)</f>
        <v>56.650239237349403</v>
      </c>
      <c r="Q372" s="62">
        <f>_xlfn.STDEV.S(I372:I377)</f>
        <v>30.538040521111043</v>
      </c>
      <c r="R372" s="62">
        <f>AVERAGE(K372:K377)</f>
        <v>77.445590398922221</v>
      </c>
      <c r="S372" s="62">
        <f>_xlfn.STDEV.S(K372:K377)</f>
        <v>15.266972578378777</v>
      </c>
    </row>
    <row r="373" spans="1:19">
      <c r="A373" s="6" t="s">
        <v>0</v>
      </c>
      <c r="B373" s="6" t="s">
        <v>5</v>
      </c>
      <c r="C373" s="1">
        <v>2</v>
      </c>
      <c r="D373" s="1">
        <v>0.98331338201551144</v>
      </c>
      <c r="E373" s="60">
        <v>0.42409999999999998</v>
      </c>
      <c r="F373" s="60">
        <v>0.36419800000000002</v>
      </c>
      <c r="G373" s="60">
        <v>21.564844319046902</v>
      </c>
      <c r="H373" s="60">
        <v>18.518918112021328</v>
      </c>
      <c r="I373" s="60">
        <v>28.42521483726167</v>
      </c>
      <c r="J373" s="1">
        <f t="shared" si="158"/>
        <v>1.1644764660981113</v>
      </c>
      <c r="K373" s="1">
        <f t="shared" si="159"/>
        <v>49.34549940214454</v>
      </c>
      <c r="L373" s="62"/>
      <c r="M373" s="62"/>
      <c r="N373" s="62"/>
      <c r="O373" s="62"/>
      <c r="P373" s="62"/>
      <c r="Q373" s="62"/>
      <c r="R373" s="62"/>
      <c r="S373" s="62"/>
    </row>
    <row r="374" spans="1:19">
      <c r="A374" s="6" t="s">
        <v>0</v>
      </c>
      <c r="B374" s="6" t="s">
        <v>5</v>
      </c>
      <c r="C374" s="1">
        <v>2</v>
      </c>
      <c r="D374" s="1">
        <v>0.47561730768235522</v>
      </c>
      <c r="E374" s="60">
        <v>0.89789999999999992</v>
      </c>
      <c r="F374" s="60">
        <v>1.3500000000000002E-2</v>
      </c>
      <c r="G374" s="60">
        <v>94.393116639866847</v>
      </c>
      <c r="H374" s="60">
        <v>1.4192082354807916</v>
      </c>
      <c r="I374" s="60">
        <v>94.403784992992541</v>
      </c>
      <c r="J374" s="1">
        <f t="shared" si="158"/>
        <v>66.511111111111092</v>
      </c>
      <c r="K374" s="1">
        <f t="shared" si="159"/>
        <v>89.138618167189364</v>
      </c>
      <c r="L374" s="62"/>
      <c r="M374" s="62"/>
      <c r="N374" s="62"/>
      <c r="O374" s="62"/>
      <c r="P374" s="62"/>
      <c r="Q374" s="62"/>
      <c r="R374" s="62"/>
      <c r="S374" s="62"/>
    </row>
    <row r="375" spans="1:19">
      <c r="A375" s="6" t="s">
        <v>0</v>
      </c>
      <c r="B375" s="6" t="s">
        <v>5</v>
      </c>
      <c r="C375" s="1">
        <v>2</v>
      </c>
      <c r="D375" s="1">
        <v>0.9878450957178605</v>
      </c>
      <c r="E375" s="60">
        <v>0.56481300000000001</v>
      </c>
      <c r="F375" s="60">
        <v>0.1374794</v>
      </c>
      <c r="G375" s="60">
        <v>28.588136057382265</v>
      </c>
      <c r="H375" s="60">
        <v>6.958550515457822</v>
      </c>
      <c r="I375" s="60">
        <v>29.422830395996545</v>
      </c>
      <c r="J375" s="1">
        <f t="shared" si="158"/>
        <v>4.1083464140809465</v>
      </c>
      <c r="K375" s="1">
        <f t="shared" si="159"/>
        <v>76.319838388555652</v>
      </c>
      <c r="L375" s="62"/>
      <c r="M375" s="62"/>
      <c r="N375" s="62"/>
      <c r="O375" s="62"/>
      <c r="P375" s="62"/>
      <c r="Q375" s="62"/>
      <c r="R375" s="62"/>
      <c r="S375" s="62"/>
    </row>
    <row r="376" spans="1:19">
      <c r="A376" s="6" t="s">
        <v>0</v>
      </c>
      <c r="B376" s="6" t="s">
        <v>5</v>
      </c>
      <c r="C376" s="1">
        <v>2</v>
      </c>
      <c r="D376" s="1">
        <v>0.61482275714906887</v>
      </c>
      <c r="E376" s="60">
        <v>0.84800000000000009</v>
      </c>
      <c r="F376" s="60">
        <v>0.24629999999999999</v>
      </c>
      <c r="G376" s="60">
        <v>68.962964540559085</v>
      </c>
      <c r="H376" s="60">
        <v>20.030162932004362</v>
      </c>
      <c r="I376" s="60">
        <v>71.812936893745345</v>
      </c>
      <c r="J376" s="1">
        <f t="shared" si="158"/>
        <v>3.4429557450263912</v>
      </c>
      <c r="K376" s="1">
        <f t="shared" si="159"/>
        <v>73.804160588737147</v>
      </c>
      <c r="L376" s="62"/>
      <c r="M376" s="62"/>
      <c r="N376" s="62"/>
      <c r="O376" s="62"/>
      <c r="P376" s="62"/>
      <c r="Q376" s="62"/>
      <c r="R376" s="62"/>
      <c r="S376" s="62"/>
    </row>
    <row r="377" spans="1:19">
      <c r="A377" s="6" t="s">
        <v>0</v>
      </c>
      <c r="B377" s="6" t="s">
        <v>5</v>
      </c>
      <c r="C377" s="1">
        <v>2</v>
      </c>
      <c r="D377" s="1">
        <v>0.97164822280806262</v>
      </c>
      <c r="E377" s="60">
        <v>0.5988</v>
      </c>
      <c r="F377" s="60">
        <v>2.5000000000000001E-2</v>
      </c>
      <c r="G377" s="60">
        <v>30.813620914648951</v>
      </c>
      <c r="H377" s="60">
        <v>1.2864738190818699</v>
      </c>
      <c r="I377" s="60">
        <v>30.8404644705438</v>
      </c>
      <c r="J377" s="1">
        <f t="shared" si="158"/>
        <v>23.952000000000002</v>
      </c>
      <c r="K377" s="1">
        <f t="shared" si="159"/>
        <v>87.609280061020272</v>
      </c>
      <c r="L377" s="62"/>
      <c r="M377" s="62"/>
      <c r="N377" s="62"/>
      <c r="O377" s="62"/>
      <c r="P377" s="62"/>
      <c r="Q377" s="62"/>
      <c r="R377" s="62"/>
      <c r="S377" s="62"/>
    </row>
    <row r="378" spans="1:19">
      <c r="A378" s="6" t="s">
        <v>554</v>
      </c>
      <c r="B378" s="6" t="s">
        <v>14</v>
      </c>
      <c r="C378" s="1">
        <v>2</v>
      </c>
      <c r="D378" s="1">
        <v>0.64683939793329737</v>
      </c>
      <c r="E378" s="60">
        <v>0.8347</v>
      </c>
      <c r="F378" s="60">
        <v>0.34700000000000003</v>
      </c>
      <c r="G378" s="60">
        <v>64.521425462559336</v>
      </c>
      <c r="H378" s="60">
        <v>26.822732281667772</v>
      </c>
      <c r="I378" s="60">
        <v>69.874697214189212</v>
      </c>
      <c r="J378" s="1">
        <f t="shared" si="158"/>
        <v>2.4054755043227667</v>
      </c>
      <c r="K378" s="1">
        <f t="shared" si="159"/>
        <v>67.426453770307972</v>
      </c>
      <c r="L378" s="62">
        <f>AVERAGE(G378:G382)</f>
        <v>60.003176377463816</v>
      </c>
      <c r="M378" s="62">
        <f>_xlfn.STDEV.S(G378:G382)</f>
        <v>11.96972816718681</v>
      </c>
      <c r="N378" s="62">
        <f>AVERAGE(H378:H382)</f>
        <v>17.670476749607925</v>
      </c>
      <c r="O378" s="62">
        <f>_xlfn.STDEV.S(H378:H382)</f>
        <v>10.704849169190251</v>
      </c>
      <c r="P378" s="62">
        <f>AVERAGE(I378:I382)</f>
        <v>62.998637495102187</v>
      </c>
      <c r="Q378" s="62">
        <f>_xlfn.STDEV.S(I378:I382)</f>
        <v>13.697314892404036</v>
      </c>
      <c r="R378" s="62">
        <f>AVERAGE(K378:K382)</f>
        <v>74.973650002537909</v>
      </c>
      <c r="S378" s="62">
        <f>_xlfn.STDEV.S(K378:K382)</f>
        <v>8.8109478971866029</v>
      </c>
    </row>
    <row r="379" spans="1:19">
      <c r="A379" s="6" t="s">
        <v>554</v>
      </c>
      <c r="B379" s="6" t="s">
        <v>14</v>
      </c>
      <c r="C379" s="1">
        <v>2</v>
      </c>
      <c r="D379" s="1">
        <v>0.85950638760139852</v>
      </c>
      <c r="E379" s="60">
        <v>0.71700000000000008</v>
      </c>
      <c r="F379" s="60">
        <v>0</v>
      </c>
      <c r="G379" s="60">
        <v>41.709986705329364</v>
      </c>
      <c r="H379" s="60">
        <v>0</v>
      </c>
      <c r="I379" s="60">
        <v>41.709986705329364</v>
      </c>
      <c r="J379" s="1" t="e">
        <f t="shared" si="158"/>
        <v>#DIV/0!</v>
      </c>
      <c r="K379" s="1">
        <v>90</v>
      </c>
      <c r="L379" s="62"/>
      <c r="M379" s="62"/>
      <c r="N379" s="62"/>
      <c r="O379" s="62"/>
      <c r="P379" s="62"/>
      <c r="Q379" s="62"/>
      <c r="R379" s="62"/>
      <c r="S379" s="62"/>
    </row>
    <row r="380" spans="1:19">
      <c r="A380" s="6" t="s">
        <v>554</v>
      </c>
      <c r="B380" s="6" t="s">
        <v>14</v>
      </c>
      <c r="C380" s="1">
        <v>2</v>
      </c>
      <c r="D380" s="1">
        <v>0.72192809488736231</v>
      </c>
      <c r="E380" s="60">
        <v>0.8</v>
      </c>
      <c r="F380" s="60">
        <v>0.22399999999999998</v>
      </c>
      <c r="G380" s="60">
        <v>55.407180137851455</v>
      </c>
      <c r="H380" s="60">
        <v>15.514010438598406</v>
      </c>
      <c r="I380" s="60">
        <v>57.538162385648548</v>
      </c>
      <c r="J380" s="1">
        <f t="shared" si="158"/>
        <v>3.5714285714285716</v>
      </c>
      <c r="K380" s="1">
        <f t="shared" ref="K380:K421" si="160">180/PI()*ATAN(J380)</f>
        <v>74.357753542791272</v>
      </c>
      <c r="L380" s="62"/>
      <c r="M380" s="62"/>
      <c r="N380" s="62"/>
      <c r="O380" s="62"/>
      <c r="P380" s="62"/>
      <c r="Q380" s="62"/>
      <c r="R380" s="62"/>
      <c r="S380" s="62"/>
    </row>
    <row r="381" spans="1:19">
      <c r="A381" s="6" t="s">
        <v>554</v>
      </c>
      <c r="B381" s="6" t="s">
        <v>14</v>
      </c>
      <c r="C381" s="1">
        <v>2</v>
      </c>
      <c r="D381" s="1">
        <v>0.64002032572133194</v>
      </c>
      <c r="E381" s="60">
        <v>0.8375999999999999</v>
      </c>
      <c r="F381" s="60">
        <v>0.30230000000000001</v>
      </c>
      <c r="G381" s="60">
        <v>65.435421840391299</v>
      </c>
      <c r="H381" s="60">
        <v>23.616437466989364</v>
      </c>
      <c r="I381" s="60">
        <v>69.566734507681019</v>
      </c>
      <c r="J381" s="1">
        <f t="shared" si="158"/>
        <v>2.7707575256367845</v>
      </c>
      <c r="K381" s="1">
        <f t="shared" si="160"/>
        <v>70.154871879847235</v>
      </c>
      <c r="L381" s="62"/>
      <c r="M381" s="62"/>
      <c r="N381" s="62"/>
      <c r="O381" s="62"/>
      <c r="P381" s="62"/>
      <c r="Q381" s="62"/>
      <c r="R381" s="62"/>
      <c r="S381" s="62"/>
    </row>
    <row r="382" spans="1:19">
      <c r="A382" s="6" t="s">
        <v>554</v>
      </c>
      <c r="B382" s="6" t="s">
        <v>14</v>
      </c>
      <c r="C382" s="1">
        <v>2</v>
      </c>
      <c r="D382" s="1">
        <v>0.58841377838429854</v>
      </c>
      <c r="E382" s="60">
        <v>0.85840000000000005</v>
      </c>
      <c r="F382" s="60">
        <v>0.2636</v>
      </c>
      <c r="G382" s="60">
        <v>72.94186774118765</v>
      </c>
      <c r="H382" s="60">
        <v>22.399203560784088</v>
      </c>
      <c r="I382" s="60">
        <v>76.303606662662773</v>
      </c>
      <c r="J382" s="1">
        <f t="shared" si="158"/>
        <v>3.2564491654021253</v>
      </c>
      <c r="K382" s="1">
        <f t="shared" si="160"/>
        <v>72.929170819743078</v>
      </c>
      <c r="L382" s="62"/>
      <c r="M382" s="62"/>
      <c r="N382" s="62"/>
      <c r="O382" s="62"/>
      <c r="P382" s="62"/>
      <c r="Q382" s="62"/>
      <c r="R382" s="62"/>
      <c r="S382" s="62"/>
    </row>
    <row r="383" spans="1:19">
      <c r="A383" s="6" t="s">
        <v>554</v>
      </c>
      <c r="B383" s="6" t="s">
        <v>555</v>
      </c>
      <c r="C383" s="1">
        <v>2</v>
      </c>
      <c r="D383" s="1">
        <v>0.90632816080559719</v>
      </c>
      <c r="E383" s="62">
        <v>0.67820000000000003</v>
      </c>
      <c r="F383" s="62">
        <v>0.58050000000000002</v>
      </c>
      <c r="G383" s="62">
        <v>37.414704150711614</v>
      </c>
      <c r="H383" s="62">
        <v>32.024824180902527</v>
      </c>
      <c r="I383" s="62">
        <v>49.248852275997216</v>
      </c>
      <c r="J383" s="1">
        <f t="shared" si="158"/>
        <v>1.168303186907838</v>
      </c>
      <c r="K383" s="1">
        <f t="shared" si="160"/>
        <v>49.438385794708175</v>
      </c>
      <c r="L383" s="62">
        <f>AVERAGE(G383:G387)</f>
        <v>46.27965432689637</v>
      </c>
      <c r="M383" s="62">
        <f>_xlfn.STDEV.S(G383:G387)</f>
        <v>38.634833013765657</v>
      </c>
      <c r="N383" s="62">
        <f>AVERAGE(H383:H387)</f>
        <v>33.107238570998625</v>
      </c>
      <c r="O383" s="62">
        <f>_xlfn.STDEV.S(H383:H387)</f>
        <v>27.697708292214969</v>
      </c>
      <c r="P383" s="62">
        <f>SUM(I383:I387)</f>
        <v>285.46341343439627</v>
      </c>
      <c r="Q383" s="62">
        <f>_xlfn.STDEV.S(I383:I387)</f>
        <v>47.251612768019733</v>
      </c>
      <c r="R383" s="62">
        <f>AVERAGE(K383:K387)</f>
        <v>56.41086719348376</v>
      </c>
      <c r="S383" s="62">
        <f>_xlfn.STDEV.S(K383:K387)</f>
        <v>8.725743764417869</v>
      </c>
    </row>
    <row r="384" spans="1:19">
      <c r="A384" s="6" t="s">
        <v>554</v>
      </c>
      <c r="B384" s="6" t="s">
        <v>555</v>
      </c>
      <c r="C384" s="1">
        <v>2</v>
      </c>
      <c r="D384" s="1">
        <v>0.90867838480071206</v>
      </c>
      <c r="E384" s="62">
        <v>0.67599999999999993</v>
      </c>
      <c r="F384" s="62">
        <v>0.52280000000000004</v>
      </c>
      <c r="G384" s="62">
        <v>37.196879077753003</v>
      </c>
      <c r="H384" s="62">
        <v>28.767053819303655</v>
      </c>
      <c r="I384" s="62">
        <v>47.022879522288846</v>
      </c>
      <c r="J384" s="1">
        <f t="shared" si="158"/>
        <v>1.2930374904361133</v>
      </c>
      <c r="K384" s="1">
        <f t="shared" si="160"/>
        <v>52.282609334932339</v>
      </c>
      <c r="L384" s="62"/>
      <c r="M384" s="62"/>
      <c r="N384" s="62"/>
      <c r="O384" s="62"/>
      <c r="P384" s="62"/>
      <c r="Q384" s="62"/>
      <c r="R384" s="62"/>
      <c r="S384" s="62"/>
    </row>
    <row r="385" spans="1:19">
      <c r="A385" s="6" t="s">
        <v>554</v>
      </c>
      <c r="B385" s="6" t="s">
        <v>555</v>
      </c>
      <c r="C385" s="1">
        <v>2</v>
      </c>
      <c r="D385" s="1">
        <v>0.40499178617479703</v>
      </c>
      <c r="E385" s="62">
        <v>0.91920000000000002</v>
      </c>
      <c r="F385" s="62">
        <v>0.6401</v>
      </c>
      <c r="G385" s="62">
        <v>113.48378305174657</v>
      </c>
      <c r="H385" s="62">
        <v>79.026294094237358</v>
      </c>
      <c r="I385" s="62">
        <v>138.28855402384096</v>
      </c>
      <c r="J385" s="1">
        <f t="shared" si="158"/>
        <v>1.4360256209967193</v>
      </c>
      <c r="K385" s="1">
        <f t="shared" si="160"/>
        <v>55.147943029567074</v>
      </c>
      <c r="L385" s="62"/>
      <c r="M385" s="62"/>
      <c r="N385" s="62"/>
      <c r="O385" s="62"/>
      <c r="P385" s="62"/>
      <c r="Q385" s="62"/>
      <c r="R385" s="62"/>
      <c r="S385" s="62"/>
    </row>
    <row r="386" spans="1:19">
      <c r="A386" s="6" t="s">
        <v>554</v>
      </c>
      <c r="B386" s="6" t="s">
        <v>555</v>
      </c>
      <c r="C386" s="1">
        <v>2</v>
      </c>
      <c r="D386" s="1">
        <v>0.99134934904689176</v>
      </c>
      <c r="E386" s="62">
        <v>0.55469999999999997</v>
      </c>
      <c r="F386" s="62">
        <v>0.40859999999999991</v>
      </c>
      <c r="G386" s="62">
        <v>27.977019429795487</v>
      </c>
      <c r="H386" s="62">
        <v>20.608274993716304</v>
      </c>
      <c r="I386" s="62">
        <v>34.747872084370677</v>
      </c>
      <c r="J386" s="1">
        <f t="shared" si="158"/>
        <v>1.3575624082232014</v>
      </c>
      <c r="K386" s="1">
        <f t="shared" si="160"/>
        <v>53.624105281763264</v>
      </c>
      <c r="L386" s="62"/>
      <c r="M386" s="62"/>
      <c r="N386" s="62"/>
      <c r="O386" s="62"/>
      <c r="P386" s="62"/>
      <c r="Q386" s="62"/>
      <c r="R386" s="62"/>
      <c r="S386" s="62"/>
    </row>
    <row r="387" spans="1:19">
      <c r="A387" s="6" t="s">
        <v>554</v>
      </c>
      <c r="B387" s="6" t="s">
        <v>555</v>
      </c>
      <c r="C387" s="1">
        <v>2</v>
      </c>
      <c r="D387" s="1">
        <v>0.80713115450280815</v>
      </c>
      <c r="E387" s="62">
        <v>0.24740000000000001</v>
      </c>
      <c r="F387" s="62">
        <v>8.2484700000000008E-2</v>
      </c>
      <c r="G387" s="62">
        <v>15.325885924475195</v>
      </c>
      <c r="H387" s="62">
        <v>5.1097457668333028</v>
      </c>
      <c r="I387" s="62">
        <v>16.155255527898586</v>
      </c>
      <c r="J387" s="1">
        <f t="shared" ref="J387:J421" si="161">G387/H387</f>
        <v>2.9993441207884612</v>
      </c>
      <c r="K387" s="1">
        <f t="shared" si="160"/>
        <v>71.561292526447986</v>
      </c>
      <c r="L387" s="62"/>
      <c r="M387" s="62"/>
      <c r="N387" s="62"/>
      <c r="O387" s="62"/>
      <c r="P387" s="62"/>
      <c r="Q387" s="62"/>
      <c r="R387" s="62"/>
      <c r="S387" s="62"/>
    </row>
    <row r="388" spans="1:19">
      <c r="A388" s="6" t="s">
        <v>554</v>
      </c>
      <c r="B388" s="6" t="s">
        <v>556</v>
      </c>
      <c r="C388" s="1">
        <v>2</v>
      </c>
      <c r="D388" s="1">
        <v>0.7308373067021513</v>
      </c>
      <c r="E388" s="62">
        <v>0.79549999999999987</v>
      </c>
      <c r="F388" s="62">
        <v>0.3503</v>
      </c>
      <c r="G388" s="62">
        <v>54.423877428318079</v>
      </c>
      <c r="H388" s="62">
        <v>23.96566217867986</v>
      </c>
      <c r="I388" s="62">
        <v>59.466893293623436</v>
      </c>
      <c r="J388" s="1">
        <f t="shared" si="161"/>
        <v>2.2709106480159855</v>
      </c>
      <c r="K388" s="1">
        <f t="shared" si="160"/>
        <v>66.233611786409043</v>
      </c>
      <c r="L388" s="62">
        <f>AVERAGE(G388:G393)</f>
        <v>57.129004139292128</v>
      </c>
      <c r="M388" s="62">
        <f>_xlfn.STDEV.S(G388:G393)</f>
        <v>17.062730205223804</v>
      </c>
      <c r="N388" s="62">
        <f>AVERAGE(H388:H393)</f>
        <v>27.54499565604759</v>
      </c>
      <c r="O388" s="62">
        <f>_xlfn.STDEV.S(H388:H393)</f>
        <v>9.1205570017623874</v>
      </c>
      <c r="P388" s="62">
        <f>AVERAGE(I388:I393)</f>
        <v>63.565929303940436</v>
      </c>
      <c r="Q388" s="62">
        <f>_xlfn.STDEV.S(I388:I393)</f>
        <v>18.775205983347178</v>
      </c>
      <c r="R388" s="62">
        <f>AVERAGE(K388:K393)</f>
        <v>64.611654548569163</v>
      </c>
      <c r="S388" s="62">
        <f>_xlfn.STDEV.S(K388:K393)</f>
        <v>4.6641654180450391</v>
      </c>
    </row>
    <row r="389" spans="1:19">
      <c r="A389" s="6" t="s">
        <v>554</v>
      </c>
      <c r="B389" s="6" t="s">
        <v>556</v>
      </c>
      <c r="C389" s="1">
        <v>2</v>
      </c>
      <c r="D389" s="1">
        <v>0.72332588768990957</v>
      </c>
      <c r="E389" s="62">
        <v>0.79930000000000012</v>
      </c>
      <c r="F389" s="62">
        <v>0.42750000000000016</v>
      </c>
      <c r="G389" s="62">
        <v>55.251720808218927</v>
      </c>
      <c r="H389" s="62">
        <v>29.550995427891401</v>
      </c>
      <c r="I389" s="62">
        <v>62.657912373846536</v>
      </c>
      <c r="J389" s="1">
        <f t="shared" si="161"/>
        <v>1.8697076023391808</v>
      </c>
      <c r="K389" s="1">
        <f t="shared" si="160"/>
        <v>61.860213467648045</v>
      </c>
      <c r="L389" s="62"/>
      <c r="M389" s="62"/>
      <c r="N389" s="62"/>
      <c r="O389" s="62"/>
      <c r="P389" s="62"/>
      <c r="Q389" s="62"/>
      <c r="R389" s="62"/>
      <c r="S389" s="62"/>
    </row>
    <row r="390" spans="1:19">
      <c r="A390" s="6" t="s">
        <v>554</v>
      </c>
      <c r="B390" s="6" t="s">
        <v>556</v>
      </c>
      <c r="C390" s="1">
        <v>2</v>
      </c>
      <c r="D390" s="1">
        <v>0.63191186096729801</v>
      </c>
      <c r="E390" s="62">
        <v>0.84100000000000008</v>
      </c>
      <c r="F390" s="62">
        <v>0.4304</v>
      </c>
      <c r="G390" s="62">
        <v>66.54409039835403</v>
      </c>
      <c r="H390" s="62">
        <v>34.055382291856802</v>
      </c>
      <c r="I390" s="62">
        <v>74.752157360097826</v>
      </c>
      <c r="J390" s="1">
        <f t="shared" si="161"/>
        <v>1.9539962825278814</v>
      </c>
      <c r="K390" s="1">
        <f t="shared" si="160"/>
        <v>62.897918330274912</v>
      </c>
      <c r="L390" s="62"/>
      <c r="M390" s="62"/>
      <c r="N390" s="62"/>
      <c r="O390" s="62"/>
      <c r="P390" s="62"/>
      <c r="Q390" s="62"/>
      <c r="R390" s="62"/>
      <c r="S390" s="62"/>
    </row>
    <row r="391" spans="1:19">
      <c r="A391" s="6" t="s">
        <v>554</v>
      </c>
      <c r="B391" s="6" t="s">
        <v>556</v>
      </c>
      <c r="C391" s="1">
        <v>2</v>
      </c>
      <c r="D391" s="1">
        <v>0.75483672311951444</v>
      </c>
      <c r="E391" s="62">
        <v>0.78290000000000004</v>
      </c>
      <c r="F391" s="62">
        <v>0.48900000000000005</v>
      </c>
      <c r="G391" s="62">
        <v>51.858897164178003</v>
      </c>
      <c r="H391" s="62">
        <v>32.391110886809358</v>
      </c>
      <c r="I391" s="62">
        <v>61.143513798001251</v>
      </c>
      <c r="J391" s="1">
        <f t="shared" si="161"/>
        <v>1.6010224948875253</v>
      </c>
      <c r="K391" s="1">
        <f t="shared" si="160"/>
        <v>58.011065592454784</v>
      </c>
      <c r="L391" s="62"/>
      <c r="M391" s="62"/>
      <c r="N391" s="62"/>
      <c r="O391" s="62"/>
      <c r="P391" s="62"/>
      <c r="Q391" s="62"/>
      <c r="R391" s="62"/>
      <c r="S391" s="62"/>
    </row>
    <row r="392" spans="1:19">
      <c r="A392" s="6" t="s">
        <v>554</v>
      </c>
      <c r="B392" s="6" t="s">
        <v>556</v>
      </c>
      <c r="C392" s="1">
        <v>2</v>
      </c>
      <c r="D392" s="1">
        <v>0.52936086528736437</v>
      </c>
      <c r="E392" s="62">
        <v>0.88</v>
      </c>
      <c r="F392" s="62">
        <v>0.36629999999999996</v>
      </c>
      <c r="G392" s="62">
        <v>83.119102459745548</v>
      </c>
      <c r="H392" s="62">
        <v>34.598326398869084</v>
      </c>
      <c r="I392" s="62">
        <v>90.032379638196616</v>
      </c>
      <c r="J392" s="1">
        <f t="shared" si="161"/>
        <v>2.4024024024024024</v>
      </c>
      <c r="K392" s="1">
        <f t="shared" si="160"/>
        <v>67.400479757545043</v>
      </c>
      <c r="L392" s="62"/>
      <c r="M392" s="62"/>
      <c r="N392" s="62"/>
      <c r="O392" s="62"/>
      <c r="P392" s="62"/>
      <c r="Q392" s="62"/>
      <c r="R392" s="62"/>
      <c r="S392" s="62"/>
    </row>
    <row r="393" spans="1:19">
      <c r="A393" s="6" t="s">
        <v>554</v>
      </c>
      <c r="B393" s="6" t="s">
        <v>556</v>
      </c>
      <c r="C393" s="1">
        <v>2</v>
      </c>
      <c r="D393" s="1">
        <v>0.96512145814462491</v>
      </c>
      <c r="E393" s="62">
        <v>0.60950000000000004</v>
      </c>
      <c r="F393" s="62">
        <v>0.20670000000000002</v>
      </c>
      <c r="G393" s="62">
        <v>31.57633657693815</v>
      </c>
      <c r="H393" s="62">
        <v>10.708496752179025</v>
      </c>
      <c r="I393" s="62">
        <v>33.342719359876916</v>
      </c>
      <c r="J393" s="1">
        <f t="shared" si="161"/>
        <v>2.9487179487179485</v>
      </c>
      <c r="K393" s="1">
        <f t="shared" si="160"/>
        <v>71.26663835708311</v>
      </c>
      <c r="L393" s="62"/>
      <c r="M393" s="62"/>
      <c r="N393" s="62"/>
      <c r="O393" s="62"/>
      <c r="P393" s="62"/>
      <c r="Q393" s="62"/>
      <c r="R393" s="62"/>
      <c r="S393" s="62"/>
    </row>
    <row r="394" spans="1:19">
      <c r="A394" s="6" t="s">
        <v>19</v>
      </c>
      <c r="B394" s="6" t="s">
        <v>19</v>
      </c>
      <c r="C394" s="1">
        <v>2</v>
      </c>
      <c r="D394" s="1">
        <v>0.86217452994122501</v>
      </c>
      <c r="E394" s="62">
        <v>0.71499999999999997</v>
      </c>
      <c r="F394" s="62">
        <v>0.435</v>
      </c>
      <c r="G394" s="62">
        <v>41.464922424044588</v>
      </c>
      <c r="H394" s="62">
        <v>25.226910845397754</v>
      </c>
      <c r="I394" s="62">
        <v>48.535933311657686</v>
      </c>
      <c r="J394" s="1">
        <f t="shared" si="161"/>
        <v>1.6436781609195403</v>
      </c>
      <c r="K394" s="1">
        <f t="shared" si="160"/>
        <v>58.684019752247508</v>
      </c>
      <c r="L394" s="62">
        <f>AVERAGE(G394:G399)</f>
        <v>52.752141802998132</v>
      </c>
      <c r="M394" s="62">
        <f>_xlfn.STDEV.S(G394:G399)</f>
        <v>18.004832143998641</v>
      </c>
      <c r="N394" s="62">
        <f>AVERAGE(H394:H399)</f>
        <v>33.188195930170693</v>
      </c>
      <c r="O394" s="62">
        <f>_xlfn.STDEV.S(H394:H399)</f>
        <v>15.808775463064883</v>
      </c>
      <c r="P394" s="62">
        <f>AVERAGE(I394:I399)</f>
        <v>62.904367856089067</v>
      </c>
      <c r="Q394" s="62">
        <f>_xlfn.STDEV.S(I394:I399)</f>
        <v>22.064309289207088</v>
      </c>
      <c r="R394" s="62">
        <f>AVERAGE(K394:K399)</f>
        <v>59.091846115880514</v>
      </c>
      <c r="S394" s="62">
        <f>_xlfn.STDEV.S(K394:K399)</f>
        <v>9.983852540796752</v>
      </c>
    </row>
    <row r="395" spans="1:19">
      <c r="A395" s="6" t="s">
        <v>19</v>
      </c>
      <c r="B395" s="6" t="s">
        <v>19</v>
      </c>
      <c r="C395" s="1">
        <v>2</v>
      </c>
      <c r="D395" s="1">
        <v>0.88504737003168754</v>
      </c>
      <c r="E395" s="62">
        <v>0.69689999999999996</v>
      </c>
      <c r="F395" s="62">
        <v>0.1452</v>
      </c>
      <c r="G395" s="62">
        <v>39.370774017160727</v>
      </c>
      <c r="H395" s="62">
        <v>8.2029507637993078</v>
      </c>
      <c r="I395" s="62">
        <v>40.216243583204708</v>
      </c>
      <c r="J395" s="1">
        <f t="shared" si="161"/>
        <v>4.7995867768595044</v>
      </c>
      <c r="K395" s="1">
        <f t="shared" si="160"/>
        <v>78.230726130560882</v>
      </c>
      <c r="L395" s="62"/>
      <c r="M395" s="62"/>
      <c r="N395" s="62"/>
      <c r="O395" s="62"/>
      <c r="P395" s="62"/>
      <c r="Q395" s="62"/>
      <c r="R395" s="62"/>
      <c r="S395" s="62"/>
    </row>
    <row r="396" spans="1:19">
      <c r="A396" s="6" t="s">
        <v>19</v>
      </c>
      <c r="B396" s="6" t="s">
        <v>19</v>
      </c>
      <c r="C396" s="1">
        <v>2</v>
      </c>
      <c r="D396" s="1">
        <v>0.50645668015766665</v>
      </c>
      <c r="E396" s="62">
        <v>0.88782000000000005</v>
      </c>
      <c r="F396" s="62">
        <v>0.53055999999999992</v>
      </c>
      <c r="G396" s="62">
        <v>87.650142132947082</v>
      </c>
      <c r="H396" s="62">
        <v>52.379603309292868</v>
      </c>
      <c r="I396" s="62">
        <v>102.1086199043191</v>
      </c>
      <c r="J396" s="1">
        <f t="shared" si="161"/>
        <v>1.6733639927623647</v>
      </c>
      <c r="K396" s="1">
        <f t="shared" si="160"/>
        <v>59.137519318398517</v>
      </c>
      <c r="L396" s="62"/>
      <c r="M396" s="62"/>
      <c r="N396" s="62"/>
      <c r="O396" s="62"/>
      <c r="P396" s="62"/>
      <c r="Q396" s="62"/>
      <c r="R396" s="62"/>
      <c r="S396" s="62"/>
    </row>
    <row r="397" spans="1:19">
      <c r="A397" s="6" t="s">
        <v>19</v>
      </c>
      <c r="B397" s="6" t="s">
        <v>19</v>
      </c>
      <c r="C397" s="1">
        <v>2</v>
      </c>
      <c r="D397" s="1">
        <v>0.82885165168045671</v>
      </c>
      <c r="E397" s="62">
        <v>0.73860000000000015</v>
      </c>
      <c r="F397" s="62">
        <v>0.51770000000000005</v>
      </c>
      <c r="G397" s="62">
        <v>44.555620930628798</v>
      </c>
      <c r="H397" s="62">
        <v>31.229955261016148</v>
      </c>
      <c r="I397" s="62">
        <v>54.410600641041974</v>
      </c>
      <c r="J397" s="1">
        <f t="shared" si="161"/>
        <v>1.4266949971025691</v>
      </c>
      <c r="K397" s="1">
        <f t="shared" si="160"/>
        <v>54.972592445411919</v>
      </c>
      <c r="L397" s="62"/>
      <c r="M397" s="62"/>
      <c r="N397" s="62"/>
      <c r="O397" s="62"/>
      <c r="P397" s="62"/>
      <c r="Q397" s="62"/>
      <c r="R397" s="62"/>
      <c r="S397" s="62"/>
    </row>
    <row r="398" spans="1:19">
      <c r="A398" s="6" t="s">
        <v>19</v>
      </c>
      <c r="B398" s="6" t="s">
        <v>19</v>
      </c>
      <c r="C398" s="1">
        <v>2</v>
      </c>
      <c r="D398" s="1">
        <v>0.72172804979750538</v>
      </c>
      <c r="E398" s="62">
        <v>0.80009999999999992</v>
      </c>
      <c r="F398" s="62">
        <v>0.67559999999999998</v>
      </c>
      <c r="G398" s="62">
        <v>55.4294654492425</v>
      </c>
      <c r="H398" s="62">
        <v>46.804333030256515</v>
      </c>
      <c r="I398" s="62">
        <v>72.547027715792254</v>
      </c>
      <c r="J398" s="1">
        <f t="shared" si="161"/>
        <v>1.1842806394316161</v>
      </c>
      <c r="K398" s="1">
        <f t="shared" si="160"/>
        <v>49.822438207110849</v>
      </c>
      <c r="L398" s="62"/>
      <c r="M398" s="62"/>
      <c r="N398" s="62"/>
      <c r="O398" s="62"/>
      <c r="P398" s="62"/>
      <c r="Q398" s="62"/>
      <c r="R398" s="62"/>
      <c r="S398" s="62"/>
    </row>
    <row r="399" spans="1:19">
      <c r="A399" s="6" t="s">
        <v>19</v>
      </c>
      <c r="B399" s="6" t="s">
        <v>19</v>
      </c>
      <c r="C399" s="1">
        <v>2</v>
      </c>
      <c r="D399" s="1">
        <v>0.79253692093469952</v>
      </c>
      <c r="E399" s="62">
        <v>0.76150000000000007</v>
      </c>
      <c r="F399" s="62">
        <v>0.55929999999999991</v>
      </c>
      <c r="G399" s="62">
        <v>48.041925863965098</v>
      </c>
      <c r="H399" s="62">
        <v>35.285422371261554</v>
      </c>
      <c r="I399" s="62">
        <v>59.607781980518652</v>
      </c>
      <c r="J399" s="1">
        <f t="shared" si="161"/>
        <v>1.3615233327373506</v>
      </c>
      <c r="K399" s="1">
        <f t="shared" si="160"/>
        <v>53.703780841553389</v>
      </c>
      <c r="L399" s="62"/>
      <c r="M399" s="62"/>
      <c r="N399" s="62"/>
      <c r="O399" s="62"/>
      <c r="P399" s="62"/>
      <c r="Q399" s="62"/>
      <c r="R399" s="62"/>
      <c r="S399" s="62"/>
    </row>
    <row r="400" spans="1:19">
      <c r="A400" s="6" t="s">
        <v>557</v>
      </c>
      <c r="B400" s="6" t="s">
        <v>22</v>
      </c>
      <c r="C400" s="1">
        <v>2</v>
      </c>
      <c r="D400" s="1">
        <v>0.63022705918350885</v>
      </c>
      <c r="E400" s="62">
        <v>0.8417</v>
      </c>
      <c r="F400" s="62">
        <v>0.39800000000000002</v>
      </c>
      <c r="G400" s="62">
        <v>66.777519921983767</v>
      </c>
      <c r="H400" s="62">
        <v>31.575921265236474</v>
      </c>
      <c r="I400" s="62">
        <v>73.866609308126172</v>
      </c>
      <c r="J400" s="1">
        <f t="shared" si="161"/>
        <v>2.1148241206030152</v>
      </c>
      <c r="K400" s="1">
        <f t="shared" si="160"/>
        <v>64.692754377413635</v>
      </c>
      <c r="L400" s="62">
        <f>AVERAGE(G400:G404)</f>
        <v>59.535095358064758</v>
      </c>
      <c r="M400" s="62">
        <f>_xlfn.STDEV.S(G400:G404)</f>
        <v>26.940607616866878</v>
      </c>
      <c r="N400" s="62">
        <f>AVERAGE(H400:H404)</f>
        <v>22.624484542688414</v>
      </c>
      <c r="O400" s="62">
        <f>_xlfn.STDEV.S(H400:H404)</f>
        <v>7.6136574038511062</v>
      </c>
      <c r="P400" s="62">
        <f>AVERAGE(I400:I404)</f>
        <v>63.847778948628203</v>
      </c>
      <c r="Q400" s="62">
        <f>_xlfn.STDEV.S(I400:I404)</f>
        <v>27.540136567078822</v>
      </c>
      <c r="R400" s="62">
        <f>AVERAGE(K400:K404)</f>
        <v>68.47737477863312</v>
      </c>
      <c r="S400" s="62">
        <f>_xlfn.STDEV.S(K400:K404)</f>
        <v>4.024539262009891</v>
      </c>
    </row>
    <row r="401" spans="1:19">
      <c r="A401" s="6" t="s">
        <v>557</v>
      </c>
      <c r="B401" s="6" t="s">
        <v>22</v>
      </c>
      <c r="C401" s="1">
        <v>2</v>
      </c>
      <c r="D401" s="1">
        <v>0.798020824821429</v>
      </c>
      <c r="E401" s="62">
        <v>0.75819999999999999</v>
      </c>
      <c r="F401" s="62">
        <v>0.32280000000000003</v>
      </c>
      <c r="G401" s="62">
        <v>47.505025960297488</v>
      </c>
      <c r="H401" s="62">
        <v>20.225036111822778</v>
      </c>
      <c r="I401" s="62">
        <v>51.631188028294233</v>
      </c>
      <c r="J401" s="1">
        <f t="shared" si="161"/>
        <v>2.3488228004956628</v>
      </c>
      <c r="K401" s="1">
        <f t="shared" si="160"/>
        <v>66.938353789249106</v>
      </c>
      <c r="L401" s="62"/>
      <c r="M401" s="62"/>
      <c r="N401" s="62"/>
      <c r="O401" s="62"/>
      <c r="P401" s="62"/>
      <c r="Q401" s="62"/>
      <c r="R401" s="62"/>
      <c r="S401" s="62"/>
    </row>
    <row r="402" spans="1:19">
      <c r="A402" s="6" t="s">
        <v>557</v>
      </c>
      <c r="B402" s="6" t="s">
        <v>22</v>
      </c>
      <c r="C402" s="1">
        <v>2</v>
      </c>
      <c r="D402" s="1">
        <v>0.43913449085424705</v>
      </c>
      <c r="E402" s="62">
        <v>0.90920000000000001</v>
      </c>
      <c r="F402" s="62">
        <v>0.2571</v>
      </c>
      <c r="G402" s="62">
        <v>103.5218160877475</v>
      </c>
      <c r="H402" s="62">
        <v>29.273491988737224</v>
      </c>
      <c r="I402" s="62">
        <v>107.58114955381393</v>
      </c>
      <c r="J402" s="1">
        <f t="shared" si="161"/>
        <v>3.5363671723064951</v>
      </c>
      <c r="K402" s="1">
        <f t="shared" si="160"/>
        <v>74.210366672475729</v>
      </c>
      <c r="L402" s="62"/>
      <c r="M402" s="62"/>
      <c r="N402" s="62"/>
      <c r="O402" s="62"/>
      <c r="P402" s="62"/>
      <c r="Q402" s="62"/>
      <c r="R402" s="62"/>
      <c r="S402" s="62"/>
    </row>
    <row r="403" spans="1:19">
      <c r="A403" s="6" t="s">
        <v>557</v>
      </c>
      <c r="B403" s="6" t="s">
        <v>22</v>
      </c>
      <c r="C403" s="1">
        <v>2</v>
      </c>
      <c r="D403" s="1">
        <v>0.86573162220159183</v>
      </c>
      <c r="E403" s="62">
        <v>0.71229999999999993</v>
      </c>
      <c r="F403" s="62">
        <v>0.32429999999999998</v>
      </c>
      <c r="G403" s="62">
        <v>41.138615116575686</v>
      </c>
      <c r="H403" s="62">
        <v>18.72982294300926</v>
      </c>
      <c r="I403" s="62">
        <v>45.201680512855113</v>
      </c>
      <c r="J403" s="1">
        <f t="shared" si="161"/>
        <v>2.1964230650632128</v>
      </c>
      <c r="K403" s="1">
        <f t="shared" si="160"/>
        <v>65.520904846570559</v>
      </c>
      <c r="L403" s="62"/>
      <c r="M403" s="62"/>
      <c r="N403" s="62"/>
      <c r="O403" s="62"/>
      <c r="P403" s="62"/>
      <c r="Q403" s="62"/>
      <c r="R403" s="62"/>
      <c r="S403" s="62"/>
    </row>
    <row r="404" spans="1:19">
      <c r="A404" s="6" t="s">
        <v>557</v>
      </c>
      <c r="B404" s="6" t="s">
        <v>22</v>
      </c>
      <c r="C404" s="1">
        <v>2</v>
      </c>
      <c r="D404" s="1">
        <v>0.89201575587134874</v>
      </c>
      <c r="E404" s="62">
        <v>0.69099999999999995</v>
      </c>
      <c r="F404" s="62">
        <v>0.23759999999999998</v>
      </c>
      <c r="G404" s="62">
        <v>38.732499703719341</v>
      </c>
      <c r="H404" s="62">
        <v>13.318150404636345</v>
      </c>
      <c r="I404" s="62">
        <v>40.958267340051556</v>
      </c>
      <c r="J404" s="1">
        <f t="shared" si="161"/>
        <v>2.9082491582491588</v>
      </c>
      <c r="K404" s="1">
        <f t="shared" si="160"/>
        <v>71.024494207456613</v>
      </c>
      <c r="L404" s="62"/>
      <c r="M404" s="62"/>
      <c r="N404" s="62"/>
      <c r="O404" s="62"/>
      <c r="P404" s="62"/>
      <c r="Q404" s="62"/>
      <c r="R404" s="62"/>
      <c r="S404" s="62"/>
    </row>
    <row r="405" spans="1:19">
      <c r="A405" s="6" t="s">
        <v>557</v>
      </c>
      <c r="B405" s="6" t="s">
        <v>85</v>
      </c>
      <c r="C405" s="1">
        <v>2</v>
      </c>
      <c r="D405" s="1">
        <v>0.44244961530648186</v>
      </c>
      <c r="E405" s="62">
        <v>0.9081999999999999</v>
      </c>
      <c r="F405" s="62">
        <v>0.318</v>
      </c>
      <c r="G405" s="62">
        <v>102.63315511879199</v>
      </c>
      <c r="H405" s="62">
        <v>35.936295229878723</v>
      </c>
      <c r="I405" s="62">
        <v>108.74273237548807</v>
      </c>
      <c r="J405" s="1">
        <f t="shared" si="161"/>
        <v>2.8559748427672953</v>
      </c>
      <c r="K405" s="1">
        <f t="shared" si="160"/>
        <v>70.702647796214578</v>
      </c>
      <c r="L405" s="62">
        <f>AVERAGE(G405:G410)</f>
        <v>106.75898281088239</v>
      </c>
      <c r="M405" s="62">
        <f>_xlfn.STDEV.S(G405:G410)</f>
        <v>41.509327601890277</v>
      </c>
      <c r="N405" s="62">
        <f>AVERAGE(H405:H410)</f>
        <v>42.365409787076388</v>
      </c>
      <c r="O405" s="62">
        <f>_xlfn.STDEV.S(H405:H410)</f>
        <v>12.606769025223281</v>
      </c>
      <c r="P405" s="62">
        <f>AVERAGE(I405:I410)</f>
        <v>115.04807956429066</v>
      </c>
      <c r="Q405" s="62">
        <f>_xlfn.STDEV.S(I405:I410)</f>
        <v>42.772096022853283</v>
      </c>
      <c r="R405" s="62">
        <f>AVERAGE(K405:K410)</f>
        <v>67.320507051238408</v>
      </c>
      <c r="S405" s="62">
        <f>_xlfn.STDEV.S(K405:K410)</f>
        <v>4.4102451725153973</v>
      </c>
    </row>
    <row r="406" spans="1:19">
      <c r="A406" s="6" t="s">
        <v>557</v>
      </c>
      <c r="B406" s="6" t="s">
        <v>85</v>
      </c>
      <c r="C406" s="1">
        <v>2</v>
      </c>
      <c r="D406" s="1">
        <v>0.28469535014521291</v>
      </c>
      <c r="E406" s="62">
        <v>0.95039999999999991</v>
      </c>
      <c r="F406" s="62">
        <v>0.32539999999999997</v>
      </c>
      <c r="G406" s="62">
        <v>166.91526565418698</v>
      </c>
      <c r="H406" s="62">
        <v>57.148808337407878</v>
      </c>
      <c r="I406" s="62">
        <v>176.42758345223004</v>
      </c>
      <c r="J406" s="1">
        <f t="shared" si="161"/>
        <v>2.9207129686539641</v>
      </c>
      <c r="K406" s="1">
        <f t="shared" si="160"/>
        <v>71.099711314071328</v>
      </c>
      <c r="L406" s="62"/>
      <c r="M406" s="62"/>
      <c r="N406" s="62"/>
      <c r="O406" s="62"/>
      <c r="P406" s="62"/>
      <c r="Q406" s="62"/>
      <c r="R406" s="62"/>
      <c r="S406" s="62"/>
    </row>
    <row r="407" spans="1:19">
      <c r="A407" s="6" t="s">
        <v>557</v>
      </c>
      <c r="B407" s="6" t="s">
        <v>85</v>
      </c>
      <c r="C407" s="1">
        <v>2</v>
      </c>
      <c r="D407" s="1">
        <v>0.35992419613641119</v>
      </c>
      <c r="E407" s="62">
        <v>0.93159999999999998</v>
      </c>
      <c r="F407" s="62">
        <v>0.36849999999999999</v>
      </c>
      <c r="G407" s="62">
        <v>129.41613956497159</v>
      </c>
      <c r="H407" s="62">
        <v>51.191334724873371</v>
      </c>
      <c r="I407" s="62">
        <v>139.17287785633462</v>
      </c>
      <c r="J407" s="1">
        <f t="shared" si="161"/>
        <v>2.5280868385345996</v>
      </c>
      <c r="K407" s="1">
        <f t="shared" si="160"/>
        <v>68.418426809456278</v>
      </c>
      <c r="L407" s="62"/>
      <c r="M407" s="62"/>
      <c r="N407" s="62"/>
      <c r="O407" s="62"/>
      <c r="P407" s="62"/>
      <c r="Q407" s="62"/>
      <c r="R407" s="62"/>
      <c r="S407" s="62"/>
    </row>
    <row r="408" spans="1:19">
      <c r="A408" s="6" t="s">
        <v>557</v>
      </c>
      <c r="B408" s="6" t="s">
        <v>85</v>
      </c>
      <c r="C408" s="1">
        <v>2</v>
      </c>
      <c r="D408" s="1">
        <v>0.87052285879001357</v>
      </c>
      <c r="E408" s="62">
        <v>0.70860000000000001</v>
      </c>
      <c r="F408" s="62">
        <v>0.41039999999999999</v>
      </c>
      <c r="G408" s="62">
        <v>40.699677949004183</v>
      </c>
      <c r="H408" s="62">
        <v>23.572040403995651</v>
      </c>
      <c r="I408" s="62">
        <v>47.03301897561181</v>
      </c>
      <c r="J408" s="1">
        <f t="shared" si="161"/>
        <v>1.7266081871345027</v>
      </c>
      <c r="K408" s="1">
        <f t="shared" si="160"/>
        <v>59.921856089631518</v>
      </c>
      <c r="L408" s="62"/>
      <c r="M408" s="62"/>
      <c r="N408" s="62"/>
      <c r="O408" s="62"/>
      <c r="P408" s="62"/>
      <c r="Q408" s="62"/>
      <c r="R408" s="62"/>
      <c r="S408" s="62"/>
    </row>
    <row r="409" spans="1:19">
      <c r="A409" s="6" t="s">
        <v>557</v>
      </c>
      <c r="B409" s="6" t="s">
        <v>85</v>
      </c>
      <c r="C409" s="1">
        <v>2</v>
      </c>
      <c r="D409" s="1">
        <v>0.43813655363203008</v>
      </c>
      <c r="E409" s="62">
        <v>0.90949999999999998</v>
      </c>
      <c r="F409" s="62">
        <v>0.441</v>
      </c>
      <c r="G409" s="62">
        <v>103.79184211640163</v>
      </c>
      <c r="H409" s="62">
        <v>50.32677556166368</v>
      </c>
      <c r="I409" s="62">
        <v>115.34960263629047</v>
      </c>
      <c r="J409" s="1">
        <f t="shared" si="161"/>
        <v>2.062358276643991</v>
      </c>
      <c r="K409" s="1">
        <f t="shared" si="160"/>
        <v>64.132097574604842</v>
      </c>
      <c r="L409" s="62"/>
      <c r="M409" s="62"/>
      <c r="N409" s="62"/>
      <c r="O409" s="62"/>
      <c r="P409" s="62"/>
      <c r="Q409" s="62"/>
      <c r="R409" s="62"/>
      <c r="S409" s="62"/>
    </row>
    <row r="410" spans="1:19">
      <c r="A410" s="6" t="s">
        <v>557</v>
      </c>
      <c r="B410" s="6" t="s">
        <v>85</v>
      </c>
      <c r="C410" s="1">
        <v>2</v>
      </c>
      <c r="D410" s="1">
        <v>0.46422259163437779</v>
      </c>
      <c r="E410" s="62">
        <v>0.90150000000000008</v>
      </c>
      <c r="F410" s="62">
        <v>0.33440000000000003</v>
      </c>
      <c r="G410" s="62">
        <v>97.097816461937981</v>
      </c>
      <c r="H410" s="62">
        <v>36.017204464639008</v>
      </c>
      <c r="I410" s="62">
        <v>103.56266208978893</v>
      </c>
      <c r="J410" s="1">
        <f t="shared" si="161"/>
        <v>2.6958732057416266</v>
      </c>
      <c r="K410" s="1">
        <f t="shared" si="160"/>
        <v>69.648302723451906</v>
      </c>
      <c r="L410" s="62"/>
      <c r="M410" s="62"/>
      <c r="N410" s="62"/>
      <c r="O410" s="62"/>
      <c r="P410" s="62"/>
      <c r="Q410" s="62"/>
      <c r="R410" s="62"/>
      <c r="S410" s="62"/>
    </row>
    <row r="411" spans="1:19">
      <c r="A411" s="6" t="s">
        <v>558</v>
      </c>
      <c r="B411" s="6" t="s">
        <v>25</v>
      </c>
      <c r="C411" s="1">
        <v>2</v>
      </c>
      <c r="D411" s="1">
        <v>0.99681726646781887</v>
      </c>
      <c r="E411" s="62">
        <v>0.46679999999999994</v>
      </c>
      <c r="F411" s="62">
        <v>0.53290000000000004</v>
      </c>
      <c r="G411" s="62">
        <v>23.414522184897869</v>
      </c>
      <c r="H411" s="62">
        <v>26.730074705081574</v>
      </c>
      <c r="I411" s="62">
        <v>35.535007286988368</v>
      </c>
      <c r="J411" s="1">
        <f t="shared" si="161"/>
        <v>0.87596171889660324</v>
      </c>
      <c r="K411" s="1">
        <f t="shared" si="160"/>
        <v>41.217118753747279</v>
      </c>
      <c r="L411" s="62">
        <f>AVERAGE(G411:G415)</f>
        <v>21.947214912634212</v>
      </c>
      <c r="M411" s="62">
        <f>_xlfn.STDEV.S(G411:G415)</f>
        <v>1.9322071292123892</v>
      </c>
      <c r="N411" s="62">
        <f>AVERAGE(H411:H415)</f>
        <v>21.199405409072074</v>
      </c>
      <c r="O411" s="62">
        <f>_xlfn.STDEV.S(H411:H415)</f>
        <v>11.171936875305091</v>
      </c>
      <c r="P411" s="62">
        <f>AVERAGE(I411:I415)</f>
        <v>31.797027564501217</v>
      </c>
      <c r="Q411" s="62">
        <f>_xlfn.STDEV.S(I411:I415)</f>
        <v>5.3479608883529437</v>
      </c>
      <c r="R411" s="62">
        <f>AVERAGE(K411:K415)</f>
        <v>49.045795792515804</v>
      </c>
      <c r="S411" s="62">
        <f>_xlfn.STDEV.S(K411:K415)</f>
        <v>21.066189282779622</v>
      </c>
    </row>
    <row r="412" spans="1:19">
      <c r="A412" s="6" t="s">
        <v>558</v>
      </c>
      <c r="B412" s="6" t="s">
        <v>25</v>
      </c>
      <c r="C412" s="1">
        <v>2</v>
      </c>
      <c r="D412" s="1">
        <v>0.99781682228722768</v>
      </c>
      <c r="E412" s="62">
        <v>0.47249999999999998</v>
      </c>
      <c r="F412" s="62">
        <v>0.51610000000000011</v>
      </c>
      <c r="G412" s="62">
        <v>23.676690422843361</v>
      </c>
      <c r="H412" s="62">
        <v>25.861460163448598</v>
      </c>
      <c r="I412" s="62">
        <v>35.062812082957656</v>
      </c>
      <c r="J412" s="1">
        <f t="shared" si="161"/>
        <v>0.91552024801395049</v>
      </c>
      <c r="K412" s="1">
        <f t="shared" si="160"/>
        <v>42.474733734496112</v>
      </c>
      <c r="L412" s="62"/>
      <c r="M412" s="62"/>
      <c r="N412" s="62"/>
      <c r="O412" s="62"/>
      <c r="P412" s="62"/>
      <c r="Q412" s="62"/>
      <c r="R412" s="62"/>
      <c r="S412" s="62"/>
    </row>
    <row r="413" spans="1:19">
      <c r="A413" s="6" t="s">
        <v>558</v>
      </c>
      <c r="B413" s="6" t="s">
        <v>25</v>
      </c>
      <c r="C413" s="1">
        <v>2</v>
      </c>
      <c r="D413" s="1">
        <v>0.96928911695601094</v>
      </c>
      <c r="E413" s="62">
        <v>0.3972</v>
      </c>
      <c r="F413" s="62">
        <v>0.54520000000000002</v>
      </c>
      <c r="G413" s="62">
        <v>20.489242737367185</v>
      </c>
      <c r="H413" s="62">
        <v>28.123703777473793</v>
      </c>
      <c r="I413" s="62">
        <v>34.795858692003101</v>
      </c>
      <c r="J413" s="1">
        <f t="shared" si="161"/>
        <v>0.72853998532648556</v>
      </c>
      <c r="K413" s="1">
        <f t="shared" si="160"/>
        <v>36.074834673055584</v>
      </c>
      <c r="L413" s="62"/>
      <c r="M413" s="62"/>
      <c r="N413" s="62"/>
      <c r="O413" s="62"/>
      <c r="P413" s="62"/>
      <c r="Q413" s="62"/>
      <c r="R413" s="62"/>
      <c r="S413" s="62"/>
    </row>
    <row r="414" spans="1:19">
      <c r="A414" s="6" t="s">
        <v>558</v>
      </c>
      <c r="B414" s="6" t="s">
        <v>25</v>
      </c>
      <c r="C414" s="1">
        <v>2</v>
      </c>
      <c r="D414" s="1">
        <v>0.99383786064535329</v>
      </c>
      <c r="E414" s="62">
        <v>0.45382</v>
      </c>
      <c r="F414" s="62">
        <v>2.793E-2</v>
      </c>
      <c r="G414" s="62">
        <v>22.831692068226793</v>
      </c>
      <c r="H414" s="62">
        <v>1.405158784243917</v>
      </c>
      <c r="I414" s="62">
        <v>22.874890904816752</v>
      </c>
      <c r="J414" s="1">
        <f t="shared" si="161"/>
        <v>16.248478338703901</v>
      </c>
      <c r="K414" s="1">
        <f t="shared" si="160"/>
        <v>86.478217670833999</v>
      </c>
      <c r="L414" s="62"/>
      <c r="M414" s="62"/>
      <c r="N414" s="62"/>
      <c r="O414" s="62"/>
      <c r="P414" s="62"/>
      <c r="Q414" s="62"/>
      <c r="R414" s="62"/>
      <c r="S414" s="62"/>
    </row>
    <row r="415" spans="1:19">
      <c r="A415" s="6" t="s">
        <v>558</v>
      </c>
      <c r="B415" s="6" t="s">
        <v>25</v>
      </c>
      <c r="C415" s="1">
        <v>2</v>
      </c>
      <c r="D415" s="1">
        <v>0.94778871075156146</v>
      </c>
      <c r="E415" s="62">
        <v>0.36630000000000001</v>
      </c>
      <c r="F415" s="62">
        <v>0.45260000000000006</v>
      </c>
      <c r="G415" s="62">
        <v>19.323927149835836</v>
      </c>
      <c r="H415" s="62">
        <v>23.876629615112474</v>
      </c>
      <c r="I415" s="62">
        <v>30.716568855740196</v>
      </c>
      <c r="J415" s="1">
        <f t="shared" si="161"/>
        <v>0.80932390631904549</v>
      </c>
      <c r="K415" s="1">
        <f t="shared" si="160"/>
        <v>38.984074130446032</v>
      </c>
      <c r="L415" s="62"/>
      <c r="M415" s="62"/>
      <c r="N415" s="62"/>
      <c r="O415" s="62"/>
      <c r="P415" s="62"/>
      <c r="Q415" s="62"/>
      <c r="R415" s="62"/>
      <c r="S415" s="62"/>
    </row>
    <row r="416" spans="1:19">
      <c r="A416" s="6" t="s">
        <v>558</v>
      </c>
      <c r="B416" s="6" t="s">
        <v>26</v>
      </c>
      <c r="C416" s="1">
        <v>2</v>
      </c>
      <c r="D416" s="1">
        <v>0.96867213151063081</v>
      </c>
      <c r="E416" s="62">
        <v>0.39618000000000003</v>
      </c>
      <c r="F416" s="62">
        <v>0.41749999999999998</v>
      </c>
      <c r="G416" s="62">
        <v>20.449643750056214</v>
      </c>
      <c r="H416" s="62">
        <v>21.550119303469302</v>
      </c>
      <c r="I416" s="62">
        <v>29.708510085461597</v>
      </c>
      <c r="J416" s="1">
        <f t="shared" si="161"/>
        <v>0.94893413173652708</v>
      </c>
      <c r="K416" s="1">
        <f t="shared" si="160"/>
        <v>43.499082456541338</v>
      </c>
      <c r="L416" s="62">
        <f>AVERAGE(G416:G421)</f>
        <v>21.499959653686094</v>
      </c>
      <c r="M416" s="62">
        <f>_xlfn.STDEV.S(G416:G421)</f>
        <v>4.4675308407543604</v>
      </c>
      <c r="N416" s="62">
        <f>AVERAGE(H416:H421)</f>
        <v>22.211774153095785</v>
      </c>
      <c r="O416" s="62">
        <f>_xlfn.STDEV.S(H416:H421)</f>
        <v>3.1873348409886741</v>
      </c>
      <c r="P416" s="62">
        <f>AVERAGE(I416:I421)</f>
        <v>31.248673381127656</v>
      </c>
      <c r="Q416" s="62">
        <f>_xlfn.STDEV.S(I416:I421)</f>
        <v>2.2529626874658333</v>
      </c>
      <c r="R416" s="62">
        <f>AVERAGE(K416:K421)</f>
        <v>43.858830852284143</v>
      </c>
      <c r="S416" s="62">
        <f>_xlfn.STDEV.S(K416:K421)</f>
        <v>9.1419199903902406</v>
      </c>
    </row>
    <row r="417" spans="1:19">
      <c r="A417" s="6" t="s">
        <v>558</v>
      </c>
      <c r="B417" s="6" t="s">
        <v>26</v>
      </c>
      <c r="C417" s="1">
        <v>2</v>
      </c>
      <c r="D417" s="1">
        <v>0.98507357286031239</v>
      </c>
      <c r="E417" s="62">
        <v>0.57180000000000009</v>
      </c>
      <c r="F417" s="62">
        <v>0.41070000000000001</v>
      </c>
      <c r="G417" s="62">
        <v>29.023212872298004</v>
      </c>
      <c r="H417" s="62">
        <v>20.846158668507851</v>
      </c>
      <c r="I417" s="62">
        <v>35.733866522716646</v>
      </c>
      <c r="J417" s="1">
        <f t="shared" si="161"/>
        <v>1.3922571219868518</v>
      </c>
      <c r="K417" s="1">
        <f t="shared" si="160"/>
        <v>54.311895233390764</v>
      </c>
      <c r="L417" s="1"/>
      <c r="M417" s="1"/>
      <c r="N417" s="1"/>
      <c r="O417" s="1"/>
      <c r="P417" s="1"/>
      <c r="Q417" s="1"/>
      <c r="R417" s="62"/>
      <c r="S417" s="62"/>
    </row>
    <row r="418" spans="1:19">
      <c r="A418" s="6" t="s">
        <v>558</v>
      </c>
      <c r="B418" s="6" t="s">
        <v>26</v>
      </c>
      <c r="C418" s="1">
        <v>2</v>
      </c>
      <c r="D418" s="1">
        <v>0.99976627078104396</v>
      </c>
      <c r="E418" s="62">
        <v>0.49099999999999999</v>
      </c>
      <c r="F418" s="62">
        <v>0.33710000000000001</v>
      </c>
      <c r="G418" s="62">
        <v>24.555739393789398</v>
      </c>
      <c r="H418" s="62">
        <v>16.858940426978425</v>
      </c>
      <c r="I418" s="62">
        <v>29.786040513906979</v>
      </c>
      <c r="J418" s="1">
        <f t="shared" si="161"/>
        <v>1.4565410857312369</v>
      </c>
      <c r="K418" s="1">
        <f t="shared" si="160"/>
        <v>55.528141232679424</v>
      </c>
      <c r="L418" s="1"/>
      <c r="M418" s="1"/>
      <c r="N418" s="1"/>
      <c r="O418" s="1"/>
      <c r="P418" s="1"/>
      <c r="Q418" s="1"/>
      <c r="R418" s="62"/>
      <c r="S418" s="62"/>
    </row>
    <row r="419" spans="1:19">
      <c r="A419" s="6" t="s">
        <v>558</v>
      </c>
      <c r="B419" s="6" t="s">
        <v>26</v>
      </c>
      <c r="C419" s="1">
        <v>2</v>
      </c>
      <c r="D419" s="1">
        <v>0.95369395848429184</v>
      </c>
      <c r="E419" s="62">
        <v>0.374</v>
      </c>
      <c r="F419" s="62">
        <v>0.45069999999999999</v>
      </c>
      <c r="G419" s="62">
        <v>19.607967350154922</v>
      </c>
      <c r="H419" s="62">
        <v>23.62917348854231</v>
      </c>
      <c r="I419" s="62">
        <v>30.705214921188425</v>
      </c>
      <c r="J419" s="1">
        <f t="shared" si="161"/>
        <v>0.82982027956512083</v>
      </c>
      <c r="K419" s="1">
        <f t="shared" si="160"/>
        <v>39.686575612668186</v>
      </c>
      <c r="L419" s="1"/>
      <c r="M419" s="1"/>
      <c r="N419" s="1"/>
      <c r="O419" s="1"/>
      <c r="P419" s="1"/>
      <c r="Q419" s="1"/>
      <c r="R419" s="62"/>
      <c r="S419" s="62"/>
    </row>
    <row r="420" spans="1:19">
      <c r="A420" s="6" t="s">
        <v>558</v>
      </c>
      <c r="B420" s="6" t="s">
        <v>26</v>
      </c>
      <c r="C420" s="1">
        <v>2</v>
      </c>
      <c r="D420" s="1">
        <v>0.90675785066834158</v>
      </c>
      <c r="E420" s="62">
        <v>0.32219999999999999</v>
      </c>
      <c r="F420" s="62">
        <v>0.45390000000000003</v>
      </c>
      <c r="G420" s="62">
        <v>17.766595555942356</v>
      </c>
      <c r="H420" s="62">
        <v>25.028732845568701</v>
      </c>
      <c r="I420" s="62">
        <v>30.693474640439131</v>
      </c>
      <c r="J420" s="1">
        <f t="shared" si="161"/>
        <v>0.70984798413747519</v>
      </c>
      <c r="K420" s="1">
        <f t="shared" si="160"/>
        <v>35.368960678155794</v>
      </c>
      <c r="L420" s="1"/>
      <c r="M420" s="1"/>
      <c r="N420" s="1"/>
      <c r="O420" s="1"/>
      <c r="P420" s="1"/>
      <c r="Q420" s="1"/>
      <c r="R420" s="62"/>
      <c r="S420" s="62"/>
    </row>
    <row r="421" spans="1:19">
      <c r="A421" s="6" t="s">
        <v>558</v>
      </c>
      <c r="B421" s="6" t="s">
        <v>26</v>
      </c>
      <c r="C421" s="1">
        <v>2</v>
      </c>
      <c r="D421" s="1">
        <v>0.90131053166080788</v>
      </c>
      <c r="E421" s="62">
        <v>0.31720000000000004</v>
      </c>
      <c r="F421" s="62">
        <v>0.45710000000000001</v>
      </c>
      <c r="G421" s="62">
        <v>17.596598999875692</v>
      </c>
      <c r="H421" s="62">
        <v>25.357520185508129</v>
      </c>
      <c r="I421" s="62">
        <v>30.864933603053132</v>
      </c>
      <c r="J421" s="1">
        <f t="shared" si="161"/>
        <v>0.69394005688033256</v>
      </c>
      <c r="K421" s="1">
        <f t="shared" si="160"/>
        <v>34.758329900269359</v>
      </c>
      <c r="L421" s="1"/>
      <c r="M421" s="1"/>
      <c r="N421" s="1"/>
      <c r="O421" s="1"/>
      <c r="P421" s="1"/>
      <c r="Q421" s="1"/>
      <c r="R421" s="62"/>
      <c r="S421" s="62"/>
    </row>
    <row r="424" spans="1:19">
      <c r="A424" s="6" t="s">
        <v>542</v>
      </c>
      <c r="B424" s="1"/>
      <c r="C424" s="1">
        <f t="shared" ref="C424:L424" si="162">MAX(C355:C421)</f>
        <v>2</v>
      </c>
      <c r="D424" s="62">
        <f t="shared" si="162"/>
        <v>0.99976627078104396</v>
      </c>
      <c r="E424" s="62">
        <f t="shared" si="162"/>
        <v>0.95900000000000007</v>
      </c>
      <c r="F424" s="62">
        <f t="shared" si="162"/>
        <v>0.67559999999999998</v>
      </c>
      <c r="G424" s="62">
        <f t="shared" si="162"/>
        <v>194.24081873769825</v>
      </c>
      <c r="H424" s="62">
        <f t="shared" si="162"/>
        <v>79.026294094237358</v>
      </c>
      <c r="I424" s="62">
        <f t="shared" si="162"/>
        <v>197.63869819575439</v>
      </c>
      <c r="J424" s="62" t="e">
        <f t="shared" si="162"/>
        <v>#DIV/0!</v>
      </c>
      <c r="K424" s="62">
        <f t="shared" si="162"/>
        <v>90</v>
      </c>
      <c r="L424" s="62">
        <f t="shared" si="162"/>
        <v>127.43717312231571</v>
      </c>
      <c r="M424" s="62"/>
      <c r="N424" s="62">
        <f>MAX(N355:N421)</f>
        <v>42.365409787076388</v>
      </c>
      <c r="O424" s="62"/>
      <c r="P424" s="62">
        <f>MAX(P355:P421)</f>
        <v>285.46341343439627</v>
      </c>
      <c r="Q424" s="62"/>
      <c r="R424" s="62">
        <f>MAX(R355:R421)</f>
        <v>77.445590398922221</v>
      </c>
      <c r="S424" s="62"/>
    </row>
    <row r="425" spans="1:19">
      <c r="A425" s="6" t="s">
        <v>543</v>
      </c>
      <c r="B425" s="1"/>
      <c r="C425" s="1">
        <f t="shared" ref="C425:L425" si="163">MIN(C355:C421)</f>
        <v>2</v>
      </c>
      <c r="D425" s="62">
        <f t="shared" si="163"/>
        <v>0.24685851466035791</v>
      </c>
      <c r="E425" s="62">
        <f t="shared" si="163"/>
        <v>0.22990000000000002</v>
      </c>
      <c r="F425" s="62">
        <f t="shared" si="163"/>
        <v>0</v>
      </c>
      <c r="G425" s="62">
        <f t="shared" si="163"/>
        <v>14.778161596163789</v>
      </c>
      <c r="H425" s="62">
        <f t="shared" si="163"/>
        <v>0</v>
      </c>
      <c r="I425" s="62">
        <f t="shared" si="163"/>
        <v>16.155255527898586</v>
      </c>
      <c r="J425" s="62" t="e">
        <f t="shared" si="163"/>
        <v>#DIV/0!</v>
      </c>
      <c r="K425" s="62">
        <f t="shared" si="163"/>
        <v>34.758329900269359</v>
      </c>
      <c r="L425" s="62">
        <f t="shared" si="163"/>
        <v>21.499959653686094</v>
      </c>
      <c r="M425" s="62"/>
      <c r="N425" s="62">
        <f>MIN(N355:N421)</f>
        <v>8.417214671282542</v>
      </c>
      <c r="O425" s="62"/>
      <c r="P425" s="62">
        <f>MIN(P355:P421)</f>
        <v>31.248673381127656</v>
      </c>
      <c r="Q425" s="62"/>
      <c r="R425" s="62">
        <f>MIN(R355:R421)</f>
        <v>43.858830852284143</v>
      </c>
      <c r="S425" s="62"/>
    </row>
    <row r="429" spans="1:19">
      <c r="C429" t="s">
        <v>577</v>
      </c>
      <c r="D429" t="s">
        <v>578</v>
      </c>
    </row>
    <row r="430" spans="1:19">
      <c r="A430" t="s">
        <v>0</v>
      </c>
      <c r="B430" t="s">
        <v>2</v>
      </c>
      <c r="C430" s="80">
        <v>33.029430284941512</v>
      </c>
      <c r="D430" s="80">
        <v>66.924128209295276</v>
      </c>
    </row>
    <row r="431" spans="1:19">
      <c r="A431" t="s">
        <v>0</v>
      </c>
      <c r="B431" t="s">
        <v>3</v>
      </c>
      <c r="C431" s="80">
        <v>48.17943816899583</v>
      </c>
      <c r="D431" s="80">
        <v>64.910389476421543</v>
      </c>
    </row>
    <row r="432" spans="1:19">
      <c r="A432" t="s">
        <v>0</v>
      </c>
      <c r="B432" t="s">
        <v>4</v>
      </c>
      <c r="C432" s="80">
        <v>130.66499165121323</v>
      </c>
      <c r="D432" s="80">
        <v>77.354617897156047</v>
      </c>
    </row>
    <row r="433" spans="1:4">
      <c r="A433" t="s">
        <v>0</v>
      </c>
      <c r="B433" t="s">
        <v>5</v>
      </c>
      <c r="C433" s="80">
        <v>56.650239237349403</v>
      </c>
      <c r="D433" s="80">
        <v>77.445590398922221</v>
      </c>
    </row>
    <row r="434" spans="1:4">
      <c r="A434" t="s">
        <v>554</v>
      </c>
      <c r="B434" t="s">
        <v>14</v>
      </c>
      <c r="C434" s="80">
        <v>62.998637495102187</v>
      </c>
      <c r="D434" s="80">
        <v>74.973650002537909</v>
      </c>
    </row>
    <row r="435" spans="1:4">
      <c r="A435" t="s">
        <v>554</v>
      </c>
      <c r="B435" t="s">
        <v>15</v>
      </c>
      <c r="C435" s="80">
        <v>285.46341343439627</v>
      </c>
      <c r="D435" s="80">
        <v>56.41086719348376</v>
      </c>
    </row>
    <row r="436" spans="1:4">
      <c r="A436" t="s">
        <v>554</v>
      </c>
      <c r="B436" t="s">
        <v>16</v>
      </c>
      <c r="C436" s="80">
        <v>63.565929303940436</v>
      </c>
      <c r="D436" s="80">
        <v>64.611654548569163</v>
      </c>
    </row>
    <row r="437" spans="1:4">
      <c r="A437" t="s">
        <v>19</v>
      </c>
      <c r="B437" t="s">
        <v>19</v>
      </c>
      <c r="C437" s="80">
        <v>62.904367856089067</v>
      </c>
      <c r="D437" s="80">
        <v>59.091846115880514</v>
      </c>
    </row>
    <row r="438" spans="1:4">
      <c r="A438" t="s">
        <v>557</v>
      </c>
      <c r="B438" t="s">
        <v>22</v>
      </c>
      <c r="C438" s="80">
        <v>63.847778948628203</v>
      </c>
      <c r="D438" s="80">
        <v>68.47737477863312</v>
      </c>
    </row>
    <row r="439" spans="1:4">
      <c r="A439" t="s">
        <v>557</v>
      </c>
      <c r="B439" t="s">
        <v>85</v>
      </c>
      <c r="C439" s="80">
        <v>115.04807956429066</v>
      </c>
      <c r="D439" s="80">
        <v>67.320507051238408</v>
      </c>
    </row>
    <row r="440" spans="1:4">
      <c r="A440" t="s">
        <v>558</v>
      </c>
      <c r="B440" t="s">
        <v>25</v>
      </c>
      <c r="C440" s="80">
        <v>31.797027564501217</v>
      </c>
      <c r="D440" s="80">
        <v>49.045795792515804</v>
      </c>
    </row>
    <row r="441" spans="1:4">
      <c r="A441" t="s">
        <v>558</v>
      </c>
      <c r="B441" t="s">
        <v>26</v>
      </c>
      <c r="C441" s="80">
        <v>31.248673381127656</v>
      </c>
      <c r="D441" s="80">
        <v>43.858830852284143</v>
      </c>
    </row>
  </sheetData>
  <mergeCells count="48">
    <mergeCell ref="B302:F302"/>
    <mergeCell ref="G302:K302"/>
    <mergeCell ref="L302:P302"/>
    <mergeCell ref="Q302:U302"/>
    <mergeCell ref="B328:G328"/>
    <mergeCell ref="H328:M328"/>
    <mergeCell ref="N328:S328"/>
    <mergeCell ref="T328:Y328"/>
    <mergeCell ref="B255:F255"/>
    <mergeCell ref="G255:K255"/>
    <mergeCell ref="L255:P255"/>
    <mergeCell ref="Q255:U255"/>
    <mergeCell ref="B279:G279"/>
    <mergeCell ref="H279:M279"/>
    <mergeCell ref="N279:S279"/>
    <mergeCell ref="T279:Y279"/>
    <mergeCell ref="B197:G197"/>
    <mergeCell ref="H197:M197"/>
    <mergeCell ref="N197:S197"/>
    <mergeCell ref="T197:Y197"/>
    <mergeCell ref="B232:G232"/>
    <mergeCell ref="H232:M232"/>
    <mergeCell ref="N232:S232"/>
    <mergeCell ref="T232:Y232"/>
    <mergeCell ref="B144:F144"/>
    <mergeCell ref="G144:K144"/>
    <mergeCell ref="L144:P144"/>
    <mergeCell ref="Q144:U144"/>
    <mergeCell ref="B166:F166"/>
    <mergeCell ref="G166:K166"/>
    <mergeCell ref="L166:P166"/>
    <mergeCell ref="Q166:U166"/>
    <mergeCell ref="B73:G73"/>
    <mergeCell ref="H73:M73"/>
    <mergeCell ref="N73:S73"/>
    <mergeCell ref="T73:Y73"/>
    <mergeCell ref="B103:G103"/>
    <mergeCell ref="H103:M103"/>
    <mergeCell ref="N103:S103"/>
    <mergeCell ref="T103:Y103"/>
    <mergeCell ref="B1:F1"/>
    <mergeCell ref="G1:K1"/>
    <mergeCell ref="L1:P1"/>
    <mergeCell ref="Q1:U1"/>
    <mergeCell ref="B33:G33"/>
    <mergeCell ref="H33:M33"/>
    <mergeCell ref="N33:S33"/>
    <mergeCell ref="T33:Y33"/>
  </mergeCells>
  <phoneticPr fontId="2" type="noConversion"/>
  <conditionalFormatting sqref="Q2:U22">
    <cfRule type="cellIs" dxfId="9" priority="10" operator="greaterThan">
      <formula>0</formula>
    </cfRule>
  </conditionalFormatting>
  <conditionalFormatting sqref="Q145:U153">
    <cfRule type="cellIs" dxfId="8" priority="7" operator="greaterThan">
      <formula>0</formula>
    </cfRule>
  </conditionalFormatting>
  <conditionalFormatting sqref="Q167:U184">
    <cfRule type="cellIs" dxfId="7" priority="6" operator="greaterThan">
      <formula>0</formula>
    </cfRule>
  </conditionalFormatting>
  <conditionalFormatting sqref="Q256:U266">
    <cfRule type="cellIs" dxfId="6" priority="4" operator="greaterThan">
      <formula>0</formula>
    </cfRule>
  </conditionalFormatting>
  <conditionalFormatting sqref="Q303:U315">
    <cfRule type="cellIs" dxfId="5" priority="2" operator="greaterThan">
      <formula>0</formula>
    </cfRule>
  </conditionalFormatting>
  <conditionalFormatting sqref="T74:Y90">
    <cfRule type="cellIs" dxfId="4" priority="9" operator="greaterThan">
      <formula>0</formula>
    </cfRule>
  </conditionalFormatting>
  <conditionalFormatting sqref="T104:Y131">
    <cfRule type="cellIs" dxfId="3" priority="8" operator="greaterThan">
      <formula>0</formula>
    </cfRule>
  </conditionalFormatting>
  <conditionalFormatting sqref="T198:Y219">
    <cfRule type="cellIs" dxfId="2" priority="5" operator="greaterThan">
      <formula>0</formula>
    </cfRule>
  </conditionalFormatting>
  <conditionalFormatting sqref="T280:Y289">
    <cfRule type="cellIs" dxfId="1" priority="3" operator="greaterThan">
      <formula>0</formula>
    </cfRule>
  </conditionalFormatting>
  <conditionalFormatting sqref="T329:Y340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ECE5-A2A7-45F6-9AE7-CFD8EDA752A0}">
  <dimension ref="A1:EO64"/>
  <sheetViews>
    <sheetView zoomScale="55" zoomScaleNormal="55" workbookViewId="0">
      <pane xSplit="1" topLeftCell="BJ1" activePane="topRight" state="frozen"/>
      <selection activeCell="EH3" sqref="EH3:EH41"/>
      <selection pane="topRight" activeCell="EP1" sqref="EP1:HD1048576"/>
    </sheetView>
  </sheetViews>
  <sheetFormatPr defaultColWidth="9.1328125" defaultRowHeight="13.9"/>
  <cols>
    <col min="1" max="1" width="7.73046875" bestFit="1" customWidth="1"/>
    <col min="2" max="2" width="19.265625" bestFit="1" customWidth="1"/>
    <col min="3" max="3" width="23.265625" style="31" bestFit="1" customWidth="1"/>
    <col min="4" max="4" width="31.1328125" bestFit="1" customWidth="1"/>
    <col min="5" max="5" width="7.265625" customWidth="1"/>
    <col min="9" max="9" width="10.3984375" bestFit="1" customWidth="1"/>
    <col min="10" max="10" width="6.1328125" bestFit="1" customWidth="1"/>
    <col min="11" max="11" width="8.1328125" customWidth="1"/>
    <col min="12" max="13" width="8.1328125" bestFit="1" customWidth="1"/>
    <col min="15" max="15" width="8.1328125" bestFit="1" customWidth="1"/>
    <col min="16" max="17" width="6.1328125" bestFit="1" customWidth="1"/>
    <col min="18" max="18" width="7.1328125" bestFit="1" customWidth="1"/>
    <col min="20" max="21" width="6.1328125" bestFit="1" customWidth="1"/>
    <col min="22" max="23" width="7.1328125" bestFit="1" customWidth="1"/>
    <col min="24" max="24" width="6.1328125" bestFit="1" customWidth="1"/>
    <col min="25" max="25" width="7.1328125" bestFit="1" customWidth="1"/>
    <col min="27" max="27" width="8.1328125" bestFit="1" customWidth="1"/>
    <col min="28" max="28" width="8.1328125" customWidth="1"/>
    <col min="29" max="40" width="8.1328125" bestFit="1" customWidth="1"/>
    <col min="41" max="41" width="9.1328125" bestFit="1" customWidth="1"/>
    <col min="42" max="44" width="8.1328125" bestFit="1" customWidth="1"/>
    <col min="59" max="59" width="9.1328125" bestFit="1" customWidth="1"/>
    <col min="60" max="60" width="9.1328125" customWidth="1"/>
    <col min="61" max="69" width="8.1328125" bestFit="1" customWidth="1"/>
    <col min="70" max="73" width="9.1328125" bestFit="1" customWidth="1"/>
    <col min="74" max="74" width="8.1328125" bestFit="1" customWidth="1"/>
    <col min="75" max="75" width="9.1328125" customWidth="1"/>
  </cols>
  <sheetData>
    <row r="1" spans="1:143">
      <c r="A1" s="120" t="s">
        <v>252</v>
      </c>
      <c r="B1" s="120" t="s">
        <v>253</v>
      </c>
      <c r="C1" s="119" t="s">
        <v>257</v>
      </c>
      <c r="D1" s="120" t="s">
        <v>258</v>
      </c>
      <c r="E1" s="121" t="s">
        <v>473</v>
      </c>
      <c r="F1" s="121" t="s">
        <v>260</v>
      </c>
      <c r="G1" s="121" t="s">
        <v>261</v>
      </c>
      <c r="I1" t="s">
        <v>262</v>
      </c>
      <c r="BY1" t="s">
        <v>525</v>
      </c>
    </row>
    <row r="2" spans="1:143">
      <c r="A2" s="120"/>
      <c r="B2" s="120"/>
      <c r="C2" s="119"/>
      <c r="D2" s="120"/>
      <c r="E2" s="121"/>
      <c r="F2" s="121"/>
      <c r="G2" s="121"/>
      <c r="I2" s="103" t="s">
        <v>78</v>
      </c>
      <c r="J2" s="104"/>
      <c r="K2" s="104"/>
      <c r="L2" s="104"/>
      <c r="M2" s="104"/>
      <c r="N2" s="100" t="s">
        <v>79</v>
      </c>
      <c r="O2" s="100"/>
      <c r="P2" s="100"/>
      <c r="Q2" s="100"/>
      <c r="R2" s="100"/>
      <c r="S2" s="100"/>
      <c r="T2" s="105" t="s">
        <v>80</v>
      </c>
      <c r="U2" s="105"/>
      <c r="V2" s="105"/>
      <c r="W2" s="105"/>
      <c r="X2" s="105"/>
      <c r="Y2" s="105"/>
      <c r="Z2" s="106" t="s">
        <v>81</v>
      </c>
      <c r="AA2" s="106"/>
      <c r="AB2" s="106"/>
      <c r="AC2" s="106"/>
      <c r="AD2" s="106"/>
      <c r="AE2" s="106"/>
      <c r="AF2" s="107" t="s">
        <v>82</v>
      </c>
      <c r="AG2" s="107"/>
      <c r="AH2" s="107"/>
      <c r="AI2" s="107"/>
      <c r="AJ2" s="107"/>
      <c r="AK2" s="108" t="s">
        <v>264</v>
      </c>
      <c r="AL2" s="108"/>
      <c r="AM2" s="108"/>
      <c r="AN2" s="108"/>
      <c r="AO2" s="108"/>
      <c r="AP2" s="109" t="s">
        <v>265</v>
      </c>
      <c r="AQ2" s="109"/>
      <c r="AR2" s="109"/>
      <c r="AS2" s="109"/>
      <c r="AT2" s="109"/>
      <c r="AU2" s="109"/>
      <c r="AV2" s="110" t="s">
        <v>20</v>
      </c>
      <c r="AW2" s="110"/>
      <c r="AX2" s="110"/>
      <c r="AY2" s="110"/>
      <c r="AZ2" s="110"/>
      <c r="BA2" s="110"/>
      <c r="BB2" s="111" t="s">
        <v>23</v>
      </c>
      <c r="BC2" s="111"/>
      <c r="BD2" s="111"/>
      <c r="BE2" s="111"/>
      <c r="BF2" s="111"/>
      <c r="BG2" s="112" t="s">
        <v>86</v>
      </c>
      <c r="BH2" s="112"/>
      <c r="BI2" s="112"/>
      <c r="BJ2" s="112"/>
      <c r="BK2" s="112"/>
      <c r="BL2" s="112"/>
      <c r="BM2" s="113" t="s">
        <v>87</v>
      </c>
      <c r="BN2" s="113"/>
      <c r="BO2" s="113"/>
      <c r="BP2" s="113"/>
      <c r="BQ2" s="113"/>
      <c r="BR2" s="114" t="s">
        <v>88</v>
      </c>
      <c r="BS2" s="114"/>
      <c r="BT2" s="114"/>
      <c r="BU2" s="114"/>
      <c r="BV2" s="114"/>
      <c r="BW2" s="114"/>
      <c r="BY2" s="103" t="s">
        <v>78</v>
      </c>
      <c r="BZ2" s="104"/>
      <c r="CA2" s="104"/>
      <c r="CB2" s="104"/>
      <c r="CC2" s="104"/>
      <c r="CD2" s="100" t="s">
        <v>79</v>
      </c>
      <c r="CE2" s="100"/>
      <c r="CF2" s="100"/>
      <c r="CG2" s="100"/>
      <c r="CH2" s="100"/>
      <c r="CI2" s="100"/>
      <c r="CJ2" s="105" t="s">
        <v>80</v>
      </c>
      <c r="CK2" s="105"/>
      <c r="CL2" s="105"/>
      <c r="CM2" s="105"/>
      <c r="CN2" s="105"/>
      <c r="CO2" s="105"/>
      <c r="CP2" s="106" t="s">
        <v>81</v>
      </c>
      <c r="CQ2" s="106"/>
      <c r="CR2" s="106"/>
      <c r="CS2" s="106"/>
      <c r="CT2" s="106"/>
      <c r="CU2" s="106"/>
      <c r="CV2" s="107" t="s">
        <v>82</v>
      </c>
      <c r="CW2" s="107"/>
      <c r="CX2" s="107"/>
      <c r="CY2" s="107"/>
      <c r="CZ2" s="107"/>
      <c r="DA2" s="108" t="s">
        <v>264</v>
      </c>
      <c r="DB2" s="108"/>
      <c r="DC2" s="108"/>
      <c r="DD2" s="108"/>
      <c r="DE2" s="108"/>
      <c r="DF2" s="109" t="s">
        <v>265</v>
      </c>
      <c r="DG2" s="109"/>
      <c r="DH2" s="109"/>
      <c r="DI2" s="109"/>
      <c r="DJ2" s="109"/>
      <c r="DK2" s="109"/>
      <c r="DL2" s="110" t="s">
        <v>20</v>
      </c>
      <c r="DM2" s="110"/>
      <c r="DN2" s="110"/>
      <c r="DO2" s="110"/>
      <c r="DP2" s="110"/>
      <c r="DQ2" s="110"/>
      <c r="DR2" s="111" t="s">
        <v>23</v>
      </c>
      <c r="DS2" s="111"/>
      <c r="DT2" s="111"/>
      <c r="DU2" s="111"/>
      <c r="DV2" s="111"/>
      <c r="DW2" s="112" t="s">
        <v>86</v>
      </c>
      <c r="DX2" s="112"/>
      <c r="DY2" s="112"/>
      <c r="DZ2" s="112"/>
      <c r="EA2" s="112"/>
      <c r="EB2" s="112"/>
      <c r="EC2" s="113" t="s">
        <v>87</v>
      </c>
      <c r="ED2" s="113"/>
      <c r="EE2" s="113"/>
      <c r="EF2" s="113"/>
      <c r="EG2" s="113"/>
      <c r="EH2" s="114" t="s">
        <v>88</v>
      </c>
      <c r="EI2" s="114"/>
      <c r="EJ2" s="114"/>
      <c r="EK2" s="114"/>
      <c r="EL2" s="114"/>
      <c r="EM2" s="114"/>
    </row>
    <row r="3" spans="1:143">
      <c r="A3" s="29" t="s">
        <v>92</v>
      </c>
      <c r="B3">
        <v>1.4E-3</v>
      </c>
      <c r="C3" s="30" t="s">
        <v>279</v>
      </c>
      <c r="D3" t="s">
        <v>533</v>
      </c>
      <c r="E3">
        <v>3</v>
      </c>
      <c r="F3">
        <v>3</v>
      </c>
      <c r="G3">
        <v>2</v>
      </c>
      <c r="I3">
        <v>0.45</v>
      </c>
      <c r="M3">
        <v>5.38</v>
      </c>
      <c r="N3">
        <v>0.01</v>
      </c>
      <c r="R3">
        <v>4.0000000000000001E-3</v>
      </c>
      <c r="S3">
        <v>0.01</v>
      </c>
      <c r="Z3">
        <v>0.05</v>
      </c>
      <c r="AA3">
        <v>0.76</v>
      </c>
      <c r="AB3">
        <v>0.17</v>
      </c>
      <c r="AD3">
        <v>2.74</v>
      </c>
      <c r="AE3" s="31">
        <v>0.41</v>
      </c>
      <c r="AF3" s="31"/>
      <c r="AK3">
        <v>1.78</v>
      </c>
      <c r="AL3">
        <v>1.49</v>
      </c>
      <c r="AN3">
        <v>0.41</v>
      </c>
      <c r="AP3">
        <v>0.92</v>
      </c>
      <c r="AR3">
        <v>0.69</v>
      </c>
      <c r="AS3">
        <v>3.5</v>
      </c>
      <c r="AT3">
        <v>0.03</v>
      </c>
      <c r="AU3">
        <v>0.34</v>
      </c>
      <c r="BY3">
        <f>IF(I3&gt;0,1-($G3-1)/$E3,0)</f>
        <v>0.66666666666666674</v>
      </c>
      <c r="CC3">
        <f t="shared" ref="CC3:DK6" si="0">IF(M3&gt;0,1-($G3-1)/$E3,0)</f>
        <v>0.66666666666666674</v>
      </c>
      <c r="CD3">
        <f t="shared" si="0"/>
        <v>0.66666666666666674</v>
      </c>
      <c r="CH3">
        <f t="shared" si="0"/>
        <v>0.66666666666666674</v>
      </c>
      <c r="CI3">
        <f t="shared" si="0"/>
        <v>0.66666666666666674</v>
      </c>
      <c r="CP3">
        <f t="shared" si="0"/>
        <v>0.66666666666666674</v>
      </c>
      <c r="CQ3">
        <f t="shared" si="0"/>
        <v>0.66666666666666674</v>
      </c>
      <c r="CR3">
        <f t="shared" si="0"/>
        <v>0.66666666666666674</v>
      </c>
      <c r="CT3">
        <f t="shared" si="0"/>
        <v>0.66666666666666674</v>
      </c>
      <c r="CU3">
        <f t="shared" si="0"/>
        <v>0.66666666666666674</v>
      </c>
      <c r="DA3">
        <f t="shared" si="0"/>
        <v>0.66666666666666674</v>
      </c>
      <c r="DB3">
        <f t="shared" si="0"/>
        <v>0.66666666666666674</v>
      </c>
      <c r="DD3">
        <f t="shared" si="0"/>
        <v>0.66666666666666674</v>
      </c>
      <c r="DF3">
        <f t="shared" si="0"/>
        <v>0.66666666666666674</v>
      </c>
      <c r="DH3">
        <f t="shared" si="0"/>
        <v>0.66666666666666674</v>
      </c>
      <c r="DI3">
        <f t="shared" si="0"/>
        <v>0.66666666666666674</v>
      </c>
      <c r="DJ3">
        <f t="shared" si="0"/>
        <v>0.66666666666666674</v>
      </c>
      <c r="DK3">
        <f t="shared" si="0"/>
        <v>0.66666666666666674</v>
      </c>
    </row>
    <row r="4" spans="1:143">
      <c r="A4" s="29" t="s">
        <v>231</v>
      </c>
      <c r="B4">
        <v>8.4999999999999999E-6</v>
      </c>
      <c r="C4" s="31" t="s">
        <v>275</v>
      </c>
      <c r="D4" s="31" t="s">
        <v>275</v>
      </c>
      <c r="E4">
        <v>3</v>
      </c>
      <c r="F4">
        <v>3</v>
      </c>
      <c r="G4">
        <v>3</v>
      </c>
      <c r="AE4" s="31"/>
      <c r="AF4" s="31"/>
    </row>
    <row r="5" spans="1:143">
      <c r="A5" s="29" t="s">
        <v>105</v>
      </c>
      <c r="B5">
        <v>1.4999999999999999E-5</v>
      </c>
      <c r="C5" s="31" t="s">
        <v>275</v>
      </c>
      <c r="D5" s="31" t="s">
        <v>275</v>
      </c>
      <c r="E5">
        <v>3</v>
      </c>
      <c r="F5">
        <v>3</v>
      </c>
      <c r="G5">
        <v>3</v>
      </c>
      <c r="N5">
        <v>2.0000000000000001E-4</v>
      </c>
      <c r="Z5">
        <v>2.9999999999999997E-4</v>
      </c>
      <c r="AE5" s="31"/>
      <c r="AF5" s="31"/>
      <c r="AO5">
        <v>0.01</v>
      </c>
      <c r="CD5">
        <f t="shared" si="0"/>
        <v>0.33333333333333337</v>
      </c>
      <c r="CP5">
        <f t="shared" si="0"/>
        <v>0.33333333333333337</v>
      </c>
      <c r="DE5">
        <f t="shared" si="0"/>
        <v>0.33333333333333337</v>
      </c>
    </row>
    <row r="6" spans="1:143">
      <c r="A6" s="29" t="s">
        <v>106</v>
      </c>
      <c r="B6">
        <v>1.0200000000000001E-2</v>
      </c>
      <c r="C6" s="31" t="s">
        <v>534</v>
      </c>
      <c r="D6" t="s">
        <v>535</v>
      </c>
      <c r="E6">
        <v>3</v>
      </c>
      <c r="F6">
        <v>3</v>
      </c>
      <c r="G6">
        <v>2</v>
      </c>
      <c r="W6">
        <v>0.02</v>
      </c>
      <c r="AE6" s="31"/>
      <c r="AF6" s="31"/>
      <c r="AQ6">
        <v>0.08</v>
      </c>
      <c r="CM6">
        <f t="shared" si="0"/>
        <v>0.66666666666666674</v>
      </c>
      <c r="DG6">
        <f t="shared" si="0"/>
        <v>0.66666666666666674</v>
      </c>
    </row>
    <row r="7" spans="1:143">
      <c r="A7" s="29" t="s">
        <v>93</v>
      </c>
      <c r="B7">
        <v>1.8000000000000001E-4</v>
      </c>
      <c r="C7" s="31" t="s">
        <v>283</v>
      </c>
      <c r="D7" t="s">
        <v>536</v>
      </c>
      <c r="E7">
        <v>3</v>
      </c>
      <c r="F7">
        <v>3</v>
      </c>
      <c r="G7">
        <v>2</v>
      </c>
      <c r="K7">
        <v>1.4</v>
      </c>
      <c r="N7">
        <v>0.01</v>
      </c>
      <c r="Q7">
        <v>6.0000000000000001E-3</v>
      </c>
      <c r="R7">
        <v>0.01</v>
      </c>
      <c r="AE7" s="31"/>
      <c r="AF7" s="31"/>
      <c r="AN7">
        <v>0.26</v>
      </c>
      <c r="AO7">
        <v>0.04</v>
      </c>
      <c r="AR7">
        <v>0.15</v>
      </c>
      <c r="AS7">
        <v>0.1</v>
      </c>
      <c r="CA7">
        <f t="shared" ref="CA7:CA38" si="1">IF(K7&gt;0,1-($G7-1)/$E7,0)</f>
        <v>0.66666666666666674</v>
      </c>
      <c r="CD7">
        <f t="shared" ref="CD7:CD25" si="2">IF(N7&gt;0,1-($G7-1)/$E7,0)</f>
        <v>0.66666666666666674</v>
      </c>
      <c r="CG7">
        <f t="shared" ref="CG7:CG22" si="3">IF(Q7&gt;0,1-($G7-1)/$E7,0)</f>
        <v>0.66666666666666674</v>
      </c>
      <c r="CH7">
        <f t="shared" ref="CH7:CH22" si="4">IF(R7&gt;0,1-($G7-1)/$E7,0)</f>
        <v>0.66666666666666674</v>
      </c>
      <c r="DD7">
        <f t="shared" ref="DD7:DD22" si="5">IF(AN7&gt;0,1-($G7-1)/$E7,0)</f>
        <v>0.66666666666666674</v>
      </c>
      <c r="DE7">
        <f t="shared" ref="DE7:DE22" si="6">IF(AO7&gt;0,1-($G7-1)/$E7,0)</f>
        <v>0.66666666666666674</v>
      </c>
      <c r="DH7">
        <f t="shared" ref="DH7:DH22" si="7">IF(AR7&gt;0,1-($G7-1)/$E7,0)</f>
        <v>0.66666666666666674</v>
      </c>
      <c r="DI7">
        <f t="shared" ref="DI7:DI22" si="8">IF(AS7&gt;0,1-($G7-1)/$E7,0)</f>
        <v>0.66666666666666674</v>
      </c>
    </row>
    <row r="8" spans="1:143">
      <c r="A8" s="29" t="s">
        <v>94</v>
      </c>
      <c r="B8">
        <v>8.3999999999999995E-3</v>
      </c>
      <c r="C8" s="31" t="s">
        <v>280</v>
      </c>
      <c r="D8" t="s">
        <v>537</v>
      </c>
      <c r="E8">
        <v>3</v>
      </c>
      <c r="F8">
        <v>3</v>
      </c>
      <c r="G8">
        <v>2</v>
      </c>
      <c r="M8">
        <v>0.01</v>
      </c>
      <c r="Z8">
        <v>0.02</v>
      </c>
      <c r="AE8" s="31"/>
      <c r="AF8" s="31"/>
      <c r="AK8">
        <v>0.25</v>
      </c>
      <c r="AQ8">
        <v>0.02</v>
      </c>
      <c r="CC8">
        <f t="shared" ref="CC8:CC38" si="9">IF(M8&gt;0,1-($G8-1)/$E8,0)</f>
        <v>0.66666666666666674</v>
      </c>
      <c r="CP8">
        <f t="shared" ref="CP8:CP33" si="10">IF(Z8&gt;0,1-($G8-1)/$E8,0)</f>
        <v>0.66666666666666674</v>
      </c>
      <c r="DA8">
        <f t="shared" ref="DA8:DA22" si="11">IF(AK8&gt;0,1-($G8-1)/$E8,0)</f>
        <v>0.66666666666666674</v>
      </c>
      <c r="DG8">
        <f t="shared" ref="DG8:DG33" si="12">IF(AQ8&gt;0,1-($G8-1)/$E8,0)</f>
        <v>0.66666666666666674</v>
      </c>
    </row>
    <row r="9" spans="1:143">
      <c r="A9" s="29" t="s">
        <v>95</v>
      </c>
      <c r="B9">
        <v>6.0000000000000001E-3</v>
      </c>
      <c r="C9" t="s">
        <v>275</v>
      </c>
      <c r="D9" t="s">
        <v>275</v>
      </c>
      <c r="E9">
        <v>3</v>
      </c>
      <c r="F9">
        <v>3</v>
      </c>
      <c r="G9">
        <v>3</v>
      </c>
      <c r="I9">
        <v>0.14000000000000001</v>
      </c>
      <c r="K9">
        <v>0.32</v>
      </c>
      <c r="M9">
        <v>0.16</v>
      </c>
      <c r="N9">
        <v>0.28999999999999998</v>
      </c>
      <c r="O9">
        <v>0.16</v>
      </c>
      <c r="Q9">
        <v>0.47</v>
      </c>
      <c r="R9">
        <v>0.57999999999999996</v>
      </c>
      <c r="S9">
        <v>0.38</v>
      </c>
      <c r="W9">
        <v>0.01</v>
      </c>
      <c r="AC9">
        <v>0.01</v>
      </c>
      <c r="AE9" s="31"/>
      <c r="AF9" s="31"/>
      <c r="AK9">
        <v>10.6</v>
      </c>
      <c r="AL9">
        <v>5.74</v>
      </c>
      <c r="AN9">
        <v>0.71</v>
      </c>
      <c r="AO9">
        <v>0.11</v>
      </c>
      <c r="AQ9">
        <v>0.42</v>
      </c>
      <c r="AU9">
        <v>0.02</v>
      </c>
      <c r="BY9">
        <f t="shared" ref="BY9:BY38" si="13">IF(I9&gt;0,1-($G9-1)/$E9,0)</f>
        <v>0.33333333333333337</v>
      </c>
      <c r="CA9">
        <f t="shared" si="1"/>
        <v>0.33333333333333337</v>
      </c>
      <c r="CC9">
        <f t="shared" si="9"/>
        <v>0.33333333333333337</v>
      </c>
      <c r="CD9">
        <f t="shared" si="2"/>
        <v>0.33333333333333337</v>
      </c>
      <c r="CE9">
        <f t="shared" ref="CE9:CE22" si="14">IF(O9&gt;0,1-($G9-1)/$E9,0)</f>
        <v>0.33333333333333337</v>
      </c>
      <c r="CG9">
        <f t="shared" si="3"/>
        <v>0.33333333333333337</v>
      </c>
      <c r="CH9">
        <f t="shared" si="4"/>
        <v>0.33333333333333337</v>
      </c>
      <c r="CI9">
        <f t="shared" ref="CI9:CI38" si="15">IF(S9&gt;0,1-($G9-1)/$E9,0)</f>
        <v>0.33333333333333337</v>
      </c>
      <c r="CM9">
        <f t="shared" ref="CM9:CM22" si="16">IF(W9&gt;0,1-($G9-1)/$E9,0)</f>
        <v>0.33333333333333337</v>
      </c>
      <c r="CS9">
        <f t="shared" ref="CS9:CS22" si="17">IF(AC9&gt;0,1-($G9-1)/$E9,0)</f>
        <v>0.33333333333333337</v>
      </c>
      <c r="DA9">
        <f t="shared" si="11"/>
        <v>0.33333333333333337</v>
      </c>
      <c r="DB9">
        <f t="shared" ref="DB9:DB22" si="18">IF(AL9&gt;0,1-($G9-1)/$E9,0)</f>
        <v>0.33333333333333337</v>
      </c>
      <c r="DD9">
        <f t="shared" si="5"/>
        <v>0.33333333333333337</v>
      </c>
      <c r="DE9">
        <f t="shared" si="6"/>
        <v>0.33333333333333337</v>
      </c>
      <c r="DG9">
        <f t="shared" si="12"/>
        <v>0.33333333333333337</v>
      </c>
      <c r="DK9">
        <f t="shared" ref="DK9:DK22" si="19">IF(AU9&gt;0,1-($G9-1)/$E9,0)</f>
        <v>0.33333333333333337</v>
      </c>
    </row>
    <row r="10" spans="1:143">
      <c r="A10" s="29" t="s">
        <v>96</v>
      </c>
      <c r="B10">
        <v>7.0000000000000001E-3</v>
      </c>
      <c r="C10" t="s">
        <v>276</v>
      </c>
      <c r="D10" t="s">
        <v>276</v>
      </c>
      <c r="E10">
        <v>2</v>
      </c>
      <c r="F10">
        <v>2</v>
      </c>
      <c r="G10">
        <v>2</v>
      </c>
      <c r="I10">
        <v>0.15</v>
      </c>
      <c r="K10">
        <v>0.56000000000000005</v>
      </c>
      <c r="M10">
        <v>2.21</v>
      </c>
      <c r="N10">
        <v>0.05</v>
      </c>
      <c r="Q10">
        <v>1.2E-2</v>
      </c>
      <c r="R10">
        <v>0.02</v>
      </c>
      <c r="S10">
        <v>0.03</v>
      </c>
      <c r="Z10">
        <v>0.02</v>
      </c>
      <c r="AA10">
        <v>1.1399999999999999</v>
      </c>
      <c r="AB10">
        <v>0.12</v>
      </c>
      <c r="AC10">
        <v>0.82</v>
      </c>
      <c r="AD10">
        <v>2.41</v>
      </c>
      <c r="AE10" s="31">
        <v>0.56999999999999995</v>
      </c>
      <c r="AF10" s="31"/>
      <c r="AK10">
        <v>0.47</v>
      </c>
      <c r="AL10">
        <v>1.92</v>
      </c>
      <c r="AM10">
        <v>1.85</v>
      </c>
      <c r="AN10">
        <v>2.65</v>
      </c>
      <c r="AO10">
        <v>0.55000000000000004</v>
      </c>
      <c r="AP10">
        <v>3.2</v>
      </c>
      <c r="AQ10">
        <v>5.14</v>
      </c>
      <c r="AR10">
        <v>6.92</v>
      </c>
      <c r="AS10">
        <v>11.2</v>
      </c>
      <c r="AT10">
        <v>1.04</v>
      </c>
      <c r="AU10">
        <v>7.15</v>
      </c>
      <c r="BY10">
        <f t="shared" si="13"/>
        <v>0.5</v>
      </c>
      <c r="CA10">
        <f t="shared" si="1"/>
        <v>0.5</v>
      </c>
      <c r="CC10">
        <f t="shared" si="9"/>
        <v>0.5</v>
      </c>
      <c r="CD10">
        <f t="shared" si="2"/>
        <v>0.5</v>
      </c>
      <c r="CG10">
        <f t="shared" si="3"/>
        <v>0.5</v>
      </c>
      <c r="CH10">
        <f t="shared" si="4"/>
        <v>0.5</v>
      </c>
      <c r="CI10">
        <f t="shared" si="15"/>
        <v>0.5</v>
      </c>
      <c r="CP10">
        <f t="shared" si="10"/>
        <v>0.5</v>
      </c>
      <c r="CQ10">
        <f t="shared" ref="CQ10:CQ33" si="20">IF(AA10&gt;0,1-($G10-1)/$E10,0)</f>
        <v>0.5</v>
      </c>
      <c r="CR10">
        <f t="shared" ref="CR10:CR13" si="21">IF(AB10&gt;0,1-($G10-1)/$E10,0)</f>
        <v>0.5</v>
      </c>
      <c r="CS10">
        <f t="shared" si="17"/>
        <v>0.5</v>
      </c>
      <c r="CT10">
        <f t="shared" ref="CT10:CT22" si="22">IF(AD10&gt;0,1-($G10-1)/$E10,0)</f>
        <v>0.5</v>
      </c>
      <c r="CU10">
        <f t="shared" ref="CU10" si="23">IF(AE10&gt;0,1-($G10-1)/$E10,0)</f>
        <v>0.5</v>
      </c>
      <c r="DA10">
        <f t="shared" si="11"/>
        <v>0.5</v>
      </c>
      <c r="DB10">
        <f t="shared" si="18"/>
        <v>0.5</v>
      </c>
      <c r="DC10">
        <f t="shared" ref="DC10:DC22" si="24">IF(AM10&gt;0,1-($G10-1)/$E10,0)</f>
        <v>0.5</v>
      </c>
      <c r="DD10">
        <f t="shared" si="5"/>
        <v>0.5</v>
      </c>
      <c r="DE10">
        <f t="shared" si="6"/>
        <v>0.5</v>
      </c>
      <c r="DF10">
        <f t="shared" ref="DF10:DF22" si="25">IF(AP10&gt;0,1-($G10-1)/$E10,0)</f>
        <v>0.5</v>
      </c>
      <c r="DG10">
        <f t="shared" si="12"/>
        <v>0.5</v>
      </c>
      <c r="DH10">
        <f t="shared" si="7"/>
        <v>0.5</v>
      </c>
      <c r="DI10">
        <f t="shared" si="8"/>
        <v>0.5</v>
      </c>
      <c r="DJ10">
        <f t="shared" ref="DJ10:DJ22" si="26">IF(AT10&gt;0,1-($G10-1)/$E10,0)</f>
        <v>0.5</v>
      </c>
      <c r="DK10">
        <f t="shared" si="19"/>
        <v>0.5</v>
      </c>
    </row>
    <row r="11" spans="1:143">
      <c r="A11" s="29" t="s">
        <v>97</v>
      </c>
      <c r="B11">
        <v>7.4999999999999993E-6</v>
      </c>
      <c r="C11" s="30" t="s">
        <v>284</v>
      </c>
      <c r="D11" s="30" t="s">
        <v>284</v>
      </c>
      <c r="E11" s="30">
        <v>2</v>
      </c>
      <c r="F11">
        <v>2</v>
      </c>
      <c r="G11">
        <v>2</v>
      </c>
      <c r="I11">
        <v>1E-3</v>
      </c>
      <c r="K11">
        <v>3.0000000000000001E-3</v>
      </c>
      <c r="M11">
        <v>0.02</v>
      </c>
      <c r="AE11" s="31"/>
      <c r="AF11" s="31"/>
      <c r="BY11">
        <f t="shared" si="13"/>
        <v>0.5</v>
      </c>
      <c r="CA11">
        <f t="shared" si="1"/>
        <v>0.5</v>
      </c>
      <c r="CC11">
        <f t="shared" si="9"/>
        <v>0.5</v>
      </c>
    </row>
    <row r="12" spans="1:143">
      <c r="A12" s="29" t="s">
        <v>107</v>
      </c>
      <c r="B12">
        <v>1.2E-2</v>
      </c>
      <c r="C12" t="s">
        <v>278</v>
      </c>
      <c r="D12" t="s">
        <v>278</v>
      </c>
      <c r="E12">
        <v>5</v>
      </c>
      <c r="F12">
        <v>5</v>
      </c>
      <c r="G12">
        <v>5</v>
      </c>
      <c r="AE12" s="31"/>
      <c r="AF12" s="31"/>
    </row>
    <row r="13" spans="1:143">
      <c r="A13" s="29" t="s">
        <v>98</v>
      </c>
      <c r="B13">
        <v>9.5000000000000001E-2</v>
      </c>
      <c r="C13" t="s">
        <v>279</v>
      </c>
      <c r="D13" t="s">
        <v>279</v>
      </c>
      <c r="E13">
        <v>3</v>
      </c>
      <c r="F13">
        <v>3</v>
      </c>
      <c r="G13">
        <v>3</v>
      </c>
      <c r="M13">
        <v>0.28000000000000003</v>
      </c>
      <c r="N13">
        <v>0.15</v>
      </c>
      <c r="O13">
        <v>0.6</v>
      </c>
      <c r="X13">
        <v>0.12</v>
      </c>
      <c r="Y13">
        <v>0.12</v>
      </c>
      <c r="Z13">
        <v>0.11</v>
      </c>
      <c r="AB13">
        <v>0.4</v>
      </c>
      <c r="AC13">
        <v>1.99</v>
      </c>
      <c r="AE13" s="31"/>
      <c r="AF13" s="31"/>
      <c r="AP13">
        <v>1.39</v>
      </c>
      <c r="AQ13">
        <v>2.29</v>
      </c>
      <c r="CC13">
        <f t="shared" si="9"/>
        <v>0.33333333333333337</v>
      </c>
      <c r="CD13">
        <f t="shared" si="2"/>
        <v>0.33333333333333337</v>
      </c>
      <c r="CE13">
        <f t="shared" si="14"/>
        <v>0.33333333333333337</v>
      </c>
      <c r="CN13">
        <f t="shared" ref="CN13:CN22" si="27">IF(X13&gt;0,1-($G13-1)/$E13,0)</f>
        <v>0.33333333333333337</v>
      </c>
      <c r="CO13">
        <f t="shared" ref="CO13:CO22" si="28">IF(Y13&gt;0,1-($G13-1)/$E13,0)</f>
        <v>0.33333333333333337</v>
      </c>
      <c r="CP13">
        <f t="shared" si="10"/>
        <v>0.33333333333333337</v>
      </c>
      <c r="CR13">
        <f t="shared" si="21"/>
        <v>0.33333333333333337</v>
      </c>
      <c r="CS13">
        <f t="shared" si="17"/>
        <v>0.33333333333333337</v>
      </c>
      <c r="DF13">
        <f t="shared" si="25"/>
        <v>0.33333333333333337</v>
      </c>
      <c r="DG13">
        <f t="shared" si="12"/>
        <v>0.33333333333333337</v>
      </c>
    </row>
    <row r="14" spans="1:143">
      <c r="A14" s="29" t="s">
        <v>99</v>
      </c>
      <c r="B14">
        <v>2.5000000000000001E-3</v>
      </c>
      <c r="C14" t="s">
        <v>280</v>
      </c>
      <c r="D14" t="s">
        <v>537</v>
      </c>
      <c r="E14">
        <v>3</v>
      </c>
      <c r="F14">
        <v>3</v>
      </c>
      <c r="G14">
        <v>2</v>
      </c>
      <c r="M14">
        <v>4.0000000000000001E-3</v>
      </c>
      <c r="N14">
        <v>6.0000000000000001E-3</v>
      </c>
      <c r="Q14">
        <v>1.2E-2</v>
      </c>
      <c r="R14">
        <v>0.01</v>
      </c>
      <c r="AE14" s="31"/>
      <c r="AF14" s="31"/>
      <c r="AO14">
        <v>0.01</v>
      </c>
      <c r="CC14">
        <f t="shared" si="9"/>
        <v>0.66666666666666674</v>
      </c>
      <c r="CD14">
        <f t="shared" si="2"/>
        <v>0.66666666666666674</v>
      </c>
      <c r="CG14">
        <f t="shared" si="3"/>
        <v>0.66666666666666674</v>
      </c>
      <c r="CH14">
        <f t="shared" si="4"/>
        <v>0.66666666666666674</v>
      </c>
      <c r="DE14">
        <f t="shared" si="6"/>
        <v>0.66666666666666674</v>
      </c>
    </row>
    <row r="15" spans="1:143">
      <c r="A15" s="29" t="s">
        <v>232</v>
      </c>
      <c r="B15">
        <v>8.4999999999999993E-5</v>
      </c>
      <c r="C15" s="31" t="s">
        <v>295</v>
      </c>
      <c r="D15" t="s">
        <v>538</v>
      </c>
      <c r="E15">
        <v>3</v>
      </c>
      <c r="F15">
        <v>3</v>
      </c>
      <c r="G15">
        <v>2</v>
      </c>
      <c r="AE15" s="31"/>
      <c r="AF15" s="31"/>
    </row>
    <row r="16" spans="1:143">
      <c r="A16" s="29" t="s">
        <v>100</v>
      </c>
      <c r="B16">
        <v>2.0000000000000002E-5</v>
      </c>
      <c r="C16" t="s">
        <v>283</v>
      </c>
      <c r="D16" t="s">
        <v>283</v>
      </c>
      <c r="E16">
        <v>3</v>
      </c>
      <c r="F16">
        <v>3</v>
      </c>
      <c r="G16">
        <v>3</v>
      </c>
      <c r="M16">
        <v>0.01</v>
      </c>
      <c r="AE16" s="31"/>
      <c r="AF16" s="31"/>
      <c r="CC16">
        <f t="shared" si="9"/>
        <v>0.33333333333333337</v>
      </c>
    </row>
    <row r="17" spans="1:136">
      <c r="A17" s="32" t="s">
        <v>233</v>
      </c>
      <c r="B17">
        <v>2E-3</v>
      </c>
      <c r="C17" t="s">
        <v>284</v>
      </c>
      <c r="D17" t="s">
        <v>284</v>
      </c>
      <c r="E17">
        <v>2</v>
      </c>
      <c r="F17">
        <v>2</v>
      </c>
      <c r="G17">
        <v>2</v>
      </c>
      <c r="AE17" s="31"/>
      <c r="AF17" s="31"/>
    </row>
    <row r="18" spans="1:136">
      <c r="A18" s="32" t="s">
        <v>234</v>
      </c>
      <c r="B18">
        <v>2.7999999999999998E-4</v>
      </c>
      <c r="C18" s="31" t="s">
        <v>276</v>
      </c>
      <c r="D18" t="s">
        <v>276</v>
      </c>
      <c r="E18">
        <v>2</v>
      </c>
      <c r="F18">
        <v>2</v>
      </c>
      <c r="G18">
        <v>2</v>
      </c>
      <c r="AE18" s="31"/>
      <c r="AF18" s="31"/>
    </row>
    <row r="19" spans="1:136">
      <c r="A19" s="32" t="s">
        <v>235</v>
      </c>
      <c r="B19">
        <v>1E-3</v>
      </c>
      <c r="C19" s="31" t="s">
        <v>287</v>
      </c>
      <c r="D19" t="s">
        <v>287</v>
      </c>
      <c r="E19">
        <v>2</v>
      </c>
      <c r="F19">
        <v>0</v>
      </c>
      <c r="G19">
        <v>0</v>
      </c>
      <c r="AE19" s="31"/>
      <c r="AF19" s="31"/>
    </row>
    <row r="20" spans="1:136">
      <c r="A20" s="32" t="s">
        <v>101</v>
      </c>
      <c r="B20">
        <v>8.23</v>
      </c>
      <c r="C20" t="s">
        <v>287</v>
      </c>
      <c r="D20" t="s">
        <v>287</v>
      </c>
      <c r="E20">
        <v>2</v>
      </c>
      <c r="F20">
        <v>2</v>
      </c>
      <c r="G20">
        <v>2</v>
      </c>
      <c r="S20">
        <v>8.8000000000000007</v>
      </c>
      <c r="AE20" s="31"/>
      <c r="AF20" s="31"/>
      <c r="AV20">
        <v>12.39</v>
      </c>
      <c r="AX20">
        <v>12.09</v>
      </c>
      <c r="AY20">
        <v>9.4700000000000006</v>
      </c>
      <c r="AZ20">
        <v>13.29</v>
      </c>
      <c r="BA20">
        <v>9.7899999999999991</v>
      </c>
      <c r="BB20">
        <v>20.55</v>
      </c>
      <c r="BC20">
        <v>16.82</v>
      </c>
      <c r="BD20">
        <v>12.47</v>
      </c>
      <c r="BE20">
        <v>17.170000000000002</v>
      </c>
      <c r="BF20">
        <v>12.12</v>
      </c>
      <c r="BG20">
        <v>11.7</v>
      </c>
      <c r="BH20">
        <v>12.91</v>
      </c>
      <c r="BI20">
        <v>14.82</v>
      </c>
      <c r="BK20">
        <v>21.44</v>
      </c>
      <c r="BL20">
        <v>14.06</v>
      </c>
      <c r="CI20">
        <f t="shared" si="15"/>
        <v>0.5</v>
      </c>
      <c r="DL20">
        <f t="shared" ref="DL20:DL22" si="29">IF(AV20&gt;0,1-($G20-1)/$E20,0)</f>
        <v>0.5</v>
      </c>
      <c r="DN20">
        <f t="shared" ref="DN20:DN22" si="30">IF(AX20&gt;0,1-($G20-1)/$E20,0)</f>
        <v>0.5</v>
      </c>
      <c r="DO20">
        <f t="shared" ref="DO20:DO22" si="31">IF(AY20&gt;0,1-($G20-1)/$E20,0)</f>
        <v>0.5</v>
      </c>
      <c r="DP20">
        <f t="shared" ref="DP20:DP22" si="32">IF(AZ20&gt;0,1-($G20-1)/$E20,0)</f>
        <v>0.5</v>
      </c>
      <c r="DQ20">
        <f t="shared" ref="DQ20:DQ22" si="33">IF(BA20&gt;0,1-($G20-1)/$E20,0)</f>
        <v>0.5</v>
      </c>
      <c r="DR20">
        <f t="shared" ref="DR20:DR21" si="34">IF(BB20&gt;0,1-($G20-1)/$E20,0)</f>
        <v>0.5</v>
      </c>
      <c r="DS20">
        <f t="shared" ref="DS20" si="35">IF(BC20&gt;0,1-($G20-1)/$E20,0)</f>
        <v>0.5</v>
      </c>
      <c r="DT20">
        <f t="shared" ref="DT20:DT21" si="36">IF(BD20&gt;0,1-($G20-1)/$E20,0)</f>
        <v>0.5</v>
      </c>
      <c r="DU20">
        <f t="shared" ref="DU20" si="37">IF(BE20&gt;0,1-($G20-1)/$E20,0)</f>
        <v>0.5</v>
      </c>
      <c r="DV20">
        <f t="shared" ref="DV20" si="38">IF(BF20&gt;0,1-($G20-1)/$E20,0)</f>
        <v>0.5</v>
      </c>
      <c r="DW20">
        <f t="shared" ref="DW20:DW22" si="39">IF(BG20&gt;0,1-($G20-1)/$E20,0)</f>
        <v>0.5</v>
      </c>
      <c r="DX20">
        <f t="shared" ref="DX20" si="40">IF(BH20&gt;0,1-($G20-1)/$E20,0)</f>
        <v>0.5</v>
      </c>
      <c r="DY20">
        <f t="shared" ref="DY20:DY21" si="41">IF(BI20&gt;0,1-($G20-1)/$E20,0)</f>
        <v>0.5</v>
      </c>
      <c r="EA20">
        <f t="shared" ref="EA20" si="42">IF(BK20&gt;0,1-($G20-1)/$E20,0)</f>
        <v>0.5</v>
      </c>
      <c r="EB20">
        <f t="shared" ref="EB20:EB21" si="43">IF(BL20&gt;0,1-($G20-1)/$E20,0)</f>
        <v>0.5</v>
      </c>
    </row>
    <row r="21" spans="1:136">
      <c r="A21" s="32" t="s">
        <v>102</v>
      </c>
      <c r="B21">
        <v>0.55999999999999994</v>
      </c>
      <c r="C21" s="31" t="s">
        <v>289</v>
      </c>
      <c r="D21" t="s">
        <v>289</v>
      </c>
      <c r="E21">
        <v>4</v>
      </c>
      <c r="F21">
        <v>2</v>
      </c>
      <c r="G21">
        <v>2</v>
      </c>
      <c r="AE21" s="31"/>
      <c r="AF21" s="31"/>
      <c r="AV21">
        <v>2.64</v>
      </c>
      <c r="AW21">
        <v>1.64</v>
      </c>
      <c r="AX21">
        <v>1.07</v>
      </c>
      <c r="AZ21">
        <v>3.61</v>
      </c>
      <c r="BA21">
        <v>3.71</v>
      </c>
      <c r="BB21">
        <v>0.59</v>
      </c>
      <c r="BD21">
        <v>0.63</v>
      </c>
      <c r="BI21">
        <v>1.1499999999999999</v>
      </c>
      <c r="BL21">
        <v>0.64</v>
      </c>
      <c r="DL21">
        <f t="shared" si="29"/>
        <v>0.75</v>
      </c>
      <c r="DM21">
        <f t="shared" ref="DM21:DM22" si="44">IF(AW21&gt;0,1-($G21-1)/$E21,0)</f>
        <v>0.75</v>
      </c>
      <c r="DN21">
        <f t="shared" si="30"/>
        <v>0.75</v>
      </c>
      <c r="DP21">
        <f t="shared" si="32"/>
        <v>0.75</v>
      </c>
      <c r="DQ21">
        <f t="shared" si="33"/>
        <v>0.75</v>
      </c>
      <c r="DR21">
        <f t="shared" si="34"/>
        <v>0.75</v>
      </c>
      <c r="DT21">
        <f t="shared" si="36"/>
        <v>0.75</v>
      </c>
      <c r="DY21">
        <f t="shared" si="41"/>
        <v>0.75</v>
      </c>
      <c r="EB21">
        <f t="shared" si="43"/>
        <v>0.75</v>
      </c>
    </row>
    <row r="22" spans="1:136">
      <c r="A22" s="32" t="s">
        <v>103</v>
      </c>
      <c r="B22">
        <v>5.63</v>
      </c>
      <c r="C22" s="31" t="s">
        <v>280</v>
      </c>
      <c r="D22" t="s">
        <v>280</v>
      </c>
      <c r="E22">
        <v>3</v>
      </c>
      <c r="F22">
        <v>3</v>
      </c>
      <c r="G22">
        <v>3</v>
      </c>
      <c r="J22">
        <v>44.96</v>
      </c>
      <c r="K22">
        <v>24.22</v>
      </c>
      <c r="L22">
        <v>19</v>
      </c>
      <c r="M22">
        <v>7.46</v>
      </c>
      <c r="N22">
        <v>13.09</v>
      </c>
      <c r="O22">
        <v>31.73</v>
      </c>
      <c r="P22">
        <v>8.5</v>
      </c>
      <c r="Q22">
        <v>29.6</v>
      </c>
      <c r="R22">
        <v>19.600000000000001</v>
      </c>
      <c r="T22">
        <v>12.34</v>
      </c>
      <c r="U22">
        <v>8.0779999999999994</v>
      </c>
      <c r="V22">
        <v>21.86</v>
      </c>
      <c r="W22">
        <v>11.039</v>
      </c>
      <c r="X22">
        <v>9.625</v>
      </c>
      <c r="Y22">
        <v>12.481</v>
      </c>
      <c r="AA22">
        <v>6.74</v>
      </c>
      <c r="AC22">
        <v>6.32</v>
      </c>
      <c r="AD22">
        <v>11.31</v>
      </c>
      <c r="AE22" s="31"/>
      <c r="AF22" s="31">
        <v>24.290000000000003</v>
      </c>
      <c r="AH22">
        <v>15.679999999999998</v>
      </c>
      <c r="AI22">
        <v>21.16</v>
      </c>
      <c r="AJ22">
        <v>18.45</v>
      </c>
      <c r="AK22">
        <v>40.200000000000003</v>
      </c>
      <c r="AL22">
        <v>43</v>
      </c>
      <c r="AM22">
        <v>43.19</v>
      </c>
      <c r="AN22">
        <v>36.299999999999997</v>
      </c>
      <c r="AO22">
        <v>7.53</v>
      </c>
      <c r="AP22">
        <v>20.84</v>
      </c>
      <c r="AQ22">
        <v>21.06</v>
      </c>
      <c r="AR22">
        <v>26.21</v>
      </c>
      <c r="AS22">
        <v>25.98</v>
      </c>
      <c r="AT22">
        <v>24.709999999999997</v>
      </c>
      <c r="AU22">
        <v>13.06</v>
      </c>
      <c r="AV22">
        <v>10.99</v>
      </c>
      <c r="AW22">
        <v>8.16</v>
      </c>
      <c r="AX22">
        <v>19.62</v>
      </c>
      <c r="AY22">
        <v>23.72</v>
      </c>
      <c r="AZ22">
        <v>25.5</v>
      </c>
      <c r="BA22">
        <v>21.88</v>
      </c>
      <c r="BG22">
        <v>5.83</v>
      </c>
      <c r="BZ22">
        <f t="shared" ref="BZ22" si="45">IF(J22&gt;0,1-($G22-1)/$E22,0)</f>
        <v>0.33333333333333337</v>
      </c>
      <c r="CA22">
        <f t="shared" si="1"/>
        <v>0.33333333333333337</v>
      </c>
      <c r="CB22">
        <f t="shared" ref="CB22:CB38" si="46">IF(L22&gt;0,1-($G22-1)/$E22,0)</f>
        <v>0.33333333333333337</v>
      </c>
      <c r="CC22">
        <f t="shared" si="9"/>
        <v>0.33333333333333337</v>
      </c>
      <c r="CD22">
        <f t="shared" si="2"/>
        <v>0.33333333333333337</v>
      </c>
      <c r="CE22">
        <f t="shared" si="14"/>
        <v>0.33333333333333337</v>
      </c>
      <c r="CF22">
        <f t="shared" ref="CF22" si="47">IF(P22&gt;0,1-($G22-1)/$E22,0)</f>
        <v>0.33333333333333337</v>
      </c>
      <c r="CG22">
        <f t="shared" si="3"/>
        <v>0.33333333333333337</v>
      </c>
      <c r="CH22">
        <f t="shared" si="4"/>
        <v>0.33333333333333337</v>
      </c>
      <c r="CJ22">
        <f t="shared" ref="CJ22" si="48">IF(T22&gt;0,1-($G22-1)/$E22,0)</f>
        <v>0.33333333333333337</v>
      </c>
      <c r="CK22">
        <f t="shared" ref="CK22" si="49">IF(U22&gt;0,1-($G22-1)/$E22,0)</f>
        <v>0.33333333333333337</v>
      </c>
      <c r="CL22">
        <f t="shared" ref="CL22" si="50">IF(V22&gt;0,1-($G22-1)/$E22,0)</f>
        <v>0.33333333333333337</v>
      </c>
      <c r="CM22">
        <f t="shared" si="16"/>
        <v>0.33333333333333337</v>
      </c>
      <c r="CN22">
        <f t="shared" si="27"/>
        <v>0.33333333333333337</v>
      </c>
      <c r="CO22">
        <f t="shared" si="28"/>
        <v>0.33333333333333337</v>
      </c>
      <c r="CQ22">
        <f t="shared" si="20"/>
        <v>0.33333333333333337</v>
      </c>
      <c r="CS22">
        <f t="shared" si="17"/>
        <v>0.33333333333333337</v>
      </c>
      <c r="CT22">
        <f t="shared" si="22"/>
        <v>0.33333333333333337</v>
      </c>
      <c r="CV22">
        <f t="shared" ref="CV22" si="51">IF(AF22&gt;0,1-($G22-1)/$E22,0)</f>
        <v>0.33333333333333337</v>
      </c>
      <c r="CX22">
        <f t="shared" ref="CX22" si="52">IF(AH22&gt;0,1-($G22-1)/$E22,0)</f>
        <v>0.33333333333333337</v>
      </c>
      <c r="CY22">
        <f t="shared" ref="CY22" si="53">IF(AI22&gt;0,1-($G22-1)/$E22,0)</f>
        <v>0.33333333333333337</v>
      </c>
      <c r="CZ22">
        <f t="shared" ref="CZ22" si="54">IF(AJ22&gt;0,1-($G22-1)/$E22,0)</f>
        <v>0.33333333333333337</v>
      </c>
      <c r="DA22">
        <f t="shared" si="11"/>
        <v>0.33333333333333337</v>
      </c>
      <c r="DB22">
        <f t="shared" si="18"/>
        <v>0.33333333333333337</v>
      </c>
      <c r="DC22">
        <f t="shared" si="24"/>
        <v>0.33333333333333337</v>
      </c>
      <c r="DD22">
        <f t="shared" si="5"/>
        <v>0.33333333333333337</v>
      </c>
      <c r="DE22">
        <f t="shared" si="6"/>
        <v>0.33333333333333337</v>
      </c>
      <c r="DF22">
        <f t="shared" si="25"/>
        <v>0.33333333333333337</v>
      </c>
      <c r="DG22">
        <f t="shared" si="12"/>
        <v>0.33333333333333337</v>
      </c>
      <c r="DH22">
        <f t="shared" si="7"/>
        <v>0.33333333333333337</v>
      </c>
      <c r="DI22">
        <f t="shared" si="8"/>
        <v>0.33333333333333337</v>
      </c>
      <c r="DJ22">
        <f t="shared" si="26"/>
        <v>0.33333333333333337</v>
      </c>
      <c r="DK22">
        <f t="shared" si="19"/>
        <v>0.33333333333333337</v>
      </c>
      <c r="DL22">
        <f t="shared" si="29"/>
        <v>0.33333333333333337</v>
      </c>
      <c r="DM22">
        <f t="shared" si="44"/>
        <v>0.33333333333333337</v>
      </c>
      <c r="DN22">
        <f t="shared" si="30"/>
        <v>0.33333333333333337</v>
      </c>
      <c r="DO22">
        <f t="shared" si="31"/>
        <v>0.33333333333333337</v>
      </c>
      <c r="DP22">
        <f t="shared" si="32"/>
        <v>0.33333333333333337</v>
      </c>
      <c r="DQ22">
        <f t="shared" si="33"/>
        <v>0.33333333333333337</v>
      </c>
      <c r="DW22">
        <f t="shared" si="39"/>
        <v>0.33333333333333337</v>
      </c>
    </row>
    <row r="23" spans="1:136">
      <c r="A23" s="32" t="s">
        <v>236</v>
      </c>
      <c r="B23">
        <v>1.9E-3</v>
      </c>
      <c r="C23" t="s">
        <v>287</v>
      </c>
      <c r="D23" t="s">
        <v>287</v>
      </c>
      <c r="E23">
        <v>2</v>
      </c>
      <c r="F23">
        <v>2</v>
      </c>
      <c r="G23">
        <v>2</v>
      </c>
      <c r="AE23" s="31"/>
      <c r="AF23" s="31"/>
    </row>
    <row r="24" spans="1:136">
      <c r="A24" s="32" t="s">
        <v>237</v>
      </c>
      <c r="B24">
        <v>1.4999999999999999E-4</v>
      </c>
      <c r="C24" t="s">
        <v>279</v>
      </c>
      <c r="D24" t="s">
        <v>279</v>
      </c>
      <c r="E24">
        <v>3</v>
      </c>
      <c r="F24">
        <v>3</v>
      </c>
      <c r="G24">
        <v>3</v>
      </c>
      <c r="AE24" s="31"/>
      <c r="AF24" s="31"/>
    </row>
    <row r="25" spans="1:136">
      <c r="A25" s="32" t="s">
        <v>108</v>
      </c>
      <c r="B25">
        <v>5.0000000000000004E-6</v>
      </c>
      <c r="C25" t="s">
        <v>290</v>
      </c>
      <c r="D25" t="s">
        <v>539</v>
      </c>
      <c r="E25">
        <v>4</v>
      </c>
      <c r="F25">
        <v>4</v>
      </c>
      <c r="G25">
        <v>3</v>
      </c>
      <c r="N25">
        <v>2.0000000000000001E-4</v>
      </c>
      <c r="AE25" s="31"/>
      <c r="AF25" s="31"/>
      <c r="CD25">
        <f t="shared" si="2"/>
        <v>0.5</v>
      </c>
    </row>
    <row r="26" spans="1:136">
      <c r="A26" s="32" t="s">
        <v>109</v>
      </c>
      <c r="B26">
        <v>3.6999999999999998E-2</v>
      </c>
      <c r="C26" t="s">
        <v>276</v>
      </c>
      <c r="D26" t="s">
        <v>276</v>
      </c>
      <c r="E26">
        <v>2</v>
      </c>
      <c r="F26">
        <v>2</v>
      </c>
      <c r="G26">
        <v>2</v>
      </c>
      <c r="S26">
        <v>0.05</v>
      </c>
      <c r="Z26">
        <v>0.17</v>
      </c>
      <c r="AE26" s="31"/>
      <c r="AF26" s="31"/>
      <c r="BN26">
        <v>0.09</v>
      </c>
      <c r="BP26">
        <v>0.06</v>
      </c>
      <c r="CI26">
        <f t="shared" si="15"/>
        <v>0.5</v>
      </c>
      <c r="CP26">
        <f t="shared" si="10"/>
        <v>0.5</v>
      </c>
      <c r="ED26">
        <f t="shared" ref="ED26:ED33" si="55">IF(BN26&gt;0,1-($G26-1)/$E26,0)</f>
        <v>0.5</v>
      </c>
      <c r="EF26">
        <f t="shared" ref="EF26" si="56">IF(BP26&gt;0,1-($G26-1)/$E26,0)</f>
        <v>0.5</v>
      </c>
    </row>
    <row r="27" spans="1:136">
      <c r="A27" s="32" t="s">
        <v>110</v>
      </c>
      <c r="B27">
        <v>1.6500000000000001E-2</v>
      </c>
      <c r="C27" t="s">
        <v>292</v>
      </c>
      <c r="D27" t="s">
        <v>292</v>
      </c>
      <c r="E27">
        <v>2</v>
      </c>
      <c r="F27">
        <v>2</v>
      </c>
      <c r="G27">
        <v>2</v>
      </c>
      <c r="Z27">
        <v>2.5999999999999999E-2</v>
      </c>
      <c r="AE27" s="31"/>
      <c r="AF27" s="31"/>
      <c r="CP27">
        <f t="shared" si="10"/>
        <v>0.5</v>
      </c>
    </row>
    <row r="28" spans="1:136">
      <c r="A28" s="32" t="s">
        <v>238</v>
      </c>
      <c r="B28">
        <v>2E-3</v>
      </c>
      <c r="C28" s="31" t="s">
        <v>283</v>
      </c>
      <c r="D28" t="s">
        <v>283</v>
      </c>
      <c r="E28">
        <v>3</v>
      </c>
      <c r="F28">
        <v>3</v>
      </c>
      <c r="G28">
        <v>3</v>
      </c>
      <c r="AE28" s="31"/>
      <c r="AF28" s="31"/>
    </row>
    <row r="29" spans="1:136">
      <c r="A29" s="32" t="s">
        <v>112</v>
      </c>
      <c r="B29">
        <v>1.1999999999999999E-4</v>
      </c>
      <c r="C29" s="31" t="s">
        <v>294</v>
      </c>
      <c r="D29" t="s">
        <v>294</v>
      </c>
      <c r="E29">
        <v>2</v>
      </c>
      <c r="F29">
        <v>2</v>
      </c>
      <c r="G29">
        <v>2</v>
      </c>
      <c r="Z29">
        <v>0.03</v>
      </c>
      <c r="AE29" s="31"/>
      <c r="AF29" s="31"/>
      <c r="CP29">
        <f t="shared" si="10"/>
        <v>0.5</v>
      </c>
    </row>
    <row r="30" spans="1:136">
      <c r="A30" s="32" t="s">
        <v>239</v>
      </c>
      <c r="B30">
        <v>2.5000000000000001E-5</v>
      </c>
      <c r="C30" t="s">
        <v>295</v>
      </c>
      <c r="D30" t="s">
        <v>295</v>
      </c>
      <c r="E30">
        <v>3</v>
      </c>
      <c r="F30">
        <v>3</v>
      </c>
      <c r="G30">
        <v>3</v>
      </c>
      <c r="AE30" s="31"/>
      <c r="AF30" s="31"/>
    </row>
    <row r="31" spans="1:136">
      <c r="A31" s="32" t="s">
        <v>240</v>
      </c>
      <c r="B31">
        <v>2.2999999999999998E-4</v>
      </c>
      <c r="C31" t="s">
        <v>279</v>
      </c>
      <c r="D31" t="s">
        <v>279</v>
      </c>
      <c r="E31">
        <v>3</v>
      </c>
      <c r="F31">
        <v>3</v>
      </c>
      <c r="G31">
        <v>3</v>
      </c>
      <c r="AE31" s="31"/>
      <c r="AF31" s="31"/>
    </row>
    <row r="32" spans="1:136">
      <c r="A32" s="32" t="s">
        <v>241</v>
      </c>
      <c r="B32">
        <v>9.9999999999999995E-8</v>
      </c>
      <c r="C32" t="s">
        <v>296</v>
      </c>
      <c r="D32" t="s">
        <v>296</v>
      </c>
      <c r="E32">
        <v>3</v>
      </c>
      <c r="F32">
        <v>3</v>
      </c>
      <c r="G32">
        <v>3</v>
      </c>
      <c r="AE32" s="31"/>
      <c r="AF32" s="31"/>
    </row>
    <row r="33" spans="1:134">
      <c r="A33" s="32" t="s">
        <v>113</v>
      </c>
      <c r="B33">
        <v>4.2500000000000003E-2</v>
      </c>
      <c r="C33" s="31" t="s">
        <v>276</v>
      </c>
      <c r="D33" t="s">
        <v>276</v>
      </c>
      <c r="E33">
        <v>2</v>
      </c>
      <c r="F33">
        <v>2</v>
      </c>
      <c r="G33">
        <v>2</v>
      </c>
      <c r="Z33">
        <v>9.8000000000000004E-2</v>
      </c>
      <c r="AA33">
        <v>10.09</v>
      </c>
      <c r="AE33" s="31"/>
      <c r="AF33" s="31"/>
      <c r="AQ33">
        <v>0.13</v>
      </c>
      <c r="BN33">
        <v>0.09</v>
      </c>
      <c r="CP33">
        <f t="shared" si="10"/>
        <v>0.5</v>
      </c>
      <c r="CQ33">
        <f t="shared" si="20"/>
        <v>0.5</v>
      </c>
      <c r="DG33">
        <f t="shared" si="12"/>
        <v>0.5</v>
      </c>
      <c r="ED33">
        <f t="shared" si="55"/>
        <v>0.5</v>
      </c>
    </row>
    <row r="34" spans="1:134">
      <c r="A34" s="32" t="s">
        <v>242</v>
      </c>
      <c r="B34">
        <v>2.9999999999999997E-4</v>
      </c>
      <c r="C34" s="31" t="s">
        <v>292</v>
      </c>
      <c r="D34" t="s">
        <v>292</v>
      </c>
      <c r="E34">
        <v>2</v>
      </c>
      <c r="F34">
        <v>2</v>
      </c>
      <c r="G34">
        <v>2</v>
      </c>
      <c r="AE34" s="31"/>
      <c r="AF34" s="31"/>
    </row>
    <row r="35" spans="1:134">
      <c r="A35" s="32" t="s">
        <v>243</v>
      </c>
      <c r="B35">
        <v>2.0000000000000001E-4</v>
      </c>
      <c r="C35" s="31" t="s">
        <v>299</v>
      </c>
      <c r="D35" t="s">
        <v>299</v>
      </c>
      <c r="E35">
        <v>2</v>
      </c>
      <c r="F35">
        <v>2</v>
      </c>
      <c r="G35">
        <v>2</v>
      </c>
      <c r="AE35" s="31"/>
      <c r="AF35" s="31"/>
    </row>
    <row r="36" spans="1:134">
      <c r="A36" s="32" t="s">
        <v>244</v>
      </c>
      <c r="B36">
        <v>1.25E-4</v>
      </c>
      <c r="C36" s="31" t="s">
        <v>294</v>
      </c>
      <c r="D36" t="s">
        <v>294</v>
      </c>
      <c r="E36">
        <v>2</v>
      </c>
      <c r="F36">
        <v>2</v>
      </c>
      <c r="G36">
        <v>2</v>
      </c>
      <c r="AE36" s="31"/>
      <c r="AF36" s="31"/>
    </row>
    <row r="37" spans="1:134">
      <c r="A37" s="32" t="s">
        <v>245</v>
      </c>
      <c r="B37">
        <v>7.0000000000000005E-8</v>
      </c>
      <c r="C37" s="31" t="s">
        <v>301</v>
      </c>
      <c r="D37" t="s">
        <v>301</v>
      </c>
      <c r="E37">
        <v>4</v>
      </c>
      <c r="F37">
        <v>4</v>
      </c>
      <c r="G37">
        <v>4</v>
      </c>
      <c r="AE37" s="31"/>
      <c r="AF37" s="31"/>
    </row>
    <row r="38" spans="1:134">
      <c r="A38" s="32" t="s">
        <v>104</v>
      </c>
      <c r="B38">
        <v>3.9999999999999998E-7</v>
      </c>
      <c r="C38" s="30" t="s">
        <v>284</v>
      </c>
      <c r="D38" t="s">
        <v>284</v>
      </c>
      <c r="E38">
        <v>2</v>
      </c>
      <c r="F38">
        <v>1</v>
      </c>
      <c r="G38">
        <v>1</v>
      </c>
      <c r="I38">
        <v>2.9999999999999997E-4</v>
      </c>
      <c r="K38">
        <v>1E-3</v>
      </c>
      <c r="L38">
        <v>1E-3</v>
      </c>
      <c r="M38">
        <v>1E-4</v>
      </c>
      <c r="S38">
        <v>4.0000000000000002E-4</v>
      </c>
      <c r="AE38" s="31"/>
      <c r="AF38" s="31"/>
      <c r="BY38">
        <f t="shared" si="13"/>
        <v>1</v>
      </c>
      <c r="CA38">
        <f t="shared" si="1"/>
        <v>1</v>
      </c>
      <c r="CB38">
        <f t="shared" si="46"/>
        <v>1</v>
      </c>
      <c r="CC38">
        <f t="shared" si="9"/>
        <v>1</v>
      </c>
      <c r="CI38">
        <f t="shared" si="15"/>
        <v>1</v>
      </c>
    </row>
    <row r="39" spans="1:134">
      <c r="A39" s="32" t="s">
        <v>246</v>
      </c>
      <c r="B39">
        <v>8.5000000000000001E-7</v>
      </c>
      <c r="C39" s="31" t="s">
        <v>283</v>
      </c>
      <c r="D39" t="s">
        <v>283</v>
      </c>
      <c r="E39">
        <v>3</v>
      </c>
      <c r="F39">
        <v>3</v>
      </c>
      <c r="G39">
        <v>3</v>
      </c>
      <c r="AE39" s="31"/>
      <c r="AF39" s="31"/>
    </row>
    <row r="40" spans="1:134">
      <c r="A40" s="32" t="s">
        <v>247</v>
      </c>
      <c r="B40">
        <v>4.0833333333333332E-7</v>
      </c>
      <c r="C40" s="31" t="s">
        <v>279</v>
      </c>
      <c r="D40" t="s">
        <v>279</v>
      </c>
      <c r="E40">
        <v>3</v>
      </c>
      <c r="F40">
        <v>1</v>
      </c>
      <c r="G40">
        <v>1</v>
      </c>
      <c r="AE40" s="31"/>
      <c r="AF40" s="31"/>
    </row>
    <row r="41" spans="1:134">
      <c r="A41" s="32" t="s">
        <v>111</v>
      </c>
      <c r="B41">
        <v>6.2621333333333345E-3</v>
      </c>
      <c r="C41" s="31" t="s">
        <v>287</v>
      </c>
      <c r="D41" t="s">
        <v>287</v>
      </c>
      <c r="E41">
        <v>2</v>
      </c>
      <c r="F41">
        <v>2</v>
      </c>
      <c r="G41">
        <v>2</v>
      </c>
      <c r="AE41" s="31"/>
      <c r="AF41" s="31"/>
    </row>
    <row r="42" spans="1:134">
      <c r="A42" s="33" t="s">
        <v>302</v>
      </c>
      <c r="B42">
        <v>2.09</v>
      </c>
      <c r="AE42" s="31"/>
      <c r="AF42" s="31"/>
    </row>
    <row r="43" spans="1:134">
      <c r="A43" s="33" t="s">
        <v>303</v>
      </c>
      <c r="B43">
        <v>2.36</v>
      </c>
      <c r="AE43" s="31"/>
      <c r="AF43" s="31"/>
    </row>
    <row r="44" spans="1:134">
      <c r="A44" s="33" t="s">
        <v>304</v>
      </c>
      <c r="B44">
        <v>4.1500000000000004</v>
      </c>
      <c r="AE44" s="31"/>
      <c r="AF44" s="31"/>
    </row>
    <row r="45" spans="1:134">
      <c r="A45" s="33" t="s">
        <v>305</v>
      </c>
      <c r="B45">
        <v>2.33</v>
      </c>
      <c r="AE45" s="31"/>
      <c r="AF45" s="31"/>
    </row>
    <row r="46" spans="1:134">
      <c r="A46" s="34" t="s">
        <v>306</v>
      </c>
      <c r="B46">
        <v>4.8000000000000001E-2</v>
      </c>
      <c r="AE46" s="31"/>
      <c r="AF46" s="31"/>
    </row>
    <row r="47" spans="1:134">
      <c r="A47" s="34" t="s">
        <v>70</v>
      </c>
      <c r="B47">
        <v>0.13999999999999999</v>
      </c>
      <c r="AE47" s="31"/>
      <c r="AF47" s="31"/>
    </row>
    <row r="48" spans="1:134">
      <c r="A48" s="34" t="s">
        <v>307</v>
      </c>
      <c r="B48">
        <v>46.1</v>
      </c>
      <c r="AE48" s="31"/>
      <c r="AF48" s="31"/>
    </row>
    <row r="49" spans="1:145">
      <c r="A49" s="34" t="s">
        <v>259</v>
      </c>
      <c r="B49">
        <v>1.9E-3</v>
      </c>
      <c r="AE49" s="31"/>
      <c r="AF49" s="31"/>
    </row>
    <row r="50" spans="1:145">
      <c r="A50" s="34" t="s">
        <v>308</v>
      </c>
      <c r="B50">
        <v>28.199999999999996</v>
      </c>
      <c r="AE50" s="31"/>
      <c r="AF50" s="31"/>
    </row>
    <row r="51" spans="1:145">
      <c r="A51" s="34" t="s">
        <v>309</v>
      </c>
      <c r="B51">
        <v>0.105</v>
      </c>
      <c r="AE51" s="31"/>
      <c r="AF51" s="31"/>
    </row>
    <row r="52" spans="1:145">
      <c r="A52" s="29" t="s">
        <v>310</v>
      </c>
      <c r="B52">
        <v>3.5000000000000003E-2</v>
      </c>
      <c r="C52" s="35" t="s">
        <v>290</v>
      </c>
      <c r="D52" s="36" t="s">
        <v>540</v>
      </c>
      <c r="E52">
        <v>4</v>
      </c>
      <c r="F52">
        <v>1</v>
      </c>
      <c r="G52">
        <v>2</v>
      </c>
      <c r="I52">
        <v>2.29</v>
      </c>
      <c r="K52">
        <v>0.46</v>
      </c>
      <c r="L52">
        <v>2</v>
      </c>
      <c r="M52">
        <v>6.5</v>
      </c>
      <c r="N52">
        <v>1</v>
      </c>
      <c r="O52">
        <v>0.09</v>
      </c>
      <c r="P52">
        <v>1.35</v>
      </c>
      <c r="Q52">
        <v>0.94</v>
      </c>
      <c r="R52">
        <v>0.93</v>
      </c>
      <c r="S52">
        <v>0.48</v>
      </c>
      <c r="U52">
        <v>3.5999999999999997E-2</v>
      </c>
      <c r="V52">
        <v>0.08</v>
      </c>
      <c r="W52">
        <v>0.08</v>
      </c>
      <c r="X52">
        <v>0.15</v>
      </c>
      <c r="Y52">
        <v>0.11</v>
      </c>
      <c r="Z52">
        <v>0.72</v>
      </c>
      <c r="AA52">
        <v>5.38</v>
      </c>
      <c r="AB52">
        <v>0.55000000000000004</v>
      </c>
      <c r="AC52">
        <v>0.45</v>
      </c>
      <c r="AD52">
        <v>1.01</v>
      </c>
      <c r="AE52" s="31">
        <v>0.54</v>
      </c>
      <c r="AF52" s="31"/>
      <c r="AK52">
        <v>1.9</v>
      </c>
      <c r="AL52">
        <v>0.05</v>
      </c>
      <c r="AN52">
        <v>0.53</v>
      </c>
      <c r="AP52">
        <v>2.15</v>
      </c>
      <c r="AQ52">
        <v>0.96</v>
      </c>
      <c r="AR52">
        <v>0.63</v>
      </c>
      <c r="AS52">
        <v>0.27999999999999997</v>
      </c>
      <c r="AU52">
        <v>0.04</v>
      </c>
      <c r="AW52">
        <v>0.05</v>
      </c>
      <c r="AX52">
        <v>0.16</v>
      </c>
      <c r="BD52">
        <v>0.44</v>
      </c>
      <c r="BG52">
        <v>0.28999999999999998</v>
      </c>
      <c r="BH52">
        <v>0.42</v>
      </c>
      <c r="BI52">
        <v>0.16</v>
      </c>
      <c r="BJ52">
        <v>8.52</v>
      </c>
      <c r="BK52">
        <v>0.04</v>
      </c>
      <c r="BL52">
        <v>0.56999999999999995</v>
      </c>
      <c r="BM52">
        <v>20.41</v>
      </c>
      <c r="BN52">
        <v>20.18</v>
      </c>
      <c r="BO52">
        <v>20.8</v>
      </c>
      <c r="BQ52">
        <v>17.899999999999999</v>
      </c>
      <c r="BR52">
        <v>16.34</v>
      </c>
      <c r="BS52">
        <v>15.6</v>
      </c>
      <c r="BT52">
        <v>13.1</v>
      </c>
      <c r="BU52">
        <v>17.25</v>
      </c>
      <c r="BV52">
        <v>17.96</v>
      </c>
      <c r="BW52">
        <v>18.149999999999999</v>
      </c>
      <c r="BY52">
        <f t="shared" ref="BY52" si="57">IF(I52&gt;0,1-($G52-1)/$E52,0)</f>
        <v>0.75</v>
      </c>
      <c r="CA52">
        <f t="shared" ref="CA52:CI54" si="58">IF(K52&gt;0,1-($G52-1)/$E52,0)</f>
        <v>0.75</v>
      </c>
      <c r="CB52">
        <f t="shared" si="58"/>
        <v>0.75</v>
      </c>
      <c r="CC52">
        <f t="shared" si="58"/>
        <v>0.75</v>
      </c>
      <c r="CD52">
        <f t="shared" si="58"/>
        <v>0.75</v>
      </c>
      <c r="CE52">
        <f t="shared" si="58"/>
        <v>0.75</v>
      </c>
      <c r="CF52">
        <f t="shared" si="58"/>
        <v>0.75</v>
      </c>
      <c r="CG52">
        <f t="shared" si="58"/>
        <v>0.75</v>
      </c>
      <c r="CH52">
        <f t="shared" si="58"/>
        <v>0.75</v>
      </c>
      <c r="CI52">
        <f t="shared" si="58"/>
        <v>0.75</v>
      </c>
      <c r="CK52">
        <f t="shared" ref="CK52:CU54" si="59">IF(U52&gt;0,1-($G52-1)/$E52,0)</f>
        <v>0.75</v>
      </c>
      <c r="CL52">
        <f t="shared" si="59"/>
        <v>0.75</v>
      </c>
      <c r="CM52">
        <f t="shared" si="59"/>
        <v>0.75</v>
      </c>
      <c r="CN52">
        <f t="shared" si="59"/>
        <v>0.75</v>
      </c>
      <c r="CO52">
        <f t="shared" si="59"/>
        <v>0.75</v>
      </c>
      <c r="CP52">
        <f t="shared" si="59"/>
        <v>0.75</v>
      </c>
      <c r="CQ52">
        <f t="shared" si="59"/>
        <v>0.75</v>
      </c>
      <c r="CR52">
        <f t="shared" si="59"/>
        <v>0.75</v>
      </c>
      <c r="CS52">
        <f t="shared" si="59"/>
        <v>0.75</v>
      </c>
      <c r="CT52">
        <f t="shared" si="59"/>
        <v>0.75</v>
      </c>
      <c r="CU52">
        <f t="shared" si="59"/>
        <v>0.75</v>
      </c>
      <c r="DA52">
        <f t="shared" ref="DA52:DB52" si="60">IF(AK52&gt;0,1-($G52-1)/$E52,0)</f>
        <v>0.75</v>
      </c>
      <c r="DB52">
        <f t="shared" si="60"/>
        <v>0.75</v>
      </c>
      <c r="DD52">
        <f t="shared" ref="DD52" si="61">IF(AN52&gt;0,1-($G52-1)/$E52,0)</f>
        <v>0.75</v>
      </c>
      <c r="DF52">
        <f t="shared" ref="DF52:DI54" si="62">IF(AP52&gt;0,1-($G52-1)/$E52,0)</f>
        <v>0.75</v>
      </c>
      <c r="DG52">
        <f t="shared" si="62"/>
        <v>0.75</v>
      </c>
      <c r="DH52">
        <f t="shared" si="62"/>
        <v>0.75</v>
      </c>
      <c r="DI52">
        <f t="shared" si="62"/>
        <v>0.75</v>
      </c>
      <c r="DK52">
        <f t="shared" ref="DK52" si="63">IF(AU52&gt;0,1-($G52-1)/$E52,0)</f>
        <v>0.75</v>
      </c>
      <c r="DM52">
        <f t="shared" ref="DM52:DN52" si="64">IF(AW52&gt;0,1-($G52-1)/$E52,0)</f>
        <v>0.75</v>
      </c>
      <c r="DN52">
        <f t="shared" si="64"/>
        <v>0.75</v>
      </c>
      <c r="DT52">
        <f t="shared" ref="DT52" si="65">IF(BD52&gt;0,1-($G52-1)/$E52,0)</f>
        <v>0.75</v>
      </c>
      <c r="DW52">
        <f t="shared" ref="DW52:EE52" si="66">IF(BG52&gt;0,1-($G52-1)/$E52,0)</f>
        <v>0.75</v>
      </c>
      <c r="DX52">
        <f t="shared" si="66"/>
        <v>0.75</v>
      </c>
      <c r="DY52">
        <f t="shared" si="66"/>
        <v>0.75</v>
      </c>
      <c r="DZ52">
        <f t="shared" si="66"/>
        <v>0.75</v>
      </c>
      <c r="EA52">
        <f t="shared" si="66"/>
        <v>0.75</v>
      </c>
      <c r="EB52">
        <f t="shared" si="66"/>
        <v>0.75</v>
      </c>
      <c r="EC52">
        <f t="shared" si="66"/>
        <v>0.75</v>
      </c>
      <c r="ED52">
        <f t="shared" si="66"/>
        <v>0.75</v>
      </c>
      <c r="EE52">
        <f t="shared" si="66"/>
        <v>0.75</v>
      </c>
      <c r="EG52">
        <f t="shared" ref="EG52:EM53" si="67">IF(BQ52&gt;0,1-($G52-1)/$E52,0)</f>
        <v>0.75</v>
      </c>
      <c r="EH52">
        <f t="shared" si="67"/>
        <v>0.75</v>
      </c>
      <c r="EI52">
        <f t="shared" si="67"/>
        <v>0.75</v>
      </c>
      <c r="EJ52">
        <f t="shared" si="67"/>
        <v>0.75</v>
      </c>
      <c r="EK52">
        <f t="shared" si="67"/>
        <v>0.75</v>
      </c>
      <c r="EL52">
        <f t="shared" si="67"/>
        <v>0.75</v>
      </c>
      <c r="EM52">
        <f t="shared" si="67"/>
        <v>0.75</v>
      </c>
    </row>
    <row r="53" spans="1:145">
      <c r="A53" s="29" t="s">
        <v>312</v>
      </c>
      <c r="B53">
        <v>5.8500000000000003E-2</v>
      </c>
      <c r="C53" s="37" t="s">
        <v>313</v>
      </c>
      <c r="D53" s="36" t="s">
        <v>541</v>
      </c>
      <c r="E53">
        <v>2</v>
      </c>
      <c r="F53">
        <v>1</v>
      </c>
      <c r="G53">
        <v>2</v>
      </c>
      <c r="O53">
        <v>0.43</v>
      </c>
      <c r="AE53" s="31"/>
      <c r="AF53" s="31"/>
      <c r="BP53">
        <v>0.86</v>
      </c>
      <c r="BR53">
        <v>0.52</v>
      </c>
      <c r="BS53">
        <v>0.98</v>
      </c>
      <c r="BU53">
        <v>1.25</v>
      </c>
      <c r="BV53">
        <v>0.11</v>
      </c>
      <c r="CE53">
        <f t="shared" si="58"/>
        <v>0.5</v>
      </c>
      <c r="EF53">
        <f t="shared" ref="EF53" si="68">IF(BP53&gt;0,1-($G53-1)/$E53,0)</f>
        <v>0.5</v>
      </c>
      <c r="EH53">
        <f t="shared" si="67"/>
        <v>0.5</v>
      </c>
      <c r="EI53">
        <f t="shared" si="67"/>
        <v>0.5</v>
      </c>
      <c r="EK53">
        <f t="shared" si="67"/>
        <v>0.5</v>
      </c>
      <c r="EL53">
        <f t="shared" si="67"/>
        <v>0.5</v>
      </c>
    </row>
    <row r="54" spans="1:145">
      <c r="A54" s="29" t="s">
        <v>315</v>
      </c>
      <c r="B54">
        <v>1.4500000000000001E-2</v>
      </c>
      <c r="C54" s="37" t="s">
        <v>313</v>
      </c>
      <c r="D54" s="36" t="s">
        <v>541</v>
      </c>
      <c r="E54">
        <v>2</v>
      </c>
      <c r="F54">
        <v>1</v>
      </c>
      <c r="G54">
        <v>2</v>
      </c>
      <c r="O54">
        <v>0.34</v>
      </c>
      <c r="W54">
        <v>0.06</v>
      </c>
      <c r="AE54" s="31"/>
      <c r="AF54" s="31"/>
      <c r="AQ54">
        <v>0.09</v>
      </c>
      <c r="CE54">
        <f t="shared" si="58"/>
        <v>0.5</v>
      </c>
      <c r="CM54">
        <f t="shared" si="59"/>
        <v>0.5</v>
      </c>
      <c r="DG54">
        <f t="shared" si="62"/>
        <v>0.5</v>
      </c>
    </row>
    <row r="55" spans="1:145">
      <c r="A55" t="s">
        <v>316</v>
      </c>
      <c r="AE55" s="31"/>
      <c r="AF55" s="31"/>
      <c r="BX55" s="34" t="s">
        <v>322</v>
      </c>
      <c r="BY55">
        <f>SUM(BY3:BY54)</f>
        <v>3.75</v>
      </c>
      <c r="BZ55">
        <f t="shared" ref="BZ55:EJ55" si="69">SUM(BZ3:BZ54)</f>
        <v>0.33333333333333337</v>
      </c>
      <c r="CA55">
        <f t="shared" si="69"/>
        <v>4.0833333333333339</v>
      </c>
      <c r="CB55">
        <f t="shared" si="69"/>
        <v>2.0833333333333335</v>
      </c>
      <c r="CC55">
        <f t="shared" si="69"/>
        <v>6.083333333333333</v>
      </c>
      <c r="CD55">
        <f>SUM(CD3:CD54)</f>
        <v>5.0833333333333339</v>
      </c>
      <c r="CE55">
        <f t="shared" si="69"/>
        <v>2.75</v>
      </c>
      <c r="CF55">
        <f t="shared" si="69"/>
        <v>1.0833333333333335</v>
      </c>
      <c r="CG55">
        <f t="shared" si="69"/>
        <v>3.2500000000000004</v>
      </c>
      <c r="CH55">
        <f t="shared" si="69"/>
        <v>3.9166666666666674</v>
      </c>
      <c r="CI55">
        <f t="shared" si="69"/>
        <v>4.25</v>
      </c>
      <c r="CJ55">
        <f t="shared" si="69"/>
        <v>0.33333333333333337</v>
      </c>
      <c r="CK55">
        <f t="shared" si="69"/>
        <v>1.0833333333333335</v>
      </c>
      <c r="CL55">
        <f t="shared" si="69"/>
        <v>1.0833333333333335</v>
      </c>
      <c r="CM55">
        <f t="shared" si="69"/>
        <v>2.5833333333333335</v>
      </c>
      <c r="CN55">
        <f t="shared" si="69"/>
        <v>1.4166666666666667</v>
      </c>
      <c r="CO55">
        <f t="shared" si="69"/>
        <v>1.4166666666666667</v>
      </c>
      <c r="CP55">
        <f t="shared" si="69"/>
        <v>5.25</v>
      </c>
      <c r="CQ55">
        <f t="shared" si="69"/>
        <v>2.75</v>
      </c>
      <c r="CR55">
        <f t="shared" si="69"/>
        <v>2.25</v>
      </c>
      <c r="CS55">
        <f t="shared" si="69"/>
        <v>2.25</v>
      </c>
      <c r="CT55">
        <f t="shared" si="69"/>
        <v>2.25</v>
      </c>
      <c r="CU55">
        <f t="shared" si="69"/>
        <v>1.9166666666666667</v>
      </c>
      <c r="CV55">
        <f t="shared" si="69"/>
        <v>0.33333333333333337</v>
      </c>
      <c r="CW55">
        <f t="shared" si="69"/>
        <v>0</v>
      </c>
      <c r="CX55">
        <f t="shared" si="69"/>
        <v>0.33333333333333337</v>
      </c>
      <c r="CY55">
        <f t="shared" si="69"/>
        <v>0.33333333333333337</v>
      </c>
      <c r="CZ55">
        <f t="shared" si="69"/>
        <v>0.33333333333333337</v>
      </c>
      <c r="DA55">
        <f t="shared" si="69"/>
        <v>3.2500000000000004</v>
      </c>
      <c r="DB55">
        <f t="shared" si="69"/>
        <v>2.5833333333333335</v>
      </c>
      <c r="DC55">
        <f t="shared" si="69"/>
        <v>0.83333333333333337</v>
      </c>
      <c r="DD55">
        <f t="shared" si="69"/>
        <v>3.2500000000000004</v>
      </c>
      <c r="DE55">
        <f t="shared" si="69"/>
        <v>2.8333333333333335</v>
      </c>
      <c r="DF55">
        <f t="shared" si="69"/>
        <v>2.5833333333333335</v>
      </c>
      <c r="DG55">
        <f t="shared" si="69"/>
        <v>4.5833333333333339</v>
      </c>
      <c r="DH55">
        <f t="shared" si="69"/>
        <v>2.916666666666667</v>
      </c>
      <c r="DI55">
        <f t="shared" si="69"/>
        <v>2.916666666666667</v>
      </c>
      <c r="DJ55">
        <f t="shared" si="69"/>
        <v>1.5</v>
      </c>
      <c r="DK55">
        <f t="shared" si="69"/>
        <v>2.5833333333333335</v>
      </c>
      <c r="DL55">
        <f t="shared" si="69"/>
        <v>1.5833333333333335</v>
      </c>
      <c r="DM55">
        <f t="shared" si="69"/>
        <v>1.8333333333333335</v>
      </c>
      <c r="DN55">
        <f t="shared" si="69"/>
        <v>2.3333333333333335</v>
      </c>
      <c r="DO55">
        <f t="shared" si="69"/>
        <v>0.83333333333333337</v>
      </c>
      <c r="DP55">
        <f t="shared" si="69"/>
        <v>1.5833333333333335</v>
      </c>
      <c r="DQ55">
        <f t="shared" si="69"/>
        <v>1.5833333333333335</v>
      </c>
      <c r="DR55">
        <f t="shared" si="69"/>
        <v>1.25</v>
      </c>
      <c r="DS55">
        <f t="shared" si="69"/>
        <v>0.5</v>
      </c>
      <c r="DT55">
        <f t="shared" si="69"/>
        <v>2</v>
      </c>
      <c r="DU55">
        <f t="shared" si="69"/>
        <v>0.5</v>
      </c>
      <c r="DV55">
        <f t="shared" si="69"/>
        <v>0.5</v>
      </c>
      <c r="DW55">
        <f t="shared" si="69"/>
        <v>1.5833333333333335</v>
      </c>
      <c r="DX55">
        <f t="shared" si="69"/>
        <v>1.25</v>
      </c>
      <c r="DY55">
        <f t="shared" si="69"/>
        <v>2</v>
      </c>
      <c r="DZ55">
        <f t="shared" si="69"/>
        <v>0.75</v>
      </c>
      <c r="EA55">
        <f t="shared" si="69"/>
        <v>1.25</v>
      </c>
      <c r="EB55">
        <f t="shared" si="69"/>
        <v>2</v>
      </c>
      <c r="EC55">
        <f t="shared" si="69"/>
        <v>0.75</v>
      </c>
      <c r="ED55">
        <f t="shared" si="69"/>
        <v>1.75</v>
      </c>
      <c r="EE55">
        <f t="shared" si="69"/>
        <v>0.75</v>
      </c>
      <c r="EF55">
        <f t="shared" si="69"/>
        <v>1</v>
      </c>
      <c r="EG55">
        <f t="shared" si="69"/>
        <v>0.75</v>
      </c>
      <c r="EH55">
        <f t="shared" si="69"/>
        <v>1.25</v>
      </c>
      <c r="EI55">
        <f t="shared" si="69"/>
        <v>1.25</v>
      </c>
      <c r="EJ55">
        <f t="shared" si="69"/>
        <v>0.75</v>
      </c>
      <c r="EK55">
        <f>SUM(EK3:EK54)</f>
        <v>1.25</v>
      </c>
      <c r="EL55">
        <f>SUM(EL3:EL54)</f>
        <v>1.25</v>
      </c>
      <c r="EM55">
        <f>SUM(EM3:EM54)</f>
        <v>0.75</v>
      </c>
      <c r="EO55" s="34" t="s">
        <v>322</v>
      </c>
    </row>
    <row r="56" spans="1:145">
      <c r="A56" t="s">
        <v>317</v>
      </c>
      <c r="BX56" t="s">
        <v>320</v>
      </c>
      <c r="BY56">
        <f>COUNT(BY3:BY54)</f>
        <v>6</v>
      </c>
      <c r="BZ56">
        <f t="shared" ref="BZ56:EJ56" si="70">COUNT(BZ3:BZ54)</f>
        <v>1</v>
      </c>
      <c r="CA56">
        <f t="shared" si="70"/>
        <v>7</v>
      </c>
      <c r="CB56">
        <f t="shared" si="70"/>
        <v>3</v>
      </c>
      <c r="CC56">
        <f t="shared" si="70"/>
        <v>11</v>
      </c>
      <c r="CD56" s="31">
        <f t="shared" si="70"/>
        <v>10</v>
      </c>
      <c r="CE56">
        <f t="shared" si="70"/>
        <v>6</v>
      </c>
      <c r="CF56">
        <f t="shared" si="70"/>
        <v>2</v>
      </c>
      <c r="CG56" s="31">
        <f t="shared" si="70"/>
        <v>6</v>
      </c>
      <c r="CH56" s="31">
        <f t="shared" si="70"/>
        <v>7</v>
      </c>
      <c r="CI56" s="31">
        <f t="shared" si="70"/>
        <v>7</v>
      </c>
      <c r="CJ56">
        <f t="shared" si="70"/>
        <v>1</v>
      </c>
      <c r="CK56">
        <f t="shared" si="70"/>
        <v>2</v>
      </c>
      <c r="CL56">
        <f t="shared" si="70"/>
        <v>2</v>
      </c>
      <c r="CM56">
        <f t="shared" si="70"/>
        <v>5</v>
      </c>
      <c r="CN56">
        <f t="shared" si="70"/>
        <v>3</v>
      </c>
      <c r="CO56">
        <f t="shared" si="70"/>
        <v>3</v>
      </c>
      <c r="CP56">
        <f t="shared" si="70"/>
        <v>10</v>
      </c>
      <c r="CQ56">
        <f t="shared" si="70"/>
        <v>5</v>
      </c>
      <c r="CR56">
        <f t="shared" si="70"/>
        <v>4</v>
      </c>
      <c r="CS56" s="31">
        <f t="shared" si="70"/>
        <v>5</v>
      </c>
      <c r="CT56">
        <f t="shared" si="70"/>
        <v>4</v>
      </c>
      <c r="CU56">
        <f t="shared" si="70"/>
        <v>3</v>
      </c>
      <c r="CV56">
        <f t="shared" si="70"/>
        <v>1</v>
      </c>
      <c r="CW56">
        <f t="shared" si="70"/>
        <v>0</v>
      </c>
      <c r="CX56">
        <f t="shared" si="70"/>
        <v>1</v>
      </c>
      <c r="CY56">
        <f t="shared" si="70"/>
        <v>1</v>
      </c>
      <c r="CZ56">
        <f t="shared" si="70"/>
        <v>1</v>
      </c>
      <c r="DA56">
        <f t="shared" si="70"/>
        <v>6</v>
      </c>
      <c r="DB56">
        <f t="shared" si="70"/>
        <v>5</v>
      </c>
      <c r="DC56">
        <f t="shared" si="70"/>
        <v>2</v>
      </c>
      <c r="DD56">
        <f t="shared" si="70"/>
        <v>6</v>
      </c>
      <c r="DE56">
        <f t="shared" si="70"/>
        <v>6</v>
      </c>
      <c r="DF56" s="31">
        <f t="shared" si="70"/>
        <v>5</v>
      </c>
      <c r="DG56" s="31">
        <f t="shared" si="70"/>
        <v>9</v>
      </c>
      <c r="DH56" s="31">
        <f t="shared" si="70"/>
        <v>5</v>
      </c>
      <c r="DI56" s="31">
        <f t="shared" si="70"/>
        <v>5</v>
      </c>
      <c r="DJ56" s="31">
        <f t="shared" si="70"/>
        <v>3</v>
      </c>
      <c r="DK56" s="31">
        <f t="shared" si="70"/>
        <v>5</v>
      </c>
      <c r="DL56">
        <f t="shared" si="70"/>
        <v>3</v>
      </c>
      <c r="DM56">
        <f t="shared" si="70"/>
        <v>3</v>
      </c>
      <c r="DN56">
        <f t="shared" si="70"/>
        <v>4</v>
      </c>
      <c r="DO56">
        <f t="shared" si="70"/>
        <v>2</v>
      </c>
      <c r="DP56">
        <f t="shared" si="70"/>
        <v>3</v>
      </c>
      <c r="DQ56">
        <f t="shared" si="70"/>
        <v>3</v>
      </c>
      <c r="DR56">
        <f t="shared" si="70"/>
        <v>2</v>
      </c>
      <c r="DS56">
        <f t="shared" si="70"/>
        <v>1</v>
      </c>
      <c r="DT56">
        <f t="shared" si="70"/>
        <v>3</v>
      </c>
      <c r="DU56">
        <f t="shared" si="70"/>
        <v>1</v>
      </c>
      <c r="DV56">
        <f t="shared" si="70"/>
        <v>1</v>
      </c>
      <c r="DW56">
        <f t="shared" si="70"/>
        <v>3</v>
      </c>
      <c r="DX56">
        <f t="shared" si="70"/>
        <v>2</v>
      </c>
      <c r="DY56">
        <f t="shared" si="70"/>
        <v>3</v>
      </c>
      <c r="DZ56">
        <f t="shared" si="70"/>
        <v>1</v>
      </c>
      <c r="EA56">
        <f t="shared" si="70"/>
        <v>2</v>
      </c>
      <c r="EB56">
        <f t="shared" si="70"/>
        <v>3</v>
      </c>
      <c r="EC56">
        <f t="shared" si="70"/>
        <v>1</v>
      </c>
      <c r="ED56">
        <f t="shared" si="70"/>
        <v>3</v>
      </c>
      <c r="EE56">
        <f t="shared" si="70"/>
        <v>1</v>
      </c>
      <c r="EF56">
        <f t="shared" si="70"/>
        <v>2</v>
      </c>
      <c r="EG56">
        <f t="shared" si="70"/>
        <v>1</v>
      </c>
      <c r="EH56" s="31">
        <f t="shared" si="70"/>
        <v>2</v>
      </c>
      <c r="EI56">
        <f t="shared" si="70"/>
        <v>2</v>
      </c>
      <c r="EJ56">
        <f t="shared" si="70"/>
        <v>1</v>
      </c>
      <c r="EK56">
        <f>COUNT(EK3:EK54)</f>
        <v>2</v>
      </c>
      <c r="EL56">
        <f>COUNT(EL3:EL54)</f>
        <v>2</v>
      </c>
      <c r="EM56">
        <f>COUNT(EM3:EM54)</f>
        <v>1</v>
      </c>
      <c r="EO56" s="34" t="s">
        <v>319</v>
      </c>
    </row>
    <row r="57" spans="1:145">
      <c r="CD57" s="39"/>
      <c r="CG57" s="39"/>
      <c r="CH57" s="39"/>
      <c r="CI57" s="39"/>
      <c r="CS57" s="39"/>
      <c r="DF57" s="39"/>
      <c r="DG57" s="39"/>
      <c r="DH57" s="39"/>
      <c r="DI57" s="39"/>
      <c r="DJ57" s="39"/>
      <c r="DK57" s="39"/>
      <c r="EH57" s="39"/>
    </row>
    <row r="62" spans="1:145">
      <c r="CC62" s="31"/>
      <c r="CS62" s="31"/>
      <c r="EH62" s="31"/>
    </row>
    <row r="63" spans="1:145">
      <c r="CI63" s="31"/>
      <c r="DF63" s="31"/>
      <c r="DG63" s="31"/>
      <c r="DH63" s="31"/>
      <c r="DI63" s="31"/>
      <c r="DJ63" s="31"/>
      <c r="DK63" s="31"/>
    </row>
    <row r="64" spans="1:145">
      <c r="CD64" s="31"/>
      <c r="CF64" s="31"/>
      <c r="CG64" s="31"/>
      <c r="CH64" s="31"/>
      <c r="CI64" s="31"/>
    </row>
  </sheetData>
  <mergeCells count="31">
    <mergeCell ref="N2:S2"/>
    <mergeCell ref="A1:A2"/>
    <mergeCell ref="B1:B2"/>
    <mergeCell ref="C1:C2"/>
    <mergeCell ref="D1:D2"/>
    <mergeCell ref="E1:E2"/>
    <mergeCell ref="F1:F2"/>
    <mergeCell ref="G1:G2"/>
    <mergeCell ref="I2:M2"/>
    <mergeCell ref="CD2:CI2"/>
    <mergeCell ref="T2:Y2"/>
    <mergeCell ref="Z2:AE2"/>
    <mergeCell ref="AF2:AJ2"/>
    <mergeCell ref="AK2:AO2"/>
    <mergeCell ref="AP2:AU2"/>
    <mergeCell ref="AV2:BA2"/>
    <mergeCell ref="BB2:BF2"/>
    <mergeCell ref="BG2:BL2"/>
    <mergeCell ref="BM2:BQ2"/>
    <mergeCell ref="BR2:BW2"/>
    <mergeCell ref="BY2:CC2"/>
    <mergeCell ref="DL2:DQ2"/>
    <mergeCell ref="DR2:DV2"/>
    <mergeCell ref="DW2:EB2"/>
    <mergeCell ref="EC2:EG2"/>
    <mergeCell ref="EH2:EM2"/>
    <mergeCell ref="CJ2:CO2"/>
    <mergeCell ref="CP2:CU2"/>
    <mergeCell ref="CV2:CZ2"/>
    <mergeCell ref="DA2:DE2"/>
    <mergeCell ref="DF2:DK2"/>
  </mergeCells>
  <phoneticPr fontId="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91E5-746A-4EDA-8F9F-4308407AC975}">
  <dimension ref="A1:Q73"/>
  <sheetViews>
    <sheetView tabSelected="1" zoomScale="80" zoomScaleNormal="80" workbookViewId="0">
      <selection activeCell="H2" sqref="H2:H6"/>
    </sheetView>
  </sheetViews>
  <sheetFormatPr defaultColWidth="9.1328125" defaultRowHeight="13.9"/>
  <cols>
    <col min="1" max="1" width="16.73046875" customWidth="1"/>
    <col min="2" max="2" width="16.06640625" customWidth="1"/>
    <col min="11" max="14" width="9.1328125" style="59"/>
    <col min="18" max="20" width="9" customWidth="1"/>
  </cols>
  <sheetData>
    <row r="1" spans="1:17">
      <c r="A1" s="6" t="s">
        <v>471</v>
      </c>
      <c r="B1" s="6" t="s">
        <v>472</v>
      </c>
      <c r="C1" s="43" t="s">
        <v>69</v>
      </c>
      <c r="D1" s="43" t="s">
        <v>70</v>
      </c>
      <c r="E1" s="43" t="s">
        <v>559</v>
      </c>
      <c r="F1" s="43" t="s">
        <v>560</v>
      </c>
      <c r="G1" s="43" t="s">
        <v>561</v>
      </c>
      <c r="H1" s="43" t="s">
        <v>562</v>
      </c>
      <c r="I1" s="43" t="s">
        <v>569</v>
      </c>
      <c r="J1" s="43" t="s">
        <v>570</v>
      </c>
      <c r="K1" s="67" t="s">
        <v>563</v>
      </c>
      <c r="L1" s="67" t="s">
        <v>324</v>
      </c>
      <c r="M1" s="67" t="s">
        <v>564</v>
      </c>
      <c r="N1" s="67" t="s">
        <v>324</v>
      </c>
      <c r="O1" s="77"/>
      <c r="Q1" s="77"/>
    </row>
    <row r="2" spans="1:17">
      <c r="A2" s="6" t="s">
        <v>1</v>
      </c>
      <c r="B2" s="6" t="s">
        <v>78</v>
      </c>
      <c r="C2" s="1">
        <v>1</v>
      </c>
      <c r="D2" s="1">
        <v>0</v>
      </c>
      <c r="E2" s="1">
        <v>6</v>
      </c>
      <c r="F2" s="1">
        <v>2.75</v>
      </c>
      <c r="G2" s="1">
        <f t="shared" ref="G2:H21" si="0">F2</f>
        <v>2.75</v>
      </c>
      <c r="H2" s="1">
        <f t="shared" si="0"/>
        <v>2.75</v>
      </c>
      <c r="I2" s="1">
        <v>0</v>
      </c>
      <c r="J2" s="1">
        <v>0</v>
      </c>
      <c r="K2" s="60">
        <f>AVERAGE(G2:G6)</f>
        <v>2.3666666666666663</v>
      </c>
      <c r="L2" s="143">
        <f>_xlfn.STDEV.S(G2:G6)</f>
        <v>2.1711492092642755</v>
      </c>
      <c r="M2" s="60">
        <f>AVERAGE(H2:H6)</f>
        <v>2.3666666666666663</v>
      </c>
      <c r="N2" s="143">
        <f>_xlfn.STDEV.S(H2:H6)</f>
        <v>2.1711492092642755</v>
      </c>
    </row>
    <row r="3" spans="1:17">
      <c r="A3" s="6" t="s">
        <v>1</v>
      </c>
      <c r="B3" s="6" t="s">
        <v>78</v>
      </c>
      <c r="C3" s="1">
        <v>1</v>
      </c>
      <c r="D3" s="1">
        <v>0</v>
      </c>
      <c r="E3" s="1">
        <v>1</v>
      </c>
      <c r="F3" s="1">
        <v>0</v>
      </c>
      <c r="G3" s="1">
        <f t="shared" si="0"/>
        <v>0</v>
      </c>
      <c r="H3" s="1">
        <f t="shared" si="0"/>
        <v>0</v>
      </c>
      <c r="I3" s="1">
        <v>0</v>
      </c>
      <c r="J3" s="1">
        <v>0</v>
      </c>
      <c r="K3" s="60"/>
      <c r="L3" s="60"/>
      <c r="M3" s="60"/>
      <c r="N3" s="143"/>
    </row>
    <row r="4" spans="1:17">
      <c r="A4" s="6" t="s">
        <v>1</v>
      </c>
      <c r="B4" s="6" t="s">
        <v>78</v>
      </c>
      <c r="C4" s="1">
        <v>1</v>
      </c>
      <c r="D4" s="1">
        <v>0</v>
      </c>
      <c r="E4" s="1">
        <v>7</v>
      </c>
      <c r="F4" s="1">
        <v>2.75</v>
      </c>
      <c r="G4" s="1">
        <f t="shared" si="0"/>
        <v>2.75</v>
      </c>
      <c r="H4" s="1">
        <f t="shared" si="0"/>
        <v>2.75</v>
      </c>
      <c r="I4" s="1">
        <v>0</v>
      </c>
      <c r="J4" s="1">
        <v>0</v>
      </c>
      <c r="K4" s="60"/>
      <c r="L4" s="60"/>
      <c r="M4" s="60"/>
      <c r="N4" s="143"/>
    </row>
    <row r="5" spans="1:17">
      <c r="A5" s="6" t="s">
        <v>1</v>
      </c>
      <c r="B5" s="6" t="s">
        <v>78</v>
      </c>
      <c r="C5" s="1">
        <v>1</v>
      </c>
      <c r="D5" s="1">
        <v>0</v>
      </c>
      <c r="E5" s="1">
        <v>3</v>
      </c>
      <c r="F5" s="1">
        <v>0.75</v>
      </c>
      <c r="G5" s="1">
        <f t="shared" si="0"/>
        <v>0.75</v>
      </c>
      <c r="H5" s="1">
        <f t="shared" si="0"/>
        <v>0.75</v>
      </c>
      <c r="I5" s="1">
        <v>0</v>
      </c>
      <c r="J5" s="1">
        <v>0</v>
      </c>
      <c r="K5" s="60"/>
      <c r="L5" s="60"/>
      <c r="M5" s="60"/>
      <c r="N5" s="143"/>
    </row>
    <row r="6" spans="1:17">
      <c r="A6" s="6" t="s">
        <v>1</v>
      </c>
      <c r="B6" s="6" t="s">
        <v>78</v>
      </c>
      <c r="C6" s="1">
        <v>1</v>
      </c>
      <c r="D6" s="1">
        <v>0</v>
      </c>
      <c r="E6" s="1">
        <v>11</v>
      </c>
      <c r="F6" s="1">
        <v>5.583333333333333</v>
      </c>
      <c r="G6" s="1">
        <f t="shared" si="0"/>
        <v>5.583333333333333</v>
      </c>
      <c r="H6" s="1">
        <f t="shared" si="0"/>
        <v>5.583333333333333</v>
      </c>
      <c r="I6" s="1">
        <v>0</v>
      </c>
      <c r="J6" s="1">
        <v>0</v>
      </c>
      <c r="K6" s="60"/>
      <c r="L6" s="60"/>
      <c r="M6" s="60"/>
      <c r="N6" s="143"/>
    </row>
    <row r="7" spans="1:17">
      <c r="A7" s="6" t="s">
        <v>1</v>
      </c>
      <c r="B7" s="6" t="s">
        <v>79</v>
      </c>
      <c r="C7" s="1">
        <v>1</v>
      </c>
      <c r="D7" s="1">
        <v>0</v>
      </c>
      <c r="E7" s="1">
        <v>10</v>
      </c>
      <c r="F7" s="1">
        <v>4.25</v>
      </c>
      <c r="G7" s="1">
        <f t="shared" si="0"/>
        <v>4.25</v>
      </c>
      <c r="H7" s="1">
        <f t="shared" si="0"/>
        <v>4.25</v>
      </c>
      <c r="I7" s="1">
        <v>0</v>
      </c>
      <c r="J7" s="1">
        <v>0</v>
      </c>
      <c r="K7" s="60">
        <f>AVERAGE(G7:G12)</f>
        <v>2.8055555555555558</v>
      </c>
      <c r="L7" s="143">
        <f>_xlfn.STDEV.S(G7:G12)</f>
        <v>1.3319437203103111</v>
      </c>
      <c r="M7" s="60">
        <f>AVERAGE(H7:H12)</f>
        <v>2.8055555555555558</v>
      </c>
      <c r="N7" s="143">
        <f>_xlfn.STDEV.S(H7:H12)</f>
        <v>1.3319437203103111</v>
      </c>
    </row>
    <row r="8" spans="1:17">
      <c r="A8" s="6" t="s">
        <v>1</v>
      </c>
      <c r="B8" s="6" t="s">
        <v>79</v>
      </c>
      <c r="C8" s="1">
        <v>1</v>
      </c>
      <c r="D8" s="1">
        <v>0</v>
      </c>
      <c r="E8" s="1">
        <v>6</v>
      </c>
      <c r="F8" s="1">
        <v>2.416666666666667</v>
      </c>
      <c r="G8" s="1">
        <f t="shared" si="0"/>
        <v>2.416666666666667</v>
      </c>
      <c r="H8" s="1">
        <f t="shared" si="0"/>
        <v>2.416666666666667</v>
      </c>
      <c r="I8" s="1">
        <v>0</v>
      </c>
      <c r="J8" s="1">
        <v>0</v>
      </c>
      <c r="K8" s="60"/>
      <c r="L8" s="60"/>
      <c r="M8" s="60"/>
      <c r="N8" s="143"/>
    </row>
    <row r="9" spans="1:17">
      <c r="A9" s="6" t="s">
        <v>1</v>
      </c>
      <c r="B9" s="6" t="s">
        <v>79</v>
      </c>
      <c r="C9" s="1">
        <v>1</v>
      </c>
      <c r="D9" s="1">
        <v>0</v>
      </c>
      <c r="E9" s="1">
        <v>2</v>
      </c>
      <c r="F9" s="1">
        <v>0.75</v>
      </c>
      <c r="G9" s="1">
        <f t="shared" si="0"/>
        <v>0.75</v>
      </c>
      <c r="H9" s="1">
        <f t="shared" si="0"/>
        <v>0.75</v>
      </c>
      <c r="I9" s="1">
        <v>0</v>
      </c>
      <c r="J9" s="1">
        <v>0</v>
      </c>
      <c r="K9" s="60"/>
      <c r="L9" s="60"/>
      <c r="M9" s="60"/>
      <c r="N9" s="143"/>
    </row>
    <row r="10" spans="1:17">
      <c r="A10" s="6" t="s">
        <v>1</v>
      </c>
      <c r="B10" s="6" t="s">
        <v>79</v>
      </c>
      <c r="C10" s="1">
        <v>1</v>
      </c>
      <c r="D10" s="1">
        <v>0</v>
      </c>
      <c r="E10" s="1">
        <v>6</v>
      </c>
      <c r="F10" s="1">
        <v>2.916666666666667</v>
      </c>
      <c r="G10" s="1">
        <f t="shared" si="0"/>
        <v>2.916666666666667</v>
      </c>
      <c r="H10" s="1">
        <f t="shared" si="0"/>
        <v>2.916666666666667</v>
      </c>
      <c r="I10" s="1">
        <v>0</v>
      </c>
      <c r="J10" s="1">
        <v>0</v>
      </c>
      <c r="K10" s="60"/>
      <c r="L10" s="60"/>
      <c r="M10" s="60"/>
      <c r="N10" s="143"/>
    </row>
    <row r="11" spans="1:17">
      <c r="A11" s="6" t="s">
        <v>1</v>
      </c>
      <c r="B11" s="6" t="s">
        <v>79</v>
      </c>
      <c r="C11" s="1">
        <v>1</v>
      </c>
      <c r="D11" s="1">
        <v>0</v>
      </c>
      <c r="E11" s="1">
        <v>7</v>
      </c>
      <c r="F11" s="1">
        <v>4.25</v>
      </c>
      <c r="G11" s="1">
        <f t="shared" si="0"/>
        <v>4.25</v>
      </c>
      <c r="H11" s="1">
        <f t="shared" si="0"/>
        <v>4.25</v>
      </c>
      <c r="I11" s="1">
        <v>0</v>
      </c>
      <c r="J11" s="1">
        <v>0</v>
      </c>
      <c r="K11" s="60"/>
      <c r="L11" s="60"/>
      <c r="M11" s="60"/>
      <c r="N11" s="143"/>
    </row>
    <row r="12" spans="1:17">
      <c r="A12" s="6" t="s">
        <v>1</v>
      </c>
      <c r="B12" s="6" t="s">
        <v>79</v>
      </c>
      <c r="C12" s="1">
        <v>1</v>
      </c>
      <c r="D12" s="1">
        <v>0</v>
      </c>
      <c r="E12" s="1">
        <v>7</v>
      </c>
      <c r="F12" s="1">
        <v>2.25</v>
      </c>
      <c r="G12" s="1">
        <f t="shared" si="0"/>
        <v>2.25</v>
      </c>
      <c r="H12" s="1">
        <f t="shared" si="0"/>
        <v>2.25</v>
      </c>
      <c r="I12" s="1">
        <v>0</v>
      </c>
      <c r="J12" s="1">
        <v>0</v>
      </c>
      <c r="K12" s="60"/>
      <c r="L12" s="60"/>
      <c r="M12" s="60"/>
      <c r="N12" s="143"/>
    </row>
    <row r="13" spans="1:17">
      <c r="A13" s="6" t="s">
        <v>1</v>
      </c>
      <c r="B13" s="6" t="s">
        <v>80</v>
      </c>
      <c r="C13" s="1">
        <v>1</v>
      </c>
      <c r="D13" s="1">
        <v>0</v>
      </c>
      <c r="E13" s="1">
        <v>1</v>
      </c>
      <c r="F13" s="1">
        <v>0</v>
      </c>
      <c r="G13" s="1">
        <f t="shared" si="0"/>
        <v>0</v>
      </c>
      <c r="H13" s="1">
        <f t="shared" si="0"/>
        <v>0</v>
      </c>
      <c r="I13" s="1">
        <v>0</v>
      </c>
      <c r="J13" s="1">
        <v>0</v>
      </c>
      <c r="K13" s="60">
        <f>AVERAGE(G13:G18)</f>
        <v>0.98611111111111127</v>
      </c>
      <c r="L13" s="143">
        <f>_xlfn.STDEV.S(G13:G18)</f>
        <v>0.73487842279951043</v>
      </c>
      <c r="M13" s="60">
        <f>AVERAGE(H13:H18)</f>
        <v>0.98611111111111127</v>
      </c>
      <c r="N13" s="143">
        <f>_xlfn.STDEV.S(H13:H18)</f>
        <v>0.73487842279951043</v>
      </c>
    </row>
    <row r="14" spans="1:17">
      <c r="A14" s="6" t="s">
        <v>1</v>
      </c>
      <c r="B14" s="6" t="s">
        <v>80</v>
      </c>
      <c r="C14" s="1">
        <v>1</v>
      </c>
      <c r="D14" s="1">
        <v>0</v>
      </c>
      <c r="E14" s="1">
        <v>2</v>
      </c>
      <c r="F14" s="1">
        <v>0.75</v>
      </c>
      <c r="G14" s="1">
        <f t="shared" si="0"/>
        <v>0.75</v>
      </c>
      <c r="H14" s="1">
        <f t="shared" si="0"/>
        <v>0.75</v>
      </c>
      <c r="I14" s="1">
        <v>0</v>
      </c>
      <c r="J14" s="1">
        <v>0</v>
      </c>
      <c r="K14" s="60"/>
      <c r="L14" s="143"/>
      <c r="M14" s="60"/>
      <c r="N14" s="143"/>
    </row>
    <row r="15" spans="1:17">
      <c r="A15" s="6" t="s">
        <v>1</v>
      </c>
      <c r="B15" s="6" t="s">
        <v>80</v>
      </c>
      <c r="C15" s="1">
        <v>1</v>
      </c>
      <c r="D15" s="1">
        <v>0</v>
      </c>
      <c r="E15" s="1">
        <v>2</v>
      </c>
      <c r="F15" s="1">
        <v>0.75</v>
      </c>
      <c r="G15" s="1">
        <f t="shared" si="0"/>
        <v>0.75</v>
      </c>
      <c r="H15" s="1">
        <f t="shared" si="0"/>
        <v>0.75</v>
      </c>
      <c r="I15" s="1">
        <v>0</v>
      </c>
      <c r="J15" s="1">
        <v>0</v>
      </c>
      <c r="K15" s="60"/>
      <c r="L15" s="143"/>
      <c r="M15" s="60"/>
      <c r="N15" s="143"/>
    </row>
    <row r="16" spans="1:17">
      <c r="A16" s="6" t="s">
        <v>1</v>
      </c>
      <c r="B16" s="6" t="s">
        <v>80</v>
      </c>
      <c r="C16" s="1">
        <v>1</v>
      </c>
      <c r="D16" s="1">
        <v>0</v>
      </c>
      <c r="E16" s="1">
        <v>5</v>
      </c>
      <c r="F16" s="1">
        <v>2.25</v>
      </c>
      <c r="G16" s="1">
        <f t="shared" si="0"/>
        <v>2.25</v>
      </c>
      <c r="H16" s="1">
        <f t="shared" si="0"/>
        <v>2.25</v>
      </c>
      <c r="I16" s="1">
        <v>0</v>
      </c>
      <c r="J16" s="1">
        <v>0</v>
      </c>
      <c r="K16" s="60"/>
      <c r="L16" s="143"/>
      <c r="M16" s="60"/>
      <c r="N16" s="143"/>
    </row>
    <row r="17" spans="1:14">
      <c r="A17" s="6" t="s">
        <v>1</v>
      </c>
      <c r="B17" s="6" t="s">
        <v>80</v>
      </c>
      <c r="C17" s="1">
        <v>1</v>
      </c>
      <c r="D17" s="1">
        <v>0</v>
      </c>
      <c r="E17" s="1">
        <v>3</v>
      </c>
      <c r="F17" s="1">
        <v>1.0833333333333335</v>
      </c>
      <c r="G17" s="1">
        <f t="shared" si="0"/>
        <v>1.0833333333333335</v>
      </c>
      <c r="H17" s="1">
        <f t="shared" si="0"/>
        <v>1.0833333333333335</v>
      </c>
      <c r="I17" s="1">
        <v>0</v>
      </c>
      <c r="J17" s="1">
        <v>0</v>
      </c>
      <c r="K17" s="60"/>
      <c r="L17" s="143"/>
      <c r="M17" s="60"/>
      <c r="N17" s="143"/>
    </row>
    <row r="18" spans="1:14">
      <c r="A18" s="6" t="s">
        <v>1</v>
      </c>
      <c r="B18" s="6" t="s">
        <v>80</v>
      </c>
      <c r="C18" s="1">
        <v>1</v>
      </c>
      <c r="D18" s="1">
        <v>0</v>
      </c>
      <c r="E18" s="1">
        <v>3</v>
      </c>
      <c r="F18" s="1">
        <v>1.0833333333333335</v>
      </c>
      <c r="G18" s="1">
        <f t="shared" si="0"/>
        <v>1.0833333333333335</v>
      </c>
      <c r="H18" s="1">
        <f t="shared" si="0"/>
        <v>1.0833333333333335</v>
      </c>
      <c r="I18" s="1">
        <v>0</v>
      </c>
      <c r="J18" s="1">
        <v>0</v>
      </c>
      <c r="K18" s="60"/>
      <c r="L18" s="143"/>
      <c r="M18" s="60"/>
      <c r="N18" s="143"/>
    </row>
    <row r="19" spans="1:14">
      <c r="A19" s="6" t="s">
        <v>1</v>
      </c>
      <c r="B19" s="6" t="s">
        <v>81</v>
      </c>
      <c r="C19" s="1">
        <v>1</v>
      </c>
      <c r="D19" s="1">
        <v>0</v>
      </c>
      <c r="E19" s="1">
        <v>10</v>
      </c>
      <c r="F19" s="1">
        <v>3.2500000000000004</v>
      </c>
      <c r="G19" s="1">
        <f t="shared" si="0"/>
        <v>3.2500000000000004</v>
      </c>
      <c r="H19" s="1">
        <f t="shared" si="0"/>
        <v>3.2500000000000004</v>
      </c>
      <c r="I19" s="1">
        <v>0</v>
      </c>
      <c r="J19" s="1">
        <v>0</v>
      </c>
      <c r="K19" s="60">
        <f>AVERAGE(G19:G24)</f>
        <v>2.5277777777777781</v>
      </c>
      <c r="L19" s="143">
        <f>_xlfn.STDEV.S(G19:G24)</f>
        <v>0.37515428924742478</v>
      </c>
      <c r="M19" s="60">
        <f>AVERAGE(H19:H24)</f>
        <v>2.5277777777777781</v>
      </c>
      <c r="N19" s="143">
        <f>_xlfn.STDEV.S(H19:H24)</f>
        <v>0.37515428924742478</v>
      </c>
    </row>
    <row r="20" spans="1:14">
      <c r="A20" s="6" t="s">
        <v>1</v>
      </c>
      <c r="B20" s="6" t="s">
        <v>81</v>
      </c>
      <c r="C20" s="1">
        <v>1</v>
      </c>
      <c r="D20" s="1">
        <v>0</v>
      </c>
      <c r="E20" s="1">
        <v>5</v>
      </c>
      <c r="F20" s="1">
        <v>2.416666666666667</v>
      </c>
      <c r="G20" s="1">
        <f t="shared" si="0"/>
        <v>2.416666666666667</v>
      </c>
      <c r="H20" s="1">
        <f t="shared" si="0"/>
        <v>2.416666666666667</v>
      </c>
      <c r="I20" s="1">
        <v>0</v>
      </c>
      <c r="J20" s="1">
        <v>0</v>
      </c>
      <c r="K20" s="60"/>
      <c r="L20" s="143"/>
      <c r="M20" s="60"/>
      <c r="N20" s="143"/>
    </row>
    <row r="21" spans="1:14">
      <c r="A21" s="6" t="s">
        <v>1</v>
      </c>
      <c r="B21" s="6" t="s">
        <v>81</v>
      </c>
      <c r="C21" s="1">
        <v>1</v>
      </c>
      <c r="D21" s="1">
        <v>0</v>
      </c>
      <c r="E21" s="1">
        <v>4</v>
      </c>
      <c r="F21" s="1">
        <v>2.25</v>
      </c>
      <c r="G21" s="1">
        <f t="shared" si="0"/>
        <v>2.25</v>
      </c>
      <c r="H21" s="1">
        <f t="shared" si="0"/>
        <v>2.25</v>
      </c>
      <c r="I21" s="1">
        <v>0</v>
      </c>
      <c r="J21" s="1">
        <v>0</v>
      </c>
      <c r="K21" s="60"/>
      <c r="L21" s="143"/>
      <c r="M21" s="60"/>
      <c r="N21" s="143"/>
    </row>
    <row r="22" spans="1:14">
      <c r="A22" s="6" t="s">
        <v>1</v>
      </c>
      <c r="B22" s="6" t="s">
        <v>81</v>
      </c>
      <c r="C22" s="1">
        <v>1</v>
      </c>
      <c r="D22" s="1">
        <v>0</v>
      </c>
      <c r="E22" s="1">
        <v>5</v>
      </c>
      <c r="F22" s="1">
        <v>2.5833333333333335</v>
      </c>
      <c r="G22" s="1">
        <f t="shared" ref="G22:H41" si="1">F22</f>
        <v>2.5833333333333335</v>
      </c>
      <c r="H22" s="1">
        <f t="shared" si="1"/>
        <v>2.5833333333333335</v>
      </c>
      <c r="I22" s="1">
        <v>0</v>
      </c>
      <c r="J22" s="1">
        <v>0</v>
      </c>
      <c r="K22" s="60"/>
      <c r="L22" s="143"/>
      <c r="M22" s="60"/>
      <c r="N22" s="143"/>
    </row>
    <row r="23" spans="1:14">
      <c r="A23" s="6" t="s">
        <v>1</v>
      </c>
      <c r="B23" s="6" t="s">
        <v>81</v>
      </c>
      <c r="C23" s="1">
        <v>1</v>
      </c>
      <c r="D23" s="1">
        <v>0</v>
      </c>
      <c r="E23" s="1">
        <v>4</v>
      </c>
      <c r="F23" s="1">
        <v>2.25</v>
      </c>
      <c r="G23" s="1">
        <f t="shared" si="1"/>
        <v>2.25</v>
      </c>
      <c r="H23" s="1">
        <f t="shared" si="1"/>
        <v>2.25</v>
      </c>
      <c r="I23" s="1">
        <v>0</v>
      </c>
      <c r="J23" s="1">
        <v>0</v>
      </c>
      <c r="K23" s="60"/>
      <c r="L23" s="143"/>
      <c r="M23" s="60"/>
      <c r="N23" s="143"/>
    </row>
    <row r="24" spans="1:14">
      <c r="A24" s="6" t="s">
        <v>1</v>
      </c>
      <c r="B24" s="6" t="s">
        <v>81</v>
      </c>
      <c r="C24" s="1">
        <v>1</v>
      </c>
      <c r="D24" s="1">
        <v>0</v>
      </c>
      <c r="E24" s="1">
        <v>3</v>
      </c>
      <c r="F24" s="1">
        <v>2.416666666666667</v>
      </c>
      <c r="G24" s="1">
        <f t="shared" si="1"/>
        <v>2.416666666666667</v>
      </c>
      <c r="H24" s="1">
        <f t="shared" si="1"/>
        <v>2.416666666666667</v>
      </c>
      <c r="I24" s="1">
        <v>0</v>
      </c>
      <c r="J24" s="1">
        <v>0</v>
      </c>
      <c r="K24" s="60"/>
      <c r="L24" s="143"/>
      <c r="M24" s="60"/>
      <c r="N24" s="143"/>
    </row>
    <row r="25" spans="1:14">
      <c r="A25" s="6" t="s">
        <v>325</v>
      </c>
      <c r="B25" s="6" t="s">
        <v>82</v>
      </c>
      <c r="C25" s="1">
        <v>1</v>
      </c>
      <c r="D25" s="1">
        <v>0</v>
      </c>
      <c r="E25" s="1">
        <v>1</v>
      </c>
      <c r="F25" s="1">
        <v>0</v>
      </c>
      <c r="G25" s="1">
        <f t="shared" si="1"/>
        <v>0</v>
      </c>
      <c r="H25" s="1">
        <f t="shared" si="1"/>
        <v>0</v>
      </c>
      <c r="I25" s="1">
        <v>0</v>
      </c>
      <c r="J25" s="1">
        <v>0</v>
      </c>
      <c r="K25" s="60">
        <f>AVERAGE(G25:G29)</f>
        <v>0</v>
      </c>
      <c r="L25" s="143">
        <f>_xlfn.STDEV.S(G25:G29)</f>
        <v>0</v>
      </c>
      <c r="M25" s="60">
        <f>AVERAGE(H25:H29)</f>
        <v>0</v>
      </c>
      <c r="N25" s="143">
        <f>_xlfn.STDEV.S(H25:H29)</f>
        <v>0</v>
      </c>
    </row>
    <row r="26" spans="1:14">
      <c r="A26" s="6" t="s">
        <v>325</v>
      </c>
      <c r="B26" s="6" t="s">
        <v>82</v>
      </c>
      <c r="C26" s="1">
        <v>1</v>
      </c>
      <c r="D26" s="1">
        <v>0</v>
      </c>
      <c r="E26" s="1">
        <v>0</v>
      </c>
      <c r="F26" s="1">
        <v>0</v>
      </c>
      <c r="G26" s="1">
        <f t="shared" si="1"/>
        <v>0</v>
      </c>
      <c r="H26" s="1">
        <f t="shared" si="1"/>
        <v>0</v>
      </c>
      <c r="I26" s="1">
        <v>0</v>
      </c>
      <c r="J26" s="1">
        <v>0</v>
      </c>
      <c r="K26" s="60"/>
      <c r="L26" s="143"/>
      <c r="M26" s="60"/>
      <c r="N26" s="143"/>
    </row>
    <row r="27" spans="1:14">
      <c r="A27" s="6" t="s">
        <v>325</v>
      </c>
      <c r="B27" s="6" t="s">
        <v>82</v>
      </c>
      <c r="C27" s="1">
        <v>1</v>
      </c>
      <c r="D27" s="1">
        <v>0</v>
      </c>
      <c r="E27" s="1">
        <v>1</v>
      </c>
      <c r="F27" s="1">
        <v>0</v>
      </c>
      <c r="G27" s="1">
        <f t="shared" si="1"/>
        <v>0</v>
      </c>
      <c r="H27" s="1">
        <f t="shared" si="1"/>
        <v>0</v>
      </c>
      <c r="I27" s="1">
        <v>0</v>
      </c>
      <c r="J27" s="1">
        <v>0</v>
      </c>
      <c r="K27" s="60"/>
      <c r="L27" s="143"/>
      <c r="M27" s="60"/>
      <c r="N27" s="143"/>
    </row>
    <row r="28" spans="1:14">
      <c r="A28" s="6" t="s">
        <v>325</v>
      </c>
      <c r="B28" s="6" t="s">
        <v>82</v>
      </c>
      <c r="C28" s="1">
        <v>1</v>
      </c>
      <c r="D28" s="1">
        <v>0</v>
      </c>
      <c r="E28" s="1">
        <v>1</v>
      </c>
      <c r="F28" s="1">
        <v>0</v>
      </c>
      <c r="G28" s="1">
        <f t="shared" si="1"/>
        <v>0</v>
      </c>
      <c r="H28" s="1">
        <f t="shared" si="1"/>
        <v>0</v>
      </c>
      <c r="I28" s="1">
        <v>0</v>
      </c>
      <c r="J28" s="1">
        <v>0</v>
      </c>
      <c r="K28" s="60"/>
      <c r="L28" s="143"/>
      <c r="M28" s="60"/>
      <c r="N28" s="143"/>
    </row>
    <row r="29" spans="1:14">
      <c r="A29" s="6" t="s">
        <v>325</v>
      </c>
      <c r="B29" s="6" t="s">
        <v>82</v>
      </c>
      <c r="C29" s="1">
        <v>1</v>
      </c>
      <c r="D29" s="1">
        <v>0</v>
      </c>
      <c r="E29" s="1">
        <v>1</v>
      </c>
      <c r="F29" s="1">
        <v>0</v>
      </c>
      <c r="G29" s="1">
        <f t="shared" si="1"/>
        <v>0</v>
      </c>
      <c r="H29" s="1">
        <f t="shared" si="1"/>
        <v>0</v>
      </c>
      <c r="I29" s="1">
        <v>0</v>
      </c>
      <c r="J29" s="1">
        <v>0</v>
      </c>
      <c r="K29" s="60"/>
      <c r="L29" s="143"/>
      <c r="M29" s="60"/>
      <c r="N29" s="143"/>
    </row>
    <row r="30" spans="1:14">
      <c r="A30" s="6" t="s">
        <v>325</v>
      </c>
      <c r="B30" s="6" t="s">
        <v>264</v>
      </c>
      <c r="C30" s="1">
        <v>1</v>
      </c>
      <c r="D30" s="1">
        <v>0</v>
      </c>
      <c r="E30" s="1">
        <v>6</v>
      </c>
      <c r="F30" s="1">
        <v>3.5833333333333335</v>
      </c>
      <c r="G30" s="1">
        <f t="shared" si="1"/>
        <v>3.5833333333333335</v>
      </c>
      <c r="H30" s="1">
        <f t="shared" si="1"/>
        <v>3.5833333333333335</v>
      </c>
      <c r="I30" s="1">
        <v>0</v>
      </c>
      <c r="J30" s="1">
        <v>0</v>
      </c>
      <c r="K30" s="60">
        <f>AVERAGE(G30:G34)</f>
        <v>2.6833333333333336</v>
      </c>
      <c r="L30" s="143">
        <f>_xlfn.STDEV.S(G30:G34)</f>
        <v>1.2519429344467381</v>
      </c>
      <c r="M30" s="60">
        <f>AVERAGE(H30:H34)</f>
        <v>2.6833333333333336</v>
      </c>
      <c r="N30" s="143">
        <f>_xlfn.STDEV.S(H30:H34)</f>
        <v>1.2519429344467381</v>
      </c>
    </row>
    <row r="31" spans="1:14">
      <c r="A31" s="6" t="s">
        <v>325</v>
      </c>
      <c r="B31" s="6" t="s">
        <v>264</v>
      </c>
      <c r="C31" s="1">
        <v>1</v>
      </c>
      <c r="D31" s="1">
        <v>0</v>
      </c>
      <c r="E31" s="1">
        <v>5</v>
      </c>
      <c r="F31" s="1">
        <v>2.916666666666667</v>
      </c>
      <c r="G31" s="1">
        <f t="shared" si="1"/>
        <v>2.916666666666667</v>
      </c>
      <c r="H31" s="1">
        <f t="shared" si="1"/>
        <v>2.916666666666667</v>
      </c>
      <c r="I31" s="1">
        <v>0</v>
      </c>
      <c r="J31" s="1">
        <v>0</v>
      </c>
      <c r="K31" s="60"/>
      <c r="L31" s="143"/>
      <c r="M31" s="60"/>
      <c r="N31" s="143"/>
    </row>
    <row r="32" spans="1:14">
      <c r="A32" s="6" t="s">
        <v>325</v>
      </c>
      <c r="B32" s="6" t="s">
        <v>264</v>
      </c>
      <c r="C32" s="1">
        <v>1</v>
      </c>
      <c r="D32" s="1">
        <v>0</v>
      </c>
      <c r="E32" s="1">
        <v>2</v>
      </c>
      <c r="F32" s="1">
        <v>0.5</v>
      </c>
      <c r="G32" s="1">
        <f t="shared" si="1"/>
        <v>0.5</v>
      </c>
      <c r="H32" s="1">
        <f t="shared" si="1"/>
        <v>0.5</v>
      </c>
      <c r="I32" s="1">
        <v>0</v>
      </c>
      <c r="J32" s="1">
        <v>0</v>
      </c>
      <c r="K32" s="60"/>
      <c r="L32" s="143"/>
      <c r="M32" s="60"/>
      <c r="N32" s="143"/>
    </row>
    <row r="33" spans="1:14">
      <c r="A33" s="6" t="s">
        <v>325</v>
      </c>
      <c r="B33" s="6" t="s">
        <v>264</v>
      </c>
      <c r="C33" s="1">
        <v>1</v>
      </c>
      <c r="D33" s="1">
        <v>0</v>
      </c>
      <c r="E33" s="1">
        <v>6</v>
      </c>
      <c r="F33" s="1">
        <v>3.416666666666667</v>
      </c>
      <c r="G33" s="1">
        <f t="shared" si="1"/>
        <v>3.416666666666667</v>
      </c>
      <c r="H33" s="1">
        <f t="shared" si="1"/>
        <v>3.416666666666667</v>
      </c>
      <c r="I33" s="1">
        <v>0</v>
      </c>
      <c r="J33" s="1">
        <v>0</v>
      </c>
      <c r="K33" s="60"/>
      <c r="L33" s="143"/>
      <c r="M33" s="60"/>
      <c r="N33" s="143"/>
    </row>
    <row r="34" spans="1:14">
      <c r="A34" s="6" t="s">
        <v>325</v>
      </c>
      <c r="B34" s="6" t="s">
        <v>264</v>
      </c>
      <c r="C34" s="1">
        <v>1</v>
      </c>
      <c r="D34" s="1">
        <v>0</v>
      </c>
      <c r="E34" s="1">
        <v>6</v>
      </c>
      <c r="F34" s="1">
        <v>3</v>
      </c>
      <c r="G34" s="1">
        <f t="shared" si="1"/>
        <v>3</v>
      </c>
      <c r="H34" s="1">
        <f t="shared" si="1"/>
        <v>3</v>
      </c>
      <c r="I34" s="1">
        <v>0</v>
      </c>
      <c r="J34" s="1">
        <v>0</v>
      </c>
      <c r="K34" s="60"/>
      <c r="L34" s="143"/>
      <c r="M34" s="60"/>
      <c r="N34" s="143"/>
    </row>
    <row r="35" spans="1:14">
      <c r="A35" s="6" t="s">
        <v>325</v>
      </c>
      <c r="B35" s="6" t="s">
        <v>265</v>
      </c>
      <c r="C35" s="1">
        <v>1</v>
      </c>
      <c r="D35" s="1">
        <v>0</v>
      </c>
      <c r="E35" s="1">
        <v>5</v>
      </c>
      <c r="F35" s="1">
        <v>2.75</v>
      </c>
      <c r="G35" s="1">
        <f t="shared" si="1"/>
        <v>2.75</v>
      </c>
      <c r="H35" s="1">
        <f t="shared" si="1"/>
        <v>2.75</v>
      </c>
      <c r="I35" s="1">
        <v>0</v>
      </c>
      <c r="J35" s="1">
        <v>0</v>
      </c>
      <c r="K35" s="60">
        <f>AVERAGE(G35:G40)</f>
        <v>2.9027777777777772</v>
      </c>
      <c r="L35" s="143">
        <f>_xlfn.STDEV.S(G35:G40)</f>
        <v>1.0170991794022564</v>
      </c>
      <c r="M35" s="60">
        <f>AVERAGE(H35:H40)</f>
        <v>2.9027777777777772</v>
      </c>
      <c r="N35" s="143">
        <f>_xlfn.STDEV.S(H35:H40)</f>
        <v>1.0170991794022564</v>
      </c>
    </row>
    <row r="36" spans="1:14">
      <c r="A36" s="6" t="s">
        <v>325</v>
      </c>
      <c r="B36" s="6" t="s">
        <v>265</v>
      </c>
      <c r="C36" s="1">
        <v>1</v>
      </c>
      <c r="D36" s="1">
        <v>0</v>
      </c>
      <c r="E36" s="1">
        <v>9</v>
      </c>
      <c r="F36" s="1">
        <v>4.25</v>
      </c>
      <c r="G36" s="1">
        <f t="shared" si="1"/>
        <v>4.25</v>
      </c>
      <c r="H36" s="1">
        <f t="shared" si="1"/>
        <v>4.25</v>
      </c>
      <c r="I36" s="1">
        <v>0</v>
      </c>
      <c r="J36" s="1">
        <v>0</v>
      </c>
      <c r="K36" s="60"/>
      <c r="L36" s="143"/>
      <c r="M36" s="60"/>
      <c r="N36" s="143"/>
    </row>
    <row r="37" spans="1:14">
      <c r="A37" s="6" t="s">
        <v>325</v>
      </c>
      <c r="B37" s="6" t="s">
        <v>265</v>
      </c>
      <c r="C37" s="1">
        <v>1</v>
      </c>
      <c r="D37" s="1">
        <v>0</v>
      </c>
      <c r="E37" s="1">
        <v>5</v>
      </c>
      <c r="F37" s="1">
        <v>3.0833333333333335</v>
      </c>
      <c r="G37" s="1">
        <f t="shared" si="1"/>
        <v>3.0833333333333335</v>
      </c>
      <c r="H37" s="1">
        <f t="shared" si="1"/>
        <v>3.0833333333333335</v>
      </c>
      <c r="I37" s="1">
        <v>0</v>
      </c>
      <c r="J37" s="1">
        <v>0</v>
      </c>
      <c r="K37" s="60"/>
      <c r="L37" s="143"/>
      <c r="M37" s="60"/>
      <c r="N37" s="143"/>
    </row>
    <row r="38" spans="1:14">
      <c r="A38" s="6" t="s">
        <v>325</v>
      </c>
      <c r="B38" s="6" t="s">
        <v>265</v>
      </c>
      <c r="C38" s="1">
        <v>1</v>
      </c>
      <c r="D38" s="1">
        <v>0</v>
      </c>
      <c r="E38" s="1">
        <v>5</v>
      </c>
      <c r="F38" s="1">
        <v>3.416666666666667</v>
      </c>
      <c r="G38" s="1">
        <f t="shared" si="1"/>
        <v>3.416666666666667</v>
      </c>
      <c r="H38" s="1">
        <f t="shared" si="1"/>
        <v>3.416666666666667</v>
      </c>
      <c r="I38" s="1">
        <v>0</v>
      </c>
      <c r="J38" s="1">
        <v>0</v>
      </c>
      <c r="K38" s="60"/>
      <c r="L38" s="143"/>
      <c r="M38" s="60"/>
      <c r="N38" s="143"/>
    </row>
    <row r="39" spans="1:14">
      <c r="A39" s="6" t="s">
        <v>325</v>
      </c>
      <c r="B39" s="6" t="s">
        <v>265</v>
      </c>
      <c r="C39" s="1">
        <v>1</v>
      </c>
      <c r="D39" s="1">
        <v>0</v>
      </c>
      <c r="E39" s="1">
        <v>3</v>
      </c>
      <c r="F39" s="1">
        <v>1.1666666666666667</v>
      </c>
      <c r="G39" s="1">
        <f t="shared" si="1"/>
        <v>1.1666666666666667</v>
      </c>
      <c r="H39" s="1">
        <f t="shared" si="1"/>
        <v>1.1666666666666667</v>
      </c>
      <c r="I39" s="1">
        <v>0</v>
      </c>
      <c r="J39" s="1">
        <v>0</v>
      </c>
      <c r="K39" s="60"/>
      <c r="L39" s="143"/>
      <c r="M39" s="60"/>
      <c r="N39" s="143"/>
    </row>
    <row r="40" spans="1:14">
      <c r="A40" s="6" t="s">
        <v>325</v>
      </c>
      <c r="B40" s="6" t="s">
        <v>265</v>
      </c>
      <c r="C40" s="1">
        <v>1</v>
      </c>
      <c r="D40" s="1">
        <v>0</v>
      </c>
      <c r="E40" s="1">
        <v>5</v>
      </c>
      <c r="F40" s="1">
        <v>2.75</v>
      </c>
      <c r="G40" s="1">
        <f t="shared" si="1"/>
        <v>2.75</v>
      </c>
      <c r="H40" s="1">
        <f t="shared" si="1"/>
        <v>2.75</v>
      </c>
      <c r="I40" s="1">
        <v>0</v>
      </c>
      <c r="J40" s="1">
        <v>0</v>
      </c>
      <c r="K40" s="60"/>
      <c r="L40" s="143"/>
      <c r="M40" s="60"/>
      <c r="N40" s="143"/>
    </row>
    <row r="41" spans="1:14">
      <c r="A41" s="6" t="s">
        <v>20</v>
      </c>
      <c r="B41" s="6" t="s">
        <v>20</v>
      </c>
      <c r="C41" s="1">
        <v>1</v>
      </c>
      <c r="D41" s="1">
        <v>0</v>
      </c>
      <c r="E41" s="1">
        <v>3</v>
      </c>
      <c r="F41" s="1">
        <v>0</v>
      </c>
      <c r="G41" s="1">
        <f t="shared" si="1"/>
        <v>0</v>
      </c>
      <c r="H41" s="1">
        <f t="shared" si="1"/>
        <v>0</v>
      </c>
      <c r="I41" s="1">
        <v>0</v>
      </c>
      <c r="J41" s="1">
        <v>0</v>
      </c>
      <c r="K41" s="60">
        <f>AVERAGE(G41:G46)</f>
        <v>0.25</v>
      </c>
      <c r="L41" s="143">
        <f>_xlfn.STDEV.S(G41:G46)</f>
        <v>0.3872983346207417</v>
      </c>
      <c r="M41" s="60">
        <f>AVERAGE(H41:H46)</f>
        <v>0.25</v>
      </c>
      <c r="N41" s="143">
        <f>_xlfn.STDEV.S(H41:H46)</f>
        <v>0.3872983346207417</v>
      </c>
    </row>
    <row r="42" spans="1:14">
      <c r="A42" s="6" t="s">
        <v>20</v>
      </c>
      <c r="B42" s="6" t="s">
        <v>20</v>
      </c>
      <c r="C42" s="1">
        <v>1</v>
      </c>
      <c r="D42" s="1">
        <v>0</v>
      </c>
      <c r="E42" s="1">
        <v>3</v>
      </c>
      <c r="F42" s="1">
        <v>0.75</v>
      </c>
      <c r="G42" s="1">
        <f t="shared" ref="G42:H61" si="2">F42</f>
        <v>0.75</v>
      </c>
      <c r="H42" s="1">
        <f t="shared" si="2"/>
        <v>0.75</v>
      </c>
      <c r="I42" s="1">
        <v>0</v>
      </c>
      <c r="J42" s="1">
        <v>0</v>
      </c>
      <c r="K42" s="60"/>
      <c r="L42" s="143"/>
      <c r="M42" s="60"/>
      <c r="N42" s="143"/>
    </row>
    <row r="43" spans="1:14">
      <c r="A43" s="6" t="s">
        <v>20</v>
      </c>
      <c r="B43" s="6" t="s">
        <v>20</v>
      </c>
      <c r="C43" s="1">
        <v>1</v>
      </c>
      <c r="D43" s="1">
        <v>0</v>
      </c>
      <c r="E43" s="1">
        <v>4</v>
      </c>
      <c r="F43" s="1">
        <v>0.75</v>
      </c>
      <c r="G43" s="1">
        <f t="shared" si="2"/>
        <v>0.75</v>
      </c>
      <c r="H43" s="1">
        <f t="shared" si="2"/>
        <v>0.75</v>
      </c>
      <c r="I43" s="1">
        <v>0</v>
      </c>
      <c r="J43" s="1">
        <v>0</v>
      </c>
      <c r="K43" s="60"/>
      <c r="L43" s="143"/>
      <c r="M43" s="60"/>
      <c r="N43" s="143"/>
    </row>
    <row r="44" spans="1:14">
      <c r="A44" s="6" t="s">
        <v>20</v>
      </c>
      <c r="B44" s="6" t="s">
        <v>20</v>
      </c>
      <c r="C44" s="1">
        <v>1</v>
      </c>
      <c r="D44" s="1">
        <v>0</v>
      </c>
      <c r="E44" s="1">
        <v>2</v>
      </c>
      <c r="F44" s="1">
        <v>0</v>
      </c>
      <c r="G44" s="1">
        <f t="shared" si="2"/>
        <v>0</v>
      </c>
      <c r="H44" s="1">
        <f t="shared" si="2"/>
        <v>0</v>
      </c>
      <c r="I44" s="1">
        <v>0</v>
      </c>
      <c r="J44" s="1">
        <v>0</v>
      </c>
      <c r="K44" s="60"/>
      <c r="L44" s="143"/>
      <c r="M44" s="60"/>
      <c r="N44" s="143"/>
    </row>
    <row r="45" spans="1:14">
      <c r="A45" s="6" t="s">
        <v>20</v>
      </c>
      <c r="B45" s="6" t="s">
        <v>20</v>
      </c>
      <c r="C45" s="1">
        <v>1</v>
      </c>
      <c r="D45" s="1">
        <v>0</v>
      </c>
      <c r="E45" s="1">
        <v>3</v>
      </c>
      <c r="F45" s="1">
        <v>0</v>
      </c>
      <c r="G45" s="1">
        <f t="shared" si="2"/>
        <v>0</v>
      </c>
      <c r="H45" s="1">
        <f t="shared" si="2"/>
        <v>0</v>
      </c>
      <c r="I45" s="1">
        <v>0</v>
      </c>
      <c r="J45" s="1">
        <v>0</v>
      </c>
      <c r="K45" s="60"/>
      <c r="L45" s="143"/>
      <c r="M45" s="60"/>
      <c r="N45" s="143"/>
    </row>
    <row r="46" spans="1:14">
      <c r="A46" s="6" t="s">
        <v>20</v>
      </c>
      <c r="B46" s="6" t="s">
        <v>20</v>
      </c>
      <c r="C46" s="1">
        <v>1</v>
      </c>
      <c r="D46" s="1">
        <v>0</v>
      </c>
      <c r="E46" s="1">
        <v>3</v>
      </c>
      <c r="F46" s="1">
        <v>0</v>
      </c>
      <c r="G46" s="1">
        <f t="shared" si="2"/>
        <v>0</v>
      </c>
      <c r="H46" s="1">
        <f t="shared" si="2"/>
        <v>0</v>
      </c>
      <c r="I46" s="1">
        <v>0</v>
      </c>
      <c r="J46" s="1">
        <v>0</v>
      </c>
      <c r="K46" s="60"/>
      <c r="L46" s="143"/>
      <c r="M46" s="60"/>
      <c r="N46" s="143"/>
    </row>
    <row r="47" spans="1:14">
      <c r="A47" s="6" t="s">
        <v>326</v>
      </c>
      <c r="B47" s="6" t="s">
        <v>23</v>
      </c>
      <c r="C47" s="1">
        <v>1</v>
      </c>
      <c r="D47" s="1">
        <v>0</v>
      </c>
      <c r="E47" s="1">
        <v>2</v>
      </c>
      <c r="F47" s="1">
        <v>0</v>
      </c>
      <c r="G47" s="1">
        <f t="shared" si="2"/>
        <v>0</v>
      </c>
      <c r="H47" s="1">
        <f t="shared" si="2"/>
        <v>0</v>
      </c>
      <c r="I47" s="1">
        <v>0</v>
      </c>
      <c r="J47" s="1">
        <v>0</v>
      </c>
      <c r="K47" s="60">
        <f>AVERAGE(G47:G51)</f>
        <v>0.15</v>
      </c>
      <c r="L47" s="143">
        <f>_xlfn.STDEV.S(G47:G51)</f>
        <v>0.33541019662496846</v>
      </c>
      <c r="M47" s="60">
        <f>AVERAGE(H47:H51)</f>
        <v>0.15</v>
      </c>
      <c r="N47" s="143">
        <f>_xlfn.STDEV.S(H47:H51)</f>
        <v>0.33541019662496846</v>
      </c>
    </row>
    <row r="48" spans="1:14">
      <c r="A48" s="6" t="s">
        <v>326</v>
      </c>
      <c r="B48" s="6" t="s">
        <v>23</v>
      </c>
      <c r="C48" s="1">
        <v>1</v>
      </c>
      <c r="D48" s="1">
        <v>0</v>
      </c>
      <c r="E48" s="1">
        <v>1</v>
      </c>
      <c r="F48" s="1">
        <v>0</v>
      </c>
      <c r="G48" s="1">
        <f t="shared" si="2"/>
        <v>0</v>
      </c>
      <c r="H48" s="1">
        <f t="shared" si="2"/>
        <v>0</v>
      </c>
      <c r="I48" s="1">
        <v>0</v>
      </c>
      <c r="J48" s="1">
        <v>0</v>
      </c>
      <c r="K48" s="60"/>
      <c r="L48" s="143"/>
      <c r="M48" s="60"/>
      <c r="N48" s="143"/>
    </row>
    <row r="49" spans="1:14">
      <c r="A49" s="6" t="s">
        <v>326</v>
      </c>
      <c r="B49" s="6" t="s">
        <v>23</v>
      </c>
      <c r="C49" s="1">
        <v>1</v>
      </c>
      <c r="D49" s="1">
        <v>0</v>
      </c>
      <c r="E49" s="1">
        <v>3</v>
      </c>
      <c r="F49" s="1">
        <v>0.75</v>
      </c>
      <c r="G49" s="1">
        <f t="shared" si="2"/>
        <v>0.75</v>
      </c>
      <c r="H49" s="1">
        <f t="shared" si="2"/>
        <v>0.75</v>
      </c>
      <c r="I49" s="1">
        <v>0</v>
      </c>
      <c r="J49" s="1">
        <v>0</v>
      </c>
      <c r="K49" s="60"/>
      <c r="L49" s="143"/>
      <c r="M49" s="60"/>
      <c r="N49" s="143"/>
    </row>
    <row r="50" spans="1:14">
      <c r="A50" s="6" t="s">
        <v>326</v>
      </c>
      <c r="B50" s="6" t="s">
        <v>23</v>
      </c>
      <c r="C50" s="1">
        <v>1</v>
      </c>
      <c r="D50" s="1">
        <v>0</v>
      </c>
      <c r="E50" s="1">
        <v>1</v>
      </c>
      <c r="F50" s="1">
        <v>0</v>
      </c>
      <c r="G50" s="1">
        <f t="shared" si="2"/>
        <v>0</v>
      </c>
      <c r="H50" s="1">
        <f t="shared" si="2"/>
        <v>0</v>
      </c>
      <c r="I50" s="1">
        <v>0</v>
      </c>
      <c r="J50" s="1">
        <v>0</v>
      </c>
      <c r="K50" s="60"/>
      <c r="L50" s="143"/>
      <c r="M50" s="60"/>
      <c r="N50" s="143"/>
    </row>
    <row r="51" spans="1:14">
      <c r="A51" s="6" t="s">
        <v>326</v>
      </c>
      <c r="B51" s="6" t="s">
        <v>23</v>
      </c>
      <c r="C51" s="1">
        <v>1</v>
      </c>
      <c r="D51" s="1">
        <v>0</v>
      </c>
      <c r="E51" s="1">
        <v>1</v>
      </c>
      <c r="F51" s="1">
        <v>0</v>
      </c>
      <c r="G51" s="1">
        <f t="shared" si="2"/>
        <v>0</v>
      </c>
      <c r="H51" s="1">
        <f t="shared" si="2"/>
        <v>0</v>
      </c>
      <c r="I51" s="1">
        <v>0</v>
      </c>
      <c r="J51" s="1">
        <v>0</v>
      </c>
      <c r="K51" s="60"/>
      <c r="L51" s="143"/>
      <c r="M51" s="60"/>
      <c r="N51" s="143"/>
    </row>
    <row r="52" spans="1:14">
      <c r="A52" s="6" t="s">
        <v>326</v>
      </c>
      <c r="B52" s="6" t="s">
        <v>86</v>
      </c>
      <c r="C52" s="1">
        <v>1</v>
      </c>
      <c r="D52" s="1">
        <v>0</v>
      </c>
      <c r="E52" s="1">
        <v>3</v>
      </c>
      <c r="F52" s="1">
        <v>0.75</v>
      </c>
      <c r="G52" s="1">
        <f t="shared" si="2"/>
        <v>0.75</v>
      </c>
      <c r="H52" s="1">
        <f t="shared" si="2"/>
        <v>0.75</v>
      </c>
      <c r="I52" s="1">
        <v>0</v>
      </c>
      <c r="J52" s="1">
        <v>0</v>
      </c>
      <c r="K52" s="60">
        <f>AVERAGE(G52:G57)</f>
        <v>0.75</v>
      </c>
      <c r="L52" s="143">
        <f>_xlfn.STDEV.S(G52:G57)</f>
        <v>0</v>
      </c>
      <c r="M52" s="60">
        <f>AVERAGE(H52:H57)</f>
        <v>0.75</v>
      </c>
      <c r="N52" s="143">
        <f>_xlfn.STDEV.S(H52:H57)</f>
        <v>0</v>
      </c>
    </row>
    <row r="53" spans="1:14">
      <c r="A53" s="6" t="s">
        <v>326</v>
      </c>
      <c r="B53" s="6" t="s">
        <v>86</v>
      </c>
      <c r="C53" s="1">
        <v>1</v>
      </c>
      <c r="D53" s="1">
        <v>0</v>
      </c>
      <c r="E53" s="1">
        <v>2</v>
      </c>
      <c r="F53" s="1">
        <v>0.75</v>
      </c>
      <c r="G53" s="1">
        <f t="shared" si="2"/>
        <v>0.75</v>
      </c>
      <c r="H53" s="1">
        <f t="shared" si="2"/>
        <v>0.75</v>
      </c>
      <c r="I53" s="1">
        <v>0</v>
      </c>
      <c r="J53" s="1">
        <v>0</v>
      </c>
      <c r="K53" s="60"/>
      <c r="L53" s="143"/>
      <c r="M53" s="60"/>
      <c r="N53" s="143"/>
    </row>
    <row r="54" spans="1:14">
      <c r="A54" s="6" t="s">
        <v>326</v>
      </c>
      <c r="B54" s="6" t="s">
        <v>86</v>
      </c>
      <c r="C54" s="1">
        <v>1</v>
      </c>
      <c r="D54" s="1">
        <v>0</v>
      </c>
      <c r="E54" s="1">
        <v>3</v>
      </c>
      <c r="F54" s="1">
        <v>0.75</v>
      </c>
      <c r="G54" s="1">
        <f t="shared" si="2"/>
        <v>0.75</v>
      </c>
      <c r="H54" s="1">
        <f t="shared" si="2"/>
        <v>0.75</v>
      </c>
      <c r="I54" s="1">
        <v>0</v>
      </c>
      <c r="J54" s="1">
        <v>0</v>
      </c>
      <c r="K54" s="60"/>
      <c r="L54" s="143"/>
      <c r="M54" s="60"/>
      <c r="N54" s="143"/>
    </row>
    <row r="55" spans="1:14">
      <c r="A55" s="6" t="s">
        <v>326</v>
      </c>
      <c r="B55" s="6" t="s">
        <v>86</v>
      </c>
      <c r="C55" s="1">
        <v>1</v>
      </c>
      <c r="D55" s="1">
        <v>0</v>
      </c>
      <c r="E55" s="1">
        <v>1</v>
      </c>
      <c r="F55" s="1">
        <v>0.75</v>
      </c>
      <c r="G55" s="1">
        <f t="shared" si="2"/>
        <v>0.75</v>
      </c>
      <c r="H55" s="1">
        <f t="shared" si="2"/>
        <v>0.75</v>
      </c>
      <c r="I55" s="1">
        <v>0</v>
      </c>
      <c r="J55" s="1">
        <v>0</v>
      </c>
      <c r="K55" s="60"/>
      <c r="L55" s="143"/>
      <c r="M55" s="60"/>
      <c r="N55" s="143"/>
    </row>
    <row r="56" spans="1:14">
      <c r="A56" s="6" t="s">
        <v>326</v>
      </c>
      <c r="B56" s="6" t="s">
        <v>86</v>
      </c>
      <c r="C56" s="1">
        <v>1</v>
      </c>
      <c r="D56" s="1">
        <v>0</v>
      </c>
      <c r="E56" s="1">
        <v>2</v>
      </c>
      <c r="F56" s="1">
        <v>0.75</v>
      </c>
      <c r="G56" s="1">
        <f t="shared" si="2"/>
        <v>0.75</v>
      </c>
      <c r="H56" s="1">
        <f t="shared" si="2"/>
        <v>0.75</v>
      </c>
      <c r="I56" s="1">
        <v>0</v>
      </c>
      <c r="J56" s="1">
        <v>0</v>
      </c>
      <c r="K56" s="60"/>
      <c r="L56" s="143"/>
      <c r="M56" s="60"/>
      <c r="N56" s="143"/>
    </row>
    <row r="57" spans="1:14">
      <c r="A57" s="6" t="s">
        <v>326</v>
      </c>
      <c r="B57" s="6" t="s">
        <v>86</v>
      </c>
      <c r="C57" s="1">
        <v>1</v>
      </c>
      <c r="D57" s="1">
        <v>0</v>
      </c>
      <c r="E57" s="1">
        <v>3</v>
      </c>
      <c r="F57" s="1">
        <v>0.75</v>
      </c>
      <c r="G57" s="1">
        <f t="shared" si="2"/>
        <v>0.75</v>
      </c>
      <c r="H57" s="1">
        <f t="shared" si="2"/>
        <v>0.75</v>
      </c>
      <c r="I57" s="1">
        <v>0</v>
      </c>
      <c r="J57" s="1">
        <v>0</v>
      </c>
      <c r="K57" s="60"/>
      <c r="L57" s="143"/>
      <c r="M57" s="60"/>
      <c r="N57" s="143"/>
    </row>
    <row r="58" spans="1:14">
      <c r="A58" s="6" t="s">
        <v>327</v>
      </c>
      <c r="B58" s="6" t="s">
        <v>87</v>
      </c>
      <c r="C58" s="1">
        <v>1</v>
      </c>
      <c r="D58" s="1">
        <v>0</v>
      </c>
      <c r="E58" s="1">
        <v>1</v>
      </c>
      <c r="F58" s="1">
        <v>0.75</v>
      </c>
      <c r="G58" s="1">
        <f t="shared" si="2"/>
        <v>0.75</v>
      </c>
      <c r="H58" s="1">
        <f t="shared" si="2"/>
        <v>0.75</v>
      </c>
      <c r="I58" s="1">
        <v>0</v>
      </c>
      <c r="J58" s="1">
        <v>0</v>
      </c>
      <c r="K58" s="60">
        <f>AVERAGE(G58:G62)</f>
        <v>0.7</v>
      </c>
      <c r="L58" s="143">
        <f>_xlfn.STDEV.S(G58:G62)</f>
        <v>0.11180339887498929</v>
      </c>
      <c r="M58" s="60">
        <f>AVERAGE(H58:H62)</f>
        <v>0.7</v>
      </c>
      <c r="N58" s="143">
        <f>_xlfn.STDEV.S(H58:H62)</f>
        <v>0.11180339887498929</v>
      </c>
    </row>
    <row r="59" spans="1:14">
      <c r="A59" s="6" t="s">
        <v>327</v>
      </c>
      <c r="B59" s="6" t="s">
        <v>87</v>
      </c>
      <c r="C59" s="1">
        <v>1</v>
      </c>
      <c r="D59" s="1">
        <v>0</v>
      </c>
      <c r="E59" s="1">
        <v>3</v>
      </c>
      <c r="F59" s="1">
        <v>0.75</v>
      </c>
      <c r="G59" s="1">
        <f t="shared" si="2"/>
        <v>0.75</v>
      </c>
      <c r="H59" s="1">
        <f t="shared" si="2"/>
        <v>0.75</v>
      </c>
      <c r="I59" s="1">
        <v>0</v>
      </c>
      <c r="J59" s="1">
        <v>0</v>
      </c>
      <c r="K59" s="60"/>
      <c r="L59" s="143"/>
      <c r="M59" s="60"/>
      <c r="N59" s="143"/>
    </row>
    <row r="60" spans="1:14">
      <c r="A60" s="6" t="s">
        <v>327</v>
      </c>
      <c r="B60" s="6" t="s">
        <v>87</v>
      </c>
      <c r="C60" s="1">
        <v>1</v>
      </c>
      <c r="D60" s="1">
        <v>0</v>
      </c>
      <c r="E60" s="1">
        <v>1</v>
      </c>
      <c r="F60" s="1">
        <v>0.75</v>
      </c>
      <c r="G60" s="1">
        <f t="shared" si="2"/>
        <v>0.75</v>
      </c>
      <c r="H60" s="1">
        <f t="shared" si="2"/>
        <v>0.75</v>
      </c>
      <c r="I60" s="1">
        <v>0</v>
      </c>
      <c r="J60" s="1">
        <v>0</v>
      </c>
      <c r="K60" s="60"/>
      <c r="L60" s="143"/>
      <c r="M60" s="60"/>
      <c r="N60" s="143"/>
    </row>
    <row r="61" spans="1:14">
      <c r="A61" s="6" t="s">
        <v>327</v>
      </c>
      <c r="B61" s="6" t="s">
        <v>87</v>
      </c>
      <c r="C61" s="1">
        <v>1</v>
      </c>
      <c r="D61" s="1">
        <v>0</v>
      </c>
      <c r="E61" s="1">
        <v>2</v>
      </c>
      <c r="F61" s="1">
        <v>0.5</v>
      </c>
      <c r="G61" s="1">
        <f t="shared" si="2"/>
        <v>0.5</v>
      </c>
      <c r="H61" s="1">
        <f t="shared" si="2"/>
        <v>0.5</v>
      </c>
      <c r="I61" s="1">
        <v>0</v>
      </c>
      <c r="J61" s="1">
        <v>0</v>
      </c>
      <c r="K61" s="60"/>
      <c r="L61" s="143"/>
      <c r="M61" s="60"/>
      <c r="N61" s="143"/>
    </row>
    <row r="62" spans="1:14">
      <c r="A62" s="6" t="s">
        <v>327</v>
      </c>
      <c r="B62" s="6" t="s">
        <v>87</v>
      </c>
      <c r="C62" s="1">
        <v>1</v>
      </c>
      <c r="D62" s="1">
        <v>0</v>
      </c>
      <c r="E62" s="1">
        <v>1</v>
      </c>
      <c r="F62" s="1">
        <v>0.75</v>
      </c>
      <c r="G62" s="1">
        <f t="shared" ref="G62:H81" si="3">F62</f>
        <v>0.75</v>
      </c>
      <c r="H62" s="1">
        <f t="shared" si="3"/>
        <v>0.75</v>
      </c>
      <c r="I62" s="1">
        <v>0</v>
      </c>
      <c r="J62" s="1">
        <v>0</v>
      </c>
      <c r="K62" s="60"/>
      <c r="L62" s="143"/>
      <c r="M62" s="60"/>
      <c r="N62" s="143"/>
    </row>
    <row r="63" spans="1:14">
      <c r="A63" s="6" t="s">
        <v>327</v>
      </c>
      <c r="B63" s="6" t="s">
        <v>88</v>
      </c>
      <c r="C63" s="1">
        <v>1</v>
      </c>
      <c r="D63" s="1">
        <v>0</v>
      </c>
      <c r="E63" s="1">
        <v>2</v>
      </c>
      <c r="F63" s="1">
        <v>1.25</v>
      </c>
      <c r="G63" s="1">
        <f t="shared" si="3"/>
        <v>1.25</v>
      </c>
      <c r="H63" s="1">
        <f t="shared" si="3"/>
        <v>1.25</v>
      </c>
      <c r="I63" s="1">
        <v>0</v>
      </c>
      <c r="J63" s="1">
        <v>0</v>
      </c>
      <c r="K63" s="60">
        <f>AVERAGE(G63:G68)</f>
        <v>1.0833333333333333</v>
      </c>
      <c r="L63" s="143">
        <f>_xlfn.STDEV.S(G63:G68)</f>
        <v>0.25819888974716104</v>
      </c>
      <c r="M63" s="60">
        <f>AVERAGE(H63:H68)</f>
        <v>1.0833333333333333</v>
      </c>
      <c r="N63" s="143">
        <f>_xlfn.STDEV.S(H63:H68)</f>
        <v>0.25819888974716104</v>
      </c>
    </row>
    <row r="64" spans="1:14">
      <c r="A64" s="6" t="s">
        <v>327</v>
      </c>
      <c r="B64" s="6" t="s">
        <v>88</v>
      </c>
      <c r="C64" s="1">
        <v>1</v>
      </c>
      <c r="D64" s="1">
        <v>0</v>
      </c>
      <c r="E64" s="1">
        <v>2</v>
      </c>
      <c r="F64" s="1">
        <v>1.25</v>
      </c>
      <c r="G64" s="1">
        <f t="shared" si="3"/>
        <v>1.25</v>
      </c>
      <c r="H64" s="1">
        <f t="shared" si="3"/>
        <v>1.25</v>
      </c>
      <c r="I64" s="1">
        <v>0</v>
      </c>
      <c r="J64" s="1">
        <v>0</v>
      </c>
      <c r="K64" s="60"/>
      <c r="L64" s="143"/>
      <c r="M64" s="60"/>
      <c r="N64" s="143"/>
    </row>
    <row r="65" spans="1:14">
      <c r="A65" s="6" t="s">
        <v>327</v>
      </c>
      <c r="B65" s="6" t="s">
        <v>88</v>
      </c>
      <c r="C65" s="1">
        <v>1</v>
      </c>
      <c r="D65" s="1">
        <v>0</v>
      </c>
      <c r="E65" s="1">
        <v>1</v>
      </c>
      <c r="F65" s="1">
        <v>0.75</v>
      </c>
      <c r="G65" s="1">
        <f t="shared" si="3"/>
        <v>0.75</v>
      </c>
      <c r="H65" s="1">
        <f t="shared" si="3"/>
        <v>0.75</v>
      </c>
      <c r="I65" s="1">
        <v>0</v>
      </c>
      <c r="J65" s="1">
        <v>0</v>
      </c>
      <c r="K65" s="60"/>
      <c r="L65" s="143"/>
      <c r="M65" s="60"/>
      <c r="N65" s="143"/>
    </row>
    <row r="66" spans="1:14">
      <c r="A66" s="6" t="s">
        <v>327</v>
      </c>
      <c r="B66" s="6" t="s">
        <v>88</v>
      </c>
      <c r="C66" s="1">
        <v>1</v>
      </c>
      <c r="D66" s="1">
        <v>0</v>
      </c>
      <c r="E66" s="1">
        <v>2</v>
      </c>
      <c r="F66" s="1">
        <v>1.25</v>
      </c>
      <c r="G66" s="1">
        <f t="shared" si="3"/>
        <v>1.25</v>
      </c>
      <c r="H66" s="1">
        <f t="shared" si="3"/>
        <v>1.25</v>
      </c>
      <c r="I66" s="1">
        <v>0</v>
      </c>
      <c r="J66" s="1">
        <v>0</v>
      </c>
      <c r="K66" s="60"/>
      <c r="L66" s="143"/>
      <c r="M66" s="60"/>
      <c r="N66" s="143"/>
    </row>
    <row r="67" spans="1:14">
      <c r="A67" s="6" t="s">
        <v>327</v>
      </c>
      <c r="B67" s="6" t="s">
        <v>88</v>
      </c>
      <c r="C67" s="1">
        <v>1</v>
      </c>
      <c r="D67" s="1">
        <v>0</v>
      </c>
      <c r="E67" s="1">
        <v>2</v>
      </c>
      <c r="F67" s="1">
        <v>1.25</v>
      </c>
      <c r="G67" s="1">
        <f t="shared" si="3"/>
        <v>1.25</v>
      </c>
      <c r="H67" s="1">
        <f t="shared" si="3"/>
        <v>1.25</v>
      </c>
      <c r="I67" s="1">
        <v>0</v>
      </c>
      <c r="J67" s="1">
        <v>0</v>
      </c>
      <c r="K67" s="60"/>
      <c r="L67" s="143"/>
      <c r="M67" s="60"/>
      <c r="N67" s="143"/>
    </row>
    <row r="68" spans="1:14">
      <c r="A68" s="6" t="s">
        <v>327</v>
      </c>
      <c r="B68" s="6" t="s">
        <v>88</v>
      </c>
      <c r="C68" s="1">
        <v>1</v>
      </c>
      <c r="D68" s="1">
        <v>0</v>
      </c>
      <c r="E68" s="1">
        <v>1</v>
      </c>
      <c r="F68" s="1">
        <v>0.75</v>
      </c>
      <c r="G68" s="1">
        <f t="shared" si="3"/>
        <v>0.75</v>
      </c>
      <c r="H68" s="1">
        <f t="shared" si="3"/>
        <v>0.75</v>
      </c>
      <c r="I68" s="1">
        <v>0</v>
      </c>
      <c r="J68" s="1">
        <v>0</v>
      </c>
      <c r="K68" s="60"/>
      <c r="L68" s="143"/>
      <c r="M68" s="60"/>
      <c r="N68" s="143"/>
    </row>
    <row r="70" spans="1:14">
      <c r="A70" s="6" t="s">
        <v>542</v>
      </c>
      <c r="B70" s="1"/>
      <c r="C70" s="1">
        <f>MAX(C2:C68)</f>
        <v>1</v>
      </c>
      <c r="D70" s="1">
        <f t="shared" ref="D70:M70" si="4">MAX(D2:D68)</f>
        <v>0</v>
      </c>
      <c r="E70" s="1">
        <f t="shared" si="4"/>
        <v>11</v>
      </c>
      <c r="F70" s="1">
        <f t="shared" si="4"/>
        <v>5.583333333333333</v>
      </c>
      <c r="G70" s="1">
        <f t="shared" si="4"/>
        <v>5.583333333333333</v>
      </c>
      <c r="H70" s="1">
        <f t="shared" si="4"/>
        <v>5.583333333333333</v>
      </c>
      <c r="I70" s="1">
        <f t="shared" si="4"/>
        <v>0</v>
      </c>
      <c r="J70" s="1">
        <f t="shared" si="4"/>
        <v>0</v>
      </c>
      <c r="K70" s="60">
        <f>MAX(K2:K68)</f>
        <v>2.9027777777777772</v>
      </c>
      <c r="L70" s="60"/>
      <c r="M70" s="60">
        <f t="shared" si="4"/>
        <v>2.9027777777777772</v>
      </c>
      <c r="N70" s="60"/>
    </row>
    <row r="71" spans="1:14">
      <c r="A71" s="6" t="s">
        <v>543</v>
      </c>
      <c r="B71" s="1"/>
      <c r="C71" s="1">
        <f>MIN(C2:C68)</f>
        <v>1</v>
      </c>
      <c r="D71" s="1">
        <f t="shared" ref="D71:M71" si="5">MIN(D2:D68)</f>
        <v>0</v>
      </c>
      <c r="E71" s="1">
        <f t="shared" si="5"/>
        <v>0</v>
      </c>
      <c r="F71" s="1">
        <f t="shared" si="5"/>
        <v>0</v>
      </c>
      <c r="G71" s="1">
        <f t="shared" si="5"/>
        <v>0</v>
      </c>
      <c r="H71" s="1">
        <f t="shared" si="5"/>
        <v>0</v>
      </c>
      <c r="I71" s="1">
        <f t="shared" si="5"/>
        <v>0</v>
      </c>
      <c r="J71" s="1">
        <f t="shared" si="5"/>
        <v>0</v>
      </c>
      <c r="K71" s="60">
        <f>MIN(K2:K68)</f>
        <v>0</v>
      </c>
      <c r="L71" s="60"/>
      <c r="M71" s="60">
        <f t="shared" si="5"/>
        <v>0</v>
      </c>
      <c r="N71" s="60"/>
    </row>
    <row r="73" spans="1:14">
      <c r="F73">
        <f>AVERAGE(F2:F68)</f>
        <v>1.4527363184079602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D7C4-A07F-4DFD-93EA-8EBCB1EC4FE9}">
  <dimension ref="A1:AH27"/>
  <sheetViews>
    <sheetView topLeftCell="G1" workbookViewId="0">
      <selection activeCell="G19" sqref="G19"/>
    </sheetView>
  </sheetViews>
  <sheetFormatPr defaultRowHeight="13.9"/>
  <cols>
    <col min="1" max="1" width="15.73046875" bestFit="1" customWidth="1"/>
    <col min="2" max="2" width="15.796875" bestFit="1" customWidth="1"/>
    <col min="17" max="17" width="7" bestFit="1" customWidth="1"/>
  </cols>
  <sheetData>
    <row r="1" spans="1:34">
      <c r="A1" s="88" t="s">
        <v>471</v>
      </c>
      <c r="B1" s="88" t="s">
        <v>472</v>
      </c>
      <c r="C1" s="88" t="s">
        <v>581</v>
      </c>
      <c r="D1" s="88"/>
      <c r="E1" s="88"/>
      <c r="F1" s="88"/>
      <c r="G1" s="88"/>
      <c r="H1" s="88"/>
      <c r="I1" s="88"/>
      <c r="J1" s="88"/>
      <c r="K1" s="88" t="s">
        <v>582</v>
      </c>
      <c r="L1" s="88"/>
      <c r="M1" s="88"/>
      <c r="N1" s="88"/>
      <c r="O1" s="88"/>
      <c r="P1" s="88"/>
      <c r="Q1" s="88"/>
      <c r="R1" s="88"/>
      <c r="S1" s="91" t="s">
        <v>583</v>
      </c>
      <c r="T1" s="92"/>
      <c r="U1" s="92"/>
      <c r="V1" s="92"/>
      <c r="W1" s="92"/>
      <c r="X1" s="92"/>
      <c r="Y1" s="92"/>
      <c r="Z1" s="93"/>
      <c r="AA1" s="91" t="s">
        <v>584</v>
      </c>
      <c r="AB1" s="92"/>
      <c r="AC1" s="92"/>
      <c r="AD1" s="92"/>
      <c r="AE1" s="92"/>
      <c r="AF1" s="92"/>
      <c r="AG1" s="92"/>
      <c r="AH1" s="93"/>
    </row>
    <row r="2" spans="1:34">
      <c r="A2" s="88"/>
      <c r="B2" s="88"/>
      <c r="C2" s="5" t="s">
        <v>545</v>
      </c>
      <c r="D2" s="5" t="s">
        <v>567</v>
      </c>
      <c r="E2" s="5" t="s">
        <v>571</v>
      </c>
      <c r="F2" s="5" t="s">
        <v>567</v>
      </c>
      <c r="G2" s="5" t="s">
        <v>547</v>
      </c>
      <c r="H2" s="5" t="s">
        <v>567</v>
      </c>
      <c r="I2" s="5" t="s">
        <v>572</v>
      </c>
      <c r="J2" s="5" t="s">
        <v>567</v>
      </c>
      <c r="K2" s="5" t="s">
        <v>545</v>
      </c>
      <c r="L2" s="5" t="s">
        <v>567</v>
      </c>
      <c r="M2" s="5" t="s">
        <v>546</v>
      </c>
      <c r="N2" s="5" t="s">
        <v>567</v>
      </c>
      <c r="O2" s="5" t="s">
        <v>547</v>
      </c>
      <c r="P2" s="5" t="s">
        <v>567</v>
      </c>
      <c r="Q2" s="5" t="s">
        <v>572</v>
      </c>
      <c r="R2" s="5" t="s">
        <v>567</v>
      </c>
      <c r="S2" s="5" t="s">
        <v>545</v>
      </c>
      <c r="T2" s="5" t="s">
        <v>567</v>
      </c>
      <c r="U2" s="5" t="s">
        <v>546</v>
      </c>
      <c r="V2" s="5" t="s">
        <v>567</v>
      </c>
      <c r="W2" s="5" t="s">
        <v>547</v>
      </c>
      <c r="X2" s="5" t="s">
        <v>567</v>
      </c>
      <c r="Y2" s="5" t="s">
        <v>572</v>
      </c>
      <c r="Z2" s="5" t="s">
        <v>567</v>
      </c>
      <c r="AA2" s="5" t="s">
        <v>545</v>
      </c>
      <c r="AB2" s="5" t="s">
        <v>567</v>
      </c>
      <c r="AC2" s="5" t="s">
        <v>546</v>
      </c>
      <c r="AD2" s="5" t="s">
        <v>567</v>
      </c>
      <c r="AE2" s="5" t="s">
        <v>547</v>
      </c>
      <c r="AF2" s="5" t="s">
        <v>567</v>
      </c>
      <c r="AG2" s="5" t="s">
        <v>572</v>
      </c>
      <c r="AH2" s="5" t="s">
        <v>567</v>
      </c>
    </row>
    <row r="3" spans="1:34">
      <c r="A3" s="5" t="s">
        <v>1</v>
      </c>
      <c r="B3" s="5" t="s">
        <v>2</v>
      </c>
      <c r="C3" s="78">
        <v>8.7807252706599481</v>
      </c>
      <c r="D3" s="78">
        <v>4.479119904201017</v>
      </c>
      <c r="E3" s="78">
        <v>16.337209366658907</v>
      </c>
      <c r="F3" s="78">
        <v>6.6282503131373165</v>
      </c>
      <c r="G3" s="78">
        <v>18.648458591304056</v>
      </c>
      <c r="H3" s="78">
        <v>7.7004474059241641</v>
      </c>
      <c r="I3" s="78">
        <v>26.790685556394589</v>
      </c>
      <c r="J3" s="78">
        <v>7.4126973725596201</v>
      </c>
      <c r="K3" s="78">
        <v>14.521337079909339</v>
      </c>
      <c r="L3" s="78">
        <v>5.9248272913816988</v>
      </c>
      <c r="M3" s="78">
        <v>16.337209366658907</v>
      </c>
      <c r="N3" s="78">
        <v>6.6282503131373165</v>
      </c>
      <c r="O3" s="78">
        <v>21.890793059326381</v>
      </c>
      <c r="P3" s="78">
        <v>8.788959283469687</v>
      </c>
      <c r="Q3" s="78">
        <v>41.932223119420144</v>
      </c>
      <c r="R3" s="78">
        <v>3.7815392035677751</v>
      </c>
      <c r="S3" s="1">
        <v>29.457631166060885</v>
      </c>
      <c r="T3" s="1">
        <v>10.191499895935127</v>
      </c>
      <c r="U3" s="1">
        <v>14.025603584417109</v>
      </c>
      <c r="V3" s="1">
        <v>9.3615268550313306</v>
      </c>
      <c r="W3" s="1">
        <v>33.029430284941512</v>
      </c>
      <c r="X3" s="1">
        <v>12.586213142966137</v>
      </c>
      <c r="Y3" s="1">
        <v>66.924128209295276</v>
      </c>
      <c r="Z3" s="1">
        <v>11.48647080847361</v>
      </c>
      <c r="AA3" s="1">
        <v>0</v>
      </c>
      <c r="AB3" s="1">
        <v>0</v>
      </c>
      <c r="AC3" s="1">
        <v>2.3666666666666663</v>
      </c>
      <c r="AD3" s="1">
        <v>2.1711492092642755</v>
      </c>
      <c r="AE3" s="1">
        <v>2.3666666666666663</v>
      </c>
      <c r="AF3" s="1">
        <v>2.1711492092642755</v>
      </c>
      <c r="AG3" s="1">
        <v>0</v>
      </c>
      <c r="AH3" s="1">
        <v>0</v>
      </c>
    </row>
    <row r="4" spans="1:34">
      <c r="A4" s="5" t="s">
        <v>1</v>
      </c>
      <c r="B4" s="5" t="s">
        <v>3</v>
      </c>
      <c r="C4" s="78">
        <v>3.7287524775577157</v>
      </c>
      <c r="D4" s="78">
        <v>1.0557663966805115</v>
      </c>
      <c r="E4" s="78">
        <v>15.606208109368758</v>
      </c>
      <c r="F4" s="78">
        <v>7.7003843688241238</v>
      </c>
      <c r="G4" s="78">
        <v>16.166871327202067</v>
      </c>
      <c r="H4" s="78">
        <v>7.4644544214433184</v>
      </c>
      <c r="I4" s="78">
        <v>16.167081305713683</v>
      </c>
      <c r="J4" s="78">
        <v>10.388811002542008</v>
      </c>
      <c r="K4" s="78">
        <v>8.3790631746471771</v>
      </c>
      <c r="L4" s="78">
        <v>4.7218618692897927</v>
      </c>
      <c r="M4" s="78">
        <v>15.606208109368758</v>
      </c>
      <c r="N4" s="78">
        <v>7.7003843688241238</v>
      </c>
      <c r="O4" s="78">
        <v>17.753292406780421</v>
      </c>
      <c r="P4" s="78">
        <v>8.9382071406235397</v>
      </c>
      <c r="Q4" s="78">
        <v>28.161427099741491</v>
      </c>
      <c r="R4" s="78">
        <v>5.3352560888975313</v>
      </c>
      <c r="S4" s="1">
        <v>44.543520139969608</v>
      </c>
      <c r="T4" s="1">
        <v>28.269351379219948</v>
      </c>
      <c r="U4" s="1">
        <v>15.779510524558804</v>
      </c>
      <c r="V4" s="1">
        <v>4.5511905878202876</v>
      </c>
      <c r="W4" s="1">
        <v>48.124548091738347</v>
      </c>
      <c r="X4" s="1">
        <v>26.841102342360539</v>
      </c>
      <c r="Y4" s="1">
        <v>65.080644341833249</v>
      </c>
      <c r="Z4" s="1">
        <v>14.684856909931989</v>
      </c>
      <c r="AA4" s="1">
        <v>0</v>
      </c>
      <c r="AB4" s="1">
        <v>0</v>
      </c>
      <c r="AC4" s="1">
        <v>2.8055555555555558</v>
      </c>
      <c r="AD4" s="1">
        <v>1.3319437203103111</v>
      </c>
      <c r="AE4" s="1">
        <v>2.8055555555555558</v>
      </c>
      <c r="AF4" s="1">
        <v>1.3319437203103111</v>
      </c>
      <c r="AG4" s="1">
        <v>0</v>
      </c>
      <c r="AH4" s="1">
        <v>0</v>
      </c>
    </row>
    <row r="5" spans="1:34">
      <c r="A5" s="5" t="s">
        <v>1</v>
      </c>
      <c r="B5" s="5" t="s">
        <v>4</v>
      </c>
      <c r="C5" s="78">
        <v>1.3031582628660179</v>
      </c>
      <c r="D5" s="78">
        <v>1.3603143858226108</v>
      </c>
      <c r="E5" s="78">
        <v>8.0866636355190948</v>
      </c>
      <c r="F5" s="78">
        <v>2.9613484238682326</v>
      </c>
      <c r="G5" s="78">
        <v>8.2398850761089033</v>
      </c>
      <c r="H5" s="78">
        <v>3.1074125392949616</v>
      </c>
      <c r="I5" s="78">
        <v>7.3609228661226496</v>
      </c>
      <c r="J5" s="78">
        <v>7.0423765244978034</v>
      </c>
      <c r="K5" s="78">
        <v>3.9094747885980525</v>
      </c>
      <c r="L5" s="78">
        <v>4.0809431574678321</v>
      </c>
      <c r="M5" s="78">
        <v>8.0866636355190948</v>
      </c>
      <c r="N5" s="78">
        <v>2.9613484238682326</v>
      </c>
      <c r="O5" s="78">
        <v>9.3082307779679958</v>
      </c>
      <c r="P5" s="78">
        <v>4.2738314818193741</v>
      </c>
      <c r="Q5" s="78">
        <v>19.581436015049981</v>
      </c>
      <c r="R5" s="78">
        <v>17.658576742031759</v>
      </c>
      <c r="S5" s="1">
        <v>127.43717312231571</v>
      </c>
      <c r="T5" s="1">
        <v>34.802861052412496</v>
      </c>
      <c r="U5" s="1">
        <v>22.816957550511429</v>
      </c>
      <c r="V5" s="1">
        <v>7.812815450459393</v>
      </c>
      <c r="W5" s="1">
        <v>129.68214803473234</v>
      </c>
      <c r="X5" s="1">
        <v>34.703656498076235</v>
      </c>
      <c r="Y5" s="1">
        <v>79.56995137021724</v>
      </c>
      <c r="Z5" s="1">
        <v>4.0619465243095183</v>
      </c>
      <c r="AA5" s="1">
        <v>0</v>
      </c>
      <c r="AB5" s="1">
        <v>0</v>
      </c>
      <c r="AC5" s="1">
        <v>0.98611111111111127</v>
      </c>
      <c r="AD5" s="1">
        <v>0.73487842279951043</v>
      </c>
      <c r="AE5" s="1">
        <v>0.98611111111111127</v>
      </c>
      <c r="AF5" s="1">
        <v>0.73487842279951043</v>
      </c>
      <c r="AG5" s="1">
        <v>0</v>
      </c>
      <c r="AH5" s="1">
        <v>0</v>
      </c>
    </row>
    <row r="6" spans="1:34">
      <c r="A6" s="5" t="s">
        <v>1</v>
      </c>
      <c r="B6" s="5" t="s">
        <v>5</v>
      </c>
      <c r="C6" s="78">
        <v>3.4864223059290054</v>
      </c>
      <c r="D6" s="78">
        <v>3.4294555562776945</v>
      </c>
      <c r="E6" s="78">
        <v>10.911821979011352</v>
      </c>
      <c r="F6" s="78">
        <v>2.9391529835287935</v>
      </c>
      <c r="G6" s="78">
        <v>11.666758268335697</v>
      </c>
      <c r="H6" s="78">
        <v>3.8120187249320234</v>
      </c>
      <c r="I6" s="78">
        <v>14.812778392497391</v>
      </c>
      <c r="J6" s="78">
        <v>11.903918145618302</v>
      </c>
      <c r="K6" s="78">
        <v>6.611542189120061</v>
      </c>
      <c r="L6" s="78">
        <v>6.0514964299514507</v>
      </c>
      <c r="M6" s="78">
        <v>10.911821979011352</v>
      </c>
      <c r="N6" s="78">
        <v>2.9391529835287935</v>
      </c>
      <c r="O6" s="78">
        <v>13.26977929162542</v>
      </c>
      <c r="P6" s="78">
        <v>5.4121342544637594</v>
      </c>
      <c r="Q6" s="78">
        <v>25.597612801241571</v>
      </c>
      <c r="R6" s="78">
        <v>18.505651189459588</v>
      </c>
      <c r="S6" s="1">
        <v>54.881338728261206</v>
      </c>
      <c r="T6" s="1">
        <v>31.765065258819128</v>
      </c>
      <c r="U6" s="1">
        <v>8.417214671282542</v>
      </c>
      <c r="V6" s="1">
        <v>8.6763507672506428</v>
      </c>
      <c r="W6" s="1">
        <v>56.650239237349403</v>
      </c>
      <c r="X6" s="1">
        <v>30.538040521111043</v>
      </c>
      <c r="Y6" s="1">
        <v>77.445590398922221</v>
      </c>
      <c r="Z6" s="1">
        <v>15.266972578378777</v>
      </c>
      <c r="AA6" s="1">
        <v>0</v>
      </c>
      <c r="AB6" s="1">
        <v>0</v>
      </c>
      <c r="AC6" s="1">
        <v>2.5277777777777781</v>
      </c>
      <c r="AD6" s="1">
        <v>0.37515428924742478</v>
      </c>
      <c r="AE6" s="1">
        <v>2.5277777777777781</v>
      </c>
      <c r="AF6" s="1">
        <v>0.37515428924742478</v>
      </c>
      <c r="AG6" s="1">
        <v>0</v>
      </c>
      <c r="AH6" s="1">
        <v>0</v>
      </c>
    </row>
    <row r="7" spans="1:34">
      <c r="A7" s="5" t="s">
        <v>325</v>
      </c>
      <c r="B7" s="5" t="s">
        <v>14</v>
      </c>
      <c r="C7" s="78">
        <v>1.1993522265767831</v>
      </c>
      <c r="D7" s="78">
        <v>0.69636144722784066</v>
      </c>
      <c r="E7" s="78">
        <v>3.5980566797303482</v>
      </c>
      <c r="F7" s="78">
        <v>2.089084341683523</v>
      </c>
      <c r="G7" s="78">
        <v>3.7926847527769647</v>
      </c>
      <c r="H7" s="78">
        <v>2.2020882479711239</v>
      </c>
      <c r="I7" s="78">
        <v>32.747959058337614</v>
      </c>
      <c r="J7" s="78">
        <v>32.004863849039531</v>
      </c>
      <c r="K7" s="78">
        <v>3.5980566797303482</v>
      </c>
      <c r="L7" s="78">
        <v>2.089084341683523</v>
      </c>
      <c r="M7" s="78">
        <v>3.5980566797303482</v>
      </c>
      <c r="N7" s="78">
        <v>2.089084341683523</v>
      </c>
      <c r="O7" s="78">
        <v>5.0884205546617665</v>
      </c>
      <c r="P7" s="78">
        <v>2.954411408950107</v>
      </c>
      <c r="Q7" s="78">
        <v>54</v>
      </c>
      <c r="R7" s="78">
        <v>20.124611797498108</v>
      </c>
      <c r="S7" s="1">
        <v>60.003176377463816</v>
      </c>
      <c r="T7" s="1">
        <v>11.96972816718681</v>
      </c>
      <c r="U7" s="1">
        <v>17.670476749607925</v>
      </c>
      <c r="V7" s="1">
        <v>10.704849169190251</v>
      </c>
      <c r="W7" s="1">
        <v>62.998637495102187</v>
      </c>
      <c r="X7" s="1">
        <v>13.697314892404036</v>
      </c>
      <c r="Y7" s="1">
        <v>74.973650002537909</v>
      </c>
      <c r="Z7" s="1">
        <v>8.8109478971866029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>
      <c r="A8" s="5" t="s">
        <v>325</v>
      </c>
      <c r="B8" s="5" t="s">
        <v>15</v>
      </c>
      <c r="C8" s="78">
        <v>8.6298014940537744</v>
      </c>
      <c r="D8" s="78">
        <v>4.3205161788436124</v>
      </c>
      <c r="E8" s="78">
        <v>23.693475427595349</v>
      </c>
      <c r="F8" s="78">
        <v>12.536806235727338</v>
      </c>
      <c r="G8" s="78">
        <v>25.248809684950466</v>
      </c>
      <c r="H8" s="78">
        <v>13.182495859711366</v>
      </c>
      <c r="I8" s="78">
        <v>20.415591078472112</v>
      </c>
      <c r="J8" s="78">
        <v>3.4058544030723001</v>
      </c>
      <c r="K8" s="78">
        <v>21.918555560862792</v>
      </c>
      <c r="L8" s="78">
        <v>11.750573844849256</v>
      </c>
      <c r="M8" s="78">
        <v>23.693475427595349</v>
      </c>
      <c r="N8" s="78">
        <v>12.536806235727338</v>
      </c>
      <c r="O8" s="78">
        <v>32.292290048879181</v>
      </c>
      <c r="P8" s="78">
        <v>17.146787459029103</v>
      </c>
      <c r="Q8" s="78">
        <v>42.852476836357575</v>
      </c>
      <c r="R8" s="78">
        <v>2.2518258832047429</v>
      </c>
      <c r="S8" s="1">
        <v>46.27965432689637</v>
      </c>
      <c r="T8" s="1">
        <v>38.634833013765657</v>
      </c>
      <c r="U8" s="1">
        <v>33.108460181630917</v>
      </c>
      <c r="V8" s="1">
        <v>27.696164843080322</v>
      </c>
      <c r="W8" s="1">
        <v>285.46534638957178</v>
      </c>
      <c r="X8" s="1">
        <v>47.251194109993662</v>
      </c>
      <c r="Y8" s="1">
        <v>56.406757575896016</v>
      </c>
      <c r="Z8" s="1">
        <v>8.7168246828209242</v>
      </c>
      <c r="AA8" s="1">
        <v>0</v>
      </c>
      <c r="AB8" s="1">
        <v>0</v>
      </c>
      <c r="AC8" s="1">
        <v>2.6833333333333336</v>
      </c>
      <c r="AD8" s="1">
        <v>1.2519429344467381</v>
      </c>
      <c r="AE8" s="1">
        <v>2.6833333333333336</v>
      </c>
      <c r="AF8" s="1">
        <v>1.2519429344467381</v>
      </c>
      <c r="AG8" s="1">
        <v>0</v>
      </c>
      <c r="AH8" s="1">
        <v>0</v>
      </c>
    </row>
    <row r="9" spans="1:34">
      <c r="A9" s="5" t="s">
        <v>325</v>
      </c>
      <c r="B9" s="5" t="s">
        <v>16</v>
      </c>
      <c r="C9" s="78">
        <v>4.6673150812729496</v>
      </c>
      <c r="D9" s="78">
        <v>1.313249364948359</v>
      </c>
      <c r="E9" s="78">
        <v>14.878169687290841</v>
      </c>
      <c r="F9" s="78">
        <v>2.9285132603967989</v>
      </c>
      <c r="G9" s="78">
        <v>15.6359920512259</v>
      </c>
      <c r="H9" s="78">
        <v>2.9482592955327358</v>
      </c>
      <c r="I9" s="78">
        <v>17.536742488412326</v>
      </c>
      <c r="J9" s="78">
        <v>5.2225797708316266</v>
      </c>
      <c r="K9" s="78">
        <v>11.398155922108069</v>
      </c>
      <c r="L9" s="78">
        <v>3.5399408307649858</v>
      </c>
      <c r="M9" s="78">
        <v>14.878169687290841</v>
      </c>
      <c r="N9" s="78">
        <v>2.9285132603967989</v>
      </c>
      <c r="O9" s="78">
        <v>18.81579843261358</v>
      </c>
      <c r="P9" s="78">
        <v>4.2189709901530659</v>
      </c>
      <c r="Q9" s="78">
        <v>36.85720253941804</v>
      </c>
      <c r="R9" s="78">
        <v>6.2422310529049714</v>
      </c>
      <c r="S9" s="1">
        <v>57.129004139292128</v>
      </c>
      <c r="T9" s="1">
        <v>17.062730205223804</v>
      </c>
      <c r="U9" s="1">
        <v>33.753779545161201</v>
      </c>
      <c r="V9" s="1">
        <v>9.0351337567628853</v>
      </c>
      <c r="W9" s="1">
        <v>66.415182887868241</v>
      </c>
      <c r="X9" s="1">
        <v>19.05905242819772</v>
      </c>
      <c r="Y9" s="1">
        <v>59.316809637094828</v>
      </c>
      <c r="Z9" s="1">
        <v>2.4669364432286423</v>
      </c>
      <c r="AA9" s="1">
        <v>0</v>
      </c>
      <c r="AB9" s="1">
        <v>0</v>
      </c>
      <c r="AC9" s="1">
        <v>2.9027777777777772</v>
      </c>
      <c r="AD9" s="1">
        <v>1.0170991794022564</v>
      </c>
      <c r="AE9" s="1">
        <v>2.9027777777777772</v>
      </c>
      <c r="AF9" s="1">
        <v>1.0170991794022564</v>
      </c>
      <c r="AG9" s="1">
        <v>0</v>
      </c>
      <c r="AH9" s="1">
        <v>0</v>
      </c>
    </row>
    <row r="10" spans="1:34">
      <c r="A10" s="5" t="s">
        <v>20</v>
      </c>
      <c r="B10" s="5" t="s">
        <v>19</v>
      </c>
      <c r="C10" s="78">
        <v>1.2893760767316882</v>
      </c>
      <c r="D10" s="78">
        <v>0.6528605438313908</v>
      </c>
      <c r="E10" s="78">
        <v>9.9839315650429743</v>
      </c>
      <c r="F10" s="78">
        <v>1.9274030586988498</v>
      </c>
      <c r="G10" s="78">
        <v>10.084824001297443</v>
      </c>
      <c r="H10" s="78">
        <v>1.9251897233911441</v>
      </c>
      <c r="I10" s="78">
        <v>7.3583177532505744</v>
      </c>
      <c r="J10" s="78">
        <v>4.1313783101519022</v>
      </c>
      <c r="K10" s="78">
        <v>3.8681282301950639</v>
      </c>
      <c r="L10" s="78">
        <v>1.9585816314941737</v>
      </c>
      <c r="M10" s="78">
        <v>9.9839315650429743</v>
      </c>
      <c r="N10" s="78">
        <v>1.9274030586988498</v>
      </c>
      <c r="O10" s="78">
        <v>10.846463900136095</v>
      </c>
      <c r="P10" s="78">
        <v>1.9863424161995753</v>
      </c>
      <c r="Q10" s="78">
        <v>20.668747212106055</v>
      </c>
      <c r="R10" s="78">
        <v>11.263107507890739</v>
      </c>
      <c r="S10" s="1">
        <v>52.752141802998132</v>
      </c>
      <c r="T10" s="1">
        <v>18.004832143998641</v>
      </c>
      <c r="U10" s="1">
        <v>33.188195930170693</v>
      </c>
      <c r="V10" s="1">
        <v>15.808775463064883</v>
      </c>
      <c r="W10" s="1">
        <v>62.904367856089067</v>
      </c>
      <c r="X10" s="1">
        <v>22.064309289207088</v>
      </c>
      <c r="Y10" s="1">
        <v>59.091846115880514</v>
      </c>
      <c r="Z10" s="1">
        <v>9.983852540796752</v>
      </c>
      <c r="AA10" s="1">
        <v>0</v>
      </c>
      <c r="AB10" s="1">
        <v>0</v>
      </c>
      <c r="AC10" s="1">
        <v>0.25</v>
      </c>
      <c r="AD10" s="1">
        <v>0.3872983346207417</v>
      </c>
      <c r="AE10" s="1">
        <v>0.25</v>
      </c>
      <c r="AF10" s="1">
        <v>0.3872983346207417</v>
      </c>
      <c r="AG10" s="1">
        <v>0</v>
      </c>
      <c r="AH10" s="1">
        <v>0</v>
      </c>
    </row>
    <row r="11" spans="1:34">
      <c r="A11" s="5" t="s">
        <v>326</v>
      </c>
      <c r="B11" s="5" t="s">
        <v>22</v>
      </c>
      <c r="C11" s="78">
        <v>0</v>
      </c>
      <c r="D11" s="78">
        <v>0</v>
      </c>
      <c r="E11" s="78">
        <v>4.6817098478034316</v>
      </c>
      <c r="F11" s="78">
        <v>2.316020891317967</v>
      </c>
      <c r="G11" s="78">
        <v>4.6817098478034316</v>
      </c>
      <c r="H11" s="78">
        <v>2.316020891317967</v>
      </c>
      <c r="I11" s="78">
        <v>0</v>
      </c>
      <c r="J11" s="78">
        <v>0</v>
      </c>
      <c r="K11" s="78">
        <v>0</v>
      </c>
      <c r="L11" s="78">
        <v>0</v>
      </c>
      <c r="M11" s="78">
        <v>4.6817098478034316</v>
      </c>
      <c r="N11" s="78">
        <v>2.316020891317967</v>
      </c>
      <c r="O11" s="78">
        <v>4.6817098478034316</v>
      </c>
      <c r="P11" s="78">
        <v>2.316020891317967</v>
      </c>
      <c r="Q11" s="78">
        <v>0</v>
      </c>
      <c r="R11" s="78">
        <v>0</v>
      </c>
      <c r="S11" s="1">
        <v>59.535095358064758</v>
      </c>
      <c r="T11" s="1">
        <v>26.940607616866878</v>
      </c>
      <c r="U11" s="1">
        <v>22.468062497389816</v>
      </c>
      <c r="V11" s="1">
        <v>7.7884734581028372</v>
      </c>
      <c r="W11" s="1">
        <v>63.793708415913478</v>
      </c>
      <c r="X11" s="1">
        <v>27.585537521605751</v>
      </c>
      <c r="Y11" s="1">
        <v>68.667030286224531</v>
      </c>
      <c r="Z11" s="1">
        <v>4.1079147818787511</v>
      </c>
      <c r="AA11" s="1">
        <v>0</v>
      </c>
      <c r="AB11" s="1">
        <v>0</v>
      </c>
      <c r="AC11" s="1">
        <v>0.15</v>
      </c>
      <c r="AD11" s="1">
        <v>0.33541019662496846</v>
      </c>
      <c r="AE11" s="1">
        <v>0.15</v>
      </c>
      <c r="AF11" s="1">
        <v>0.33541019662496846</v>
      </c>
      <c r="AG11" s="1">
        <v>0</v>
      </c>
      <c r="AH11" s="1">
        <v>0</v>
      </c>
    </row>
    <row r="12" spans="1:34">
      <c r="A12" s="5" t="s">
        <v>326</v>
      </c>
      <c r="B12" s="5" t="s">
        <v>85</v>
      </c>
      <c r="C12" s="78">
        <v>0.63153377781276354</v>
      </c>
      <c r="D12" s="78">
        <v>1.5469355109734748</v>
      </c>
      <c r="E12" s="78">
        <v>7.5370944631112975</v>
      </c>
      <c r="F12" s="78">
        <v>2.022275054222495</v>
      </c>
      <c r="G12" s="78">
        <v>7.7986843189780615</v>
      </c>
      <c r="H12" s="78">
        <v>1.4653282129304395</v>
      </c>
      <c r="I12" s="78">
        <v>7.5</v>
      </c>
      <c r="J12" s="78">
        <v>18.371173070873837</v>
      </c>
      <c r="K12" s="78">
        <v>0.63153377781276354</v>
      </c>
      <c r="L12" s="78">
        <v>1.5469355109734748</v>
      </c>
      <c r="M12" s="78">
        <v>7.5370944631112975</v>
      </c>
      <c r="N12" s="78">
        <v>2.022275054222495</v>
      </c>
      <c r="O12" s="78">
        <v>7.7986843189780615</v>
      </c>
      <c r="P12" s="78">
        <v>1.4653282129304395</v>
      </c>
      <c r="Q12" s="78">
        <v>7.5</v>
      </c>
      <c r="R12" s="78">
        <v>18.371173070873837</v>
      </c>
      <c r="S12" s="1">
        <v>106.75898281088239</v>
      </c>
      <c r="T12" s="1">
        <v>41.509327601890277</v>
      </c>
      <c r="U12" s="1">
        <v>35.423349827203005</v>
      </c>
      <c r="V12" s="1">
        <v>12.686027847871053</v>
      </c>
      <c r="W12" s="1">
        <v>112.63276424780572</v>
      </c>
      <c r="X12" s="1">
        <v>42.934194187727442</v>
      </c>
      <c r="Y12" s="1">
        <v>71.511112282854199</v>
      </c>
      <c r="Z12" s="1">
        <v>3.0918251161021231</v>
      </c>
      <c r="AA12" s="1">
        <v>0</v>
      </c>
      <c r="AB12" s="1">
        <v>0</v>
      </c>
      <c r="AC12" s="1">
        <v>0.75</v>
      </c>
      <c r="AD12" s="1">
        <v>0</v>
      </c>
      <c r="AE12" s="1">
        <v>0.75</v>
      </c>
      <c r="AF12" s="1">
        <v>0</v>
      </c>
      <c r="AG12" s="1">
        <v>0</v>
      </c>
      <c r="AH12" s="1">
        <v>0</v>
      </c>
    </row>
    <row r="13" spans="1:34">
      <c r="A13" s="5" t="s">
        <v>327</v>
      </c>
      <c r="B13" s="5" t="s">
        <v>25</v>
      </c>
      <c r="C13" s="78">
        <v>4.3871043603095021</v>
      </c>
      <c r="D13" s="78">
        <v>2.8288843197179854</v>
      </c>
      <c r="E13" s="78">
        <v>6.5401382254596161</v>
      </c>
      <c r="F13" s="78">
        <v>2.115459197664459</v>
      </c>
      <c r="G13" s="78">
        <v>8.1888500204624588</v>
      </c>
      <c r="H13" s="78">
        <v>2.4862198484346245</v>
      </c>
      <c r="I13" s="78">
        <v>32.313010235415597</v>
      </c>
      <c r="J13" s="78">
        <v>19.748726488500516</v>
      </c>
      <c r="K13" s="78">
        <v>4.3871043603095021</v>
      </c>
      <c r="L13" s="78">
        <v>2.8288843197179854</v>
      </c>
      <c r="M13" s="78">
        <v>6.5401382254596161</v>
      </c>
      <c r="N13" s="78">
        <v>2.115459197664459</v>
      </c>
      <c r="O13" s="78">
        <v>8.1888500204624588</v>
      </c>
      <c r="P13" s="78">
        <v>2.4862198484346245</v>
      </c>
      <c r="Q13" s="78">
        <v>32.313010235415597</v>
      </c>
      <c r="R13" s="78">
        <v>19.748726488500516</v>
      </c>
      <c r="S13" s="1">
        <v>21.947214912634212</v>
      </c>
      <c r="T13" s="1">
        <v>1.9322071292123892</v>
      </c>
      <c r="U13" s="1">
        <v>20.287534893868894</v>
      </c>
      <c r="V13" s="1">
        <v>11.379883158795757</v>
      </c>
      <c r="W13" s="1">
        <v>31.297846409552271</v>
      </c>
      <c r="X13" s="1">
        <v>5.0370200384001</v>
      </c>
      <c r="Y13" s="1">
        <v>50.411437778368423</v>
      </c>
      <c r="Z13" s="1">
        <v>22.202169639359933</v>
      </c>
      <c r="AA13" s="1">
        <v>0</v>
      </c>
      <c r="AB13" s="1">
        <v>0</v>
      </c>
      <c r="AC13" s="1">
        <v>0.7</v>
      </c>
      <c r="AD13" s="1">
        <v>0.11180339887498929</v>
      </c>
      <c r="AE13" s="1">
        <v>0.7</v>
      </c>
      <c r="AF13" s="1">
        <v>0.11180339887498929</v>
      </c>
      <c r="AG13" s="1">
        <v>0</v>
      </c>
      <c r="AH13" s="1">
        <v>0</v>
      </c>
    </row>
    <row r="14" spans="1:34">
      <c r="A14" s="5" t="s">
        <v>327</v>
      </c>
      <c r="B14" s="5" t="s">
        <v>26</v>
      </c>
      <c r="C14" s="78">
        <v>4.075994383994531</v>
      </c>
      <c r="D14" s="78">
        <v>0.45169577174953718</v>
      </c>
      <c r="E14" s="78">
        <v>5.4277180267880327</v>
      </c>
      <c r="F14" s="78">
        <v>1.1982397555197148</v>
      </c>
      <c r="G14" s="78">
        <v>6.8147836259127059</v>
      </c>
      <c r="H14" s="78">
        <v>1.0949430927333839</v>
      </c>
      <c r="I14" s="78">
        <v>37.460045017319857</v>
      </c>
      <c r="J14" s="78">
        <v>5.8404240158147296</v>
      </c>
      <c r="K14" s="78">
        <v>4.075994383994531</v>
      </c>
      <c r="L14" s="78">
        <v>0.45169577174953718</v>
      </c>
      <c r="M14" s="78">
        <v>5.4277180267880327</v>
      </c>
      <c r="N14" s="78">
        <v>1.1982397555197148</v>
      </c>
      <c r="O14" s="78">
        <v>6.8147836259127059</v>
      </c>
      <c r="P14" s="78">
        <v>1.0949430927333839</v>
      </c>
      <c r="Q14" s="78">
        <v>37.460045017319857</v>
      </c>
      <c r="R14" s="78">
        <v>5.8404240158147296</v>
      </c>
      <c r="S14" s="1">
        <v>21.499959653686094</v>
      </c>
      <c r="T14" s="1">
        <v>4.4675308407543604</v>
      </c>
      <c r="U14" s="1">
        <v>21.633132802565711</v>
      </c>
      <c r="V14" s="1">
        <v>3.2987842059582531</v>
      </c>
      <c r="W14" s="1">
        <v>30.855470448886781</v>
      </c>
      <c r="X14" s="1">
        <v>2.1581429656790072</v>
      </c>
      <c r="Y14" s="1">
        <v>44.61211313607604</v>
      </c>
      <c r="Z14" s="1">
        <v>9.4475187256490454</v>
      </c>
      <c r="AA14" s="1">
        <v>0</v>
      </c>
      <c r="AB14" s="1">
        <v>0</v>
      </c>
      <c r="AC14" s="1">
        <v>1.0833333333333333</v>
      </c>
      <c r="AD14" s="1">
        <v>0.25819888974716104</v>
      </c>
      <c r="AE14" s="1">
        <v>1.0833333333333333</v>
      </c>
      <c r="AF14" s="1">
        <v>0.25819888974716104</v>
      </c>
      <c r="AG14" s="1">
        <v>0</v>
      </c>
      <c r="AH14" s="1">
        <v>0</v>
      </c>
    </row>
    <row r="16" spans="1:34">
      <c r="Q16" s="79"/>
    </row>
    <row r="17" spans="17:17">
      <c r="Q17" s="79"/>
    </row>
    <row r="18" spans="17:17">
      <c r="Q18" s="79"/>
    </row>
    <row r="19" spans="17:17">
      <c r="Q19" s="79"/>
    </row>
    <row r="20" spans="17:17">
      <c r="Q20" s="79"/>
    </row>
    <row r="21" spans="17:17">
      <c r="Q21" s="79"/>
    </row>
    <row r="22" spans="17:17">
      <c r="Q22" s="79"/>
    </row>
    <row r="23" spans="17:17">
      <c r="Q23" s="79"/>
    </row>
    <row r="24" spans="17:17">
      <c r="Q24" s="79"/>
    </row>
    <row r="25" spans="17:17">
      <c r="Q25" s="79"/>
    </row>
    <row r="26" spans="17:17">
      <c r="Q26" s="79"/>
    </row>
    <row r="27" spans="17:17">
      <c r="Q27" s="79"/>
    </row>
  </sheetData>
  <mergeCells count="6">
    <mergeCell ref="AA1:AH1"/>
    <mergeCell ref="A1:A2"/>
    <mergeCell ref="B1:B2"/>
    <mergeCell ref="C1:J1"/>
    <mergeCell ref="K1:R1"/>
    <mergeCell ref="S1:Z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4614-EFEB-4964-A410-EEC6FB504A63}">
  <dimension ref="A1:I123"/>
  <sheetViews>
    <sheetView workbookViewId="0">
      <selection activeCell="D20" sqref="D20"/>
    </sheetView>
  </sheetViews>
  <sheetFormatPr defaultRowHeight="13.9"/>
  <cols>
    <col min="1" max="2" width="12.19921875" bestFit="1" customWidth="1"/>
    <col min="5" max="5" width="17.53125" bestFit="1" customWidth="1"/>
    <col min="6" max="9" width="10.86328125" bestFit="1" customWidth="1"/>
  </cols>
  <sheetData>
    <row r="1" spans="1:9">
      <c r="A1" s="6" t="s">
        <v>37</v>
      </c>
      <c r="B1" s="6"/>
      <c r="C1" s="6"/>
      <c r="E1" s="6" t="s">
        <v>64</v>
      </c>
      <c r="F1" s="6"/>
      <c r="G1" s="6"/>
      <c r="H1" s="6"/>
      <c r="I1" s="6"/>
    </row>
    <row r="2" spans="1:9">
      <c r="A2" s="6" t="s">
        <v>62</v>
      </c>
      <c r="B2" s="6" t="s">
        <v>61</v>
      </c>
      <c r="C2" s="6" t="s">
        <v>12</v>
      </c>
      <c r="E2" s="6" t="s">
        <v>29</v>
      </c>
      <c r="F2" s="6" t="s">
        <v>65</v>
      </c>
      <c r="G2" s="6" t="s">
        <v>66</v>
      </c>
      <c r="H2" s="6" t="s">
        <v>67</v>
      </c>
      <c r="I2" s="6" t="s">
        <v>68</v>
      </c>
    </row>
    <row r="3" spans="1:9">
      <c r="A3" s="1" t="s">
        <v>38</v>
      </c>
      <c r="B3" s="1" t="s">
        <v>39</v>
      </c>
      <c r="C3" s="1">
        <v>0</v>
      </c>
      <c r="E3" s="43" t="s">
        <v>69</v>
      </c>
      <c r="F3" s="1">
        <v>1</v>
      </c>
      <c r="G3" s="1">
        <v>3</v>
      </c>
      <c r="H3" s="1">
        <v>3</v>
      </c>
      <c r="I3" s="1">
        <v>3</v>
      </c>
    </row>
    <row r="4" spans="1:9">
      <c r="A4" s="1" t="s">
        <v>40</v>
      </c>
      <c r="B4" s="1" t="s">
        <v>39</v>
      </c>
      <c r="C4" s="1">
        <v>6.6669999999999993E-2</v>
      </c>
      <c r="E4" s="43" t="s">
        <v>70</v>
      </c>
      <c r="F4" s="1">
        <v>1</v>
      </c>
      <c r="G4" s="1">
        <v>3</v>
      </c>
      <c r="H4" s="1">
        <v>3</v>
      </c>
      <c r="I4" s="1">
        <v>3</v>
      </c>
    </row>
    <row r="5" spans="1:9">
      <c r="A5" s="1" t="s">
        <v>41</v>
      </c>
      <c r="B5" s="1" t="s">
        <v>39</v>
      </c>
      <c r="C5" s="1">
        <v>0.13333</v>
      </c>
      <c r="E5" s="43" t="s">
        <v>71</v>
      </c>
      <c r="F5" s="1">
        <v>3</v>
      </c>
      <c r="G5" s="1">
        <v>1</v>
      </c>
      <c r="H5" s="1">
        <v>1</v>
      </c>
      <c r="I5" s="1">
        <v>3</v>
      </c>
    </row>
    <row r="6" spans="1:9">
      <c r="A6" s="1" t="s">
        <v>42</v>
      </c>
      <c r="B6" s="1" t="s">
        <v>39</v>
      </c>
      <c r="C6" s="1">
        <v>0.2</v>
      </c>
      <c r="E6" s="43" t="s">
        <v>72</v>
      </c>
      <c r="F6" s="1">
        <v>1</v>
      </c>
      <c r="G6" s="1">
        <v>3</v>
      </c>
      <c r="H6" s="1">
        <v>1</v>
      </c>
      <c r="I6" s="1">
        <v>1</v>
      </c>
    </row>
    <row r="7" spans="1:9">
      <c r="A7" s="1" t="s">
        <v>43</v>
      </c>
      <c r="B7" s="1" t="s">
        <v>39</v>
      </c>
      <c r="C7" s="1">
        <v>0.26667000000000002</v>
      </c>
      <c r="E7" s="43" t="s">
        <v>73</v>
      </c>
      <c r="F7" s="1">
        <v>1</v>
      </c>
      <c r="G7" s="1">
        <v>1</v>
      </c>
      <c r="H7" s="1">
        <v>3</v>
      </c>
      <c r="I7" s="1">
        <v>3</v>
      </c>
    </row>
    <row r="8" spans="1:9">
      <c r="A8" s="1" t="s">
        <v>44</v>
      </c>
      <c r="B8" s="1" t="s">
        <v>39</v>
      </c>
      <c r="C8" s="1">
        <v>0.33333000000000002</v>
      </c>
      <c r="E8" s="43" t="s">
        <v>74</v>
      </c>
      <c r="F8" s="1">
        <v>3</v>
      </c>
      <c r="G8" s="1">
        <v>3</v>
      </c>
      <c r="H8" s="1">
        <v>1</v>
      </c>
      <c r="I8" s="1">
        <v>1</v>
      </c>
    </row>
    <row r="9" spans="1:9">
      <c r="A9" s="1" t="s">
        <v>45</v>
      </c>
      <c r="B9" s="1" t="s">
        <v>39</v>
      </c>
      <c r="C9" s="1">
        <v>0.4</v>
      </c>
      <c r="E9" s="43" t="s">
        <v>75</v>
      </c>
      <c r="F9" s="1">
        <v>3</v>
      </c>
      <c r="G9" s="1">
        <v>1</v>
      </c>
      <c r="H9" s="1">
        <v>1</v>
      </c>
      <c r="I9" s="1">
        <v>3</v>
      </c>
    </row>
    <row r="10" spans="1:9">
      <c r="A10" s="1" t="s">
        <v>46</v>
      </c>
      <c r="B10" s="1" t="s">
        <v>39</v>
      </c>
      <c r="C10" s="1">
        <v>0.46666999999999997</v>
      </c>
      <c r="E10" s="43" t="s">
        <v>6</v>
      </c>
      <c r="F10" s="1">
        <v>3</v>
      </c>
      <c r="G10" s="1">
        <v>2</v>
      </c>
      <c r="H10" s="1">
        <v>1</v>
      </c>
      <c r="I10" s="1">
        <v>1</v>
      </c>
    </row>
    <row r="11" spans="1:9">
      <c r="A11" s="1" t="s">
        <v>47</v>
      </c>
      <c r="B11" s="1" t="s">
        <v>39</v>
      </c>
      <c r="C11" s="1">
        <v>0.53332999999999997</v>
      </c>
      <c r="E11" s="43" t="s">
        <v>76</v>
      </c>
      <c r="F11" s="1">
        <v>3</v>
      </c>
      <c r="G11" s="1">
        <v>1</v>
      </c>
      <c r="H11" s="1">
        <v>1</v>
      </c>
      <c r="I11" s="1">
        <v>2</v>
      </c>
    </row>
    <row r="12" spans="1:9">
      <c r="A12" s="1" t="s">
        <v>48</v>
      </c>
      <c r="B12" s="1" t="s">
        <v>39</v>
      </c>
      <c r="C12" s="1">
        <v>0.6</v>
      </c>
      <c r="E12" s="43" t="s">
        <v>77</v>
      </c>
      <c r="F12" s="1">
        <v>3</v>
      </c>
      <c r="G12" s="1">
        <v>2</v>
      </c>
      <c r="H12" s="1">
        <v>1</v>
      </c>
      <c r="I12" s="1">
        <v>2</v>
      </c>
    </row>
    <row r="13" spans="1:9">
      <c r="A13" s="1" t="s">
        <v>49</v>
      </c>
      <c r="B13" s="1" t="s">
        <v>39</v>
      </c>
      <c r="C13" s="1">
        <v>0.66666999999999998</v>
      </c>
    </row>
    <row r="14" spans="1:9">
      <c r="A14" s="1" t="s">
        <v>38</v>
      </c>
      <c r="B14" s="1" t="s">
        <v>50</v>
      </c>
      <c r="C14" s="1">
        <v>0</v>
      </c>
    </row>
    <row r="15" spans="1:9">
      <c r="A15" s="1" t="s">
        <v>40</v>
      </c>
      <c r="B15" s="1" t="s">
        <v>50</v>
      </c>
      <c r="C15" s="1">
        <v>6.25E-2</v>
      </c>
    </row>
    <row r="16" spans="1:9">
      <c r="A16" s="1" t="s">
        <v>41</v>
      </c>
      <c r="B16" s="1" t="s">
        <v>50</v>
      </c>
      <c r="C16" s="1">
        <v>0.125</v>
      </c>
    </row>
    <row r="17" spans="1:3">
      <c r="A17" s="1" t="s">
        <v>42</v>
      </c>
      <c r="B17" s="1" t="s">
        <v>50</v>
      </c>
      <c r="C17" s="1">
        <v>0.1875</v>
      </c>
    </row>
    <row r="18" spans="1:3">
      <c r="A18" s="1" t="s">
        <v>43</v>
      </c>
      <c r="B18" s="1" t="s">
        <v>50</v>
      </c>
      <c r="C18" s="1">
        <v>0.25</v>
      </c>
    </row>
    <row r="19" spans="1:3">
      <c r="A19" s="1" t="s">
        <v>44</v>
      </c>
      <c r="B19" s="1" t="s">
        <v>50</v>
      </c>
      <c r="C19" s="1">
        <v>0.3125</v>
      </c>
    </row>
    <row r="20" spans="1:3">
      <c r="A20" s="1" t="s">
        <v>45</v>
      </c>
      <c r="B20" s="1" t="s">
        <v>50</v>
      </c>
      <c r="C20" s="1">
        <v>0.375</v>
      </c>
    </row>
    <row r="21" spans="1:3">
      <c r="A21" s="1" t="s">
        <v>46</v>
      </c>
      <c r="B21" s="1" t="s">
        <v>50</v>
      </c>
      <c r="C21" s="1">
        <v>0.4375</v>
      </c>
    </row>
    <row r="22" spans="1:3">
      <c r="A22" s="1" t="s">
        <v>47</v>
      </c>
      <c r="B22" s="1" t="s">
        <v>50</v>
      </c>
      <c r="C22" s="1">
        <v>0.5</v>
      </c>
    </row>
    <row r="23" spans="1:3">
      <c r="A23" s="1" t="s">
        <v>48</v>
      </c>
      <c r="B23" s="1" t="s">
        <v>50</v>
      </c>
      <c r="C23" s="1">
        <v>0.5625</v>
      </c>
    </row>
    <row r="24" spans="1:3">
      <c r="A24" s="1" t="s">
        <v>49</v>
      </c>
      <c r="B24" s="1" t="s">
        <v>50</v>
      </c>
      <c r="C24" s="1">
        <v>0.625</v>
      </c>
    </row>
    <row r="25" spans="1:3">
      <c r="A25" s="1" t="s">
        <v>38</v>
      </c>
      <c r="B25" s="1" t="s">
        <v>51</v>
      </c>
      <c r="C25" s="1">
        <v>0</v>
      </c>
    </row>
    <row r="26" spans="1:3">
      <c r="A26" s="1" t="s">
        <v>40</v>
      </c>
      <c r="B26" s="1" t="s">
        <v>51</v>
      </c>
      <c r="C26" s="1">
        <v>5.8819999999999997E-2</v>
      </c>
    </row>
    <row r="27" spans="1:3">
      <c r="A27" s="1" t="s">
        <v>41</v>
      </c>
      <c r="B27" s="1" t="s">
        <v>51</v>
      </c>
      <c r="C27" s="1">
        <v>0.11765</v>
      </c>
    </row>
    <row r="28" spans="1:3">
      <c r="A28" s="1" t="s">
        <v>42</v>
      </c>
      <c r="B28" s="1" t="s">
        <v>51</v>
      </c>
      <c r="C28" s="1">
        <v>0.17646999999999999</v>
      </c>
    </row>
    <row r="29" spans="1:3">
      <c r="A29" s="1" t="s">
        <v>43</v>
      </c>
      <c r="B29" s="1" t="s">
        <v>51</v>
      </c>
      <c r="C29" s="1">
        <v>0.23529</v>
      </c>
    </row>
    <row r="30" spans="1:3">
      <c r="A30" s="1" t="s">
        <v>44</v>
      </c>
      <c r="B30" s="1" t="s">
        <v>51</v>
      </c>
      <c r="C30" s="1">
        <v>0.29411999999999999</v>
      </c>
    </row>
    <row r="31" spans="1:3">
      <c r="A31" s="1" t="s">
        <v>45</v>
      </c>
      <c r="B31" s="1" t="s">
        <v>51</v>
      </c>
      <c r="C31" s="1">
        <v>0.35293999999999998</v>
      </c>
    </row>
    <row r="32" spans="1:3">
      <c r="A32" s="1" t="s">
        <v>46</v>
      </c>
      <c r="B32" s="1" t="s">
        <v>51</v>
      </c>
      <c r="C32" s="1">
        <v>0.41176000000000001</v>
      </c>
    </row>
    <row r="33" spans="1:3">
      <c r="A33" s="1" t="s">
        <v>47</v>
      </c>
      <c r="B33" s="1" t="s">
        <v>51</v>
      </c>
      <c r="C33" s="1">
        <v>0.47059000000000001</v>
      </c>
    </row>
    <row r="34" spans="1:3">
      <c r="A34" s="1" t="s">
        <v>48</v>
      </c>
      <c r="B34" s="1" t="s">
        <v>51</v>
      </c>
      <c r="C34" s="1">
        <v>0.52941000000000005</v>
      </c>
    </row>
    <row r="35" spans="1:3">
      <c r="A35" s="1" t="s">
        <v>49</v>
      </c>
      <c r="B35" s="1" t="s">
        <v>51</v>
      </c>
      <c r="C35" s="1">
        <v>0.58823999999999999</v>
      </c>
    </row>
    <row r="36" spans="1:3">
      <c r="A36" s="1" t="s">
        <v>38</v>
      </c>
      <c r="B36" s="1" t="s">
        <v>52</v>
      </c>
      <c r="C36" s="1">
        <v>0</v>
      </c>
    </row>
    <row r="37" spans="1:3">
      <c r="A37" s="1" t="s">
        <v>40</v>
      </c>
      <c r="B37" s="1" t="s">
        <v>52</v>
      </c>
      <c r="C37" s="1">
        <v>5.5559999999999998E-2</v>
      </c>
    </row>
    <row r="38" spans="1:3">
      <c r="A38" s="1" t="s">
        <v>41</v>
      </c>
      <c r="B38" s="1" t="s">
        <v>52</v>
      </c>
      <c r="C38" s="1">
        <v>0.11111</v>
      </c>
    </row>
    <row r="39" spans="1:3">
      <c r="A39" s="1" t="s">
        <v>42</v>
      </c>
      <c r="B39" s="1" t="s">
        <v>52</v>
      </c>
      <c r="C39" s="1">
        <v>0.16667000000000001</v>
      </c>
    </row>
    <row r="40" spans="1:3">
      <c r="A40" s="1" t="s">
        <v>43</v>
      </c>
      <c r="B40" s="1" t="s">
        <v>52</v>
      </c>
      <c r="C40" s="1">
        <v>0.22222</v>
      </c>
    </row>
    <row r="41" spans="1:3">
      <c r="A41" s="1" t="s">
        <v>44</v>
      </c>
      <c r="B41" s="1" t="s">
        <v>52</v>
      </c>
      <c r="C41" s="1">
        <v>0.27778000000000003</v>
      </c>
    </row>
    <row r="42" spans="1:3">
      <c r="A42" s="1" t="s">
        <v>45</v>
      </c>
      <c r="B42" s="1" t="s">
        <v>52</v>
      </c>
      <c r="C42" s="1">
        <v>0.33333000000000002</v>
      </c>
    </row>
    <row r="43" spans="1:3">
      <c r="A43" s="1" t="s">
        <v>46</v>
      </c>
      <c r="B43" s="1" t="s">
        <v>52</v>
      </c>
      <c r="C43" s="1">
        <v>0.38889000000000001</v>
      </c>
    </row>
    <row r="44" spans="1:3">
      <c r="A44" s="1" t="s">
        <v>47</v>
      </c>
      <c r="B44" s="1" t="s">
        <v>52</v>
      </c>
      <c r="C44" s="1">
        <v>0.44444</v>
      </c>
    </row>
    <row r="45" spans="1:3">
      <c r="A45" s="1" t="s">
        <v>48</v>
      </c>
      <c r="B45" s="1" t="s">
        <v>52</v>
      </c>
      <c r="C45" s="1">
        <v>0.5</v>
      </c>
    </row>
    <row r="46" spans="1:3">
      <c r="A46" s="1" t="s">
        <v>49</v>
      </c>
      <c r="B46" s="1" t="s">
        <v>52</v>
      </c>
      <c r="C46" s="1">
        <v>0.55556000000000005</v>
      </c>
    </row>
    <row r="47" spans="1:3">
      <c r="A47" s="1" t="s">
        <v>38</v>
      </c>
      <c r="B47" s="1" t="s">
        <v>53</v>
      </c>
      <c r="C47" s="1">
        <v>0</v>
      </c>
    </row>
    <row r="48" spans="1:3">
      <c r="A48" s="1" t="s">
        <v>40</v>
      </c>
      <c r="B48" s="1" t="s">
        <v>53</v>
      </c>
      <c r="C48" s="1">
        <v>5.2630000000000003E-2</v>
      </c>
    </row>
    <row r="49" spans="1:3">
      <c r="A49" s="1" t="s">
        <v>41</v>
      </c>
      <c r="B49" s="1" t="s">
        <v>53</v>
      </c>
      <c r="C49" s="1">
        <v>0.10526000000000001</v>
      </c>
    </row>
    <row r="50" spans="1:3">
      <c r="A50" s="1" t="s">
        <v>42</v>
      </c>
      <c r="B50" s="1" t="s">
        <v>53</v>
      </c>
      <c r="C50" s="1">
        <v>0.15789</v>
      </c>
    </row>
    <row r="51" spans="1:3">
      <c r="A51" s="1" t="s">
        <v>43</v>
      </c>
      <c r="B51" s="1" t="s">
        <v>53</v>
      </c>
      <c r="C51" s="1">
        <v>0.21052999999999999</v>
      </c>
    </row>
    <row r="52" spans="1:3">
      <c r="A52" s="1" t="s">
        <v>44</v>
      </c>
      <c r="B52" s="1" t="s">
        <v>53</v>
      </c>
      <c r="C52" s="1">
        <v>0.26316000000000001</v>
      </c>
    </row>
    <row r="53" spans="1:3">
      <c r="A53" s="1" t="s">
        <v>45</v>
      </c>
      <c r="B53" s="1" t="s">
        <v>53</v>
      </c>
      <c r="C53" s="1">
        <v>0.31579000000000002</v>
      </c>
    </row>
    <row r="54" spans="1:3">
      <c r="A54" s="1" t="s">
        <v>46</v>
      </c>
      <c r="B54" s="1" t="s">
        <v>53</v>
      </c>
      <c r="C54" s="1">
        <v>0.36842000000000003</v>
      </c>
    </row>
    <row r="55" spans="1:3">
      <c r="A55" s="1" t="s">
        <v>47</v>
      </c>
      <c r="B55" s="1" t="s">
        <v>53</v>
      </c>
      <c r="C55" s="1">
        <v>0.42104999999999998</v>
      </c>
    </row>
    <row r="56" spans="1:3">
      <c r="A56" s="1" t="s">
        <v>48</v>
      </c>
      <c r="B56" s="1" t="s">
        <v>53</v>
      </c>
      <c r="C56" s="1">
        <v>0.47367999999999999</v>
      </c>
    </row>
    <row r="57" spans="1:3">
      <c r="A57" s="1" t="s">
        <v>49</v>
      </c>
      <c r="B57" s="1" t="s">
        <v>53</v>
      </c>
      <c r="C57" s="1">
        <v>0.52632000000000001</v>
      </c>
    </row>
    <row r="58" spans="1:3">
      <c r="A58" s="1" t="s">
        <v>38</v>
      </c>
      <c r="B58" s="1" t="s">
        <v>54</v>
      </c>
      <c r="C58" s="1">
        <v>0</v>
      </c>
    </row>
    <row r="59" spans="1:3">
      <c r="A59" s="1" t="s">
        <v>40</v>
      </c>
      <c r="B59" s="1" t="s">
        <v>54</v>
      </c>
      <c r="C59" s="1">
        <v>0.05</v>
      </c>
    </row>
    <row r="60" spans="1:3">
      <c r="A60" s="1" t="s">
        <v>41</v>
      </c>
      <c r="B60" s="1" t="s">
        <v>54</v>
      </c>
      <c r="C60" s="1">
        <v>0.1</v>
      </c>
    </row>
    <row r="61" spans="1:3">
      <c r="A61" s="1" t="s">
        <v>42</v>
      </c>
      <c r="B61" s="1" t="s">
        <v>54</v>
      </c>
      <c r="C61" s="1">
        <v>0.15</v>
      </c>
    </row>
    <row r="62" spans="1:3">
      <c r="A62" s="1" t="s">
        <v>43</v>
      </c>
      <c r="B62" s="1" t="s">
        <v>54</v>
      </c>
      <c r="C62" s="1">
        <v>0.2</v>
      </c>
    </row>
    <row r="63" spans="1:3">
      <c r="A63" s="1" t="s">
        <v>44</v>
      </c>
      <c r="B63" s="1" t="s">
        <v>54</v>
      </c>
      <c r="C63" s="1">
        <v>0.25</v>
      </c>
    </row>
    <row r="64" spans="1:3">
      <c r="A64" s="1" t="s">
        <v>45</v>
      </c>
      <c r="B64" s="1" t="s">
        <v>54</v>
      </c>
      <c r="C64" s="1">
        <v>0.3</v>
      </c>
    </row>
    <row r="65" spans="1:3">
      <c r="A65" s="1" t="s">
        <v>46</v>
      </c>
      <c r="B65" s="1" t="s">
        <v>54</v>
      </c>
      <c r="C65" s="1">
        <v>0.35</v>
      </c>
    </row>
    <row r="66" spans="1:3">
      <c r="A66" s="1" t="s">
        <v>47</v>
      </c>
      <c r="B66" s="1" t="s">
        <v>54</v>
      </c>
      <c r="C66" s="1">
        <v>0.4</v>
      </c>
    </row>
    <row r="67" spans="1:3">
      <c r="A67" s="1" t="s">
        <v>48</v>
      </c>
      <c r="B67" s="1" t="s">
        <v>54</v>
      </c>
      <c r="C67" s="1">
        <v>0.45</v>
      </c>
    </row>
    <row r="68" spans="1:3">
      <c r="A68" s="1" t="s">
        <v>49</v>
      </c>
      <c r="B68" s="1" t="s">
        <v>54</v>
      </c>
      <c r="C68" s="1">
        <v>0.5</v>
      </c>
    </row>
    <row r="69" spans="1:3">
      <c r="A69" s="1" t="s">
        <v>38</v>
      </c>
      <c r="B69" s="1" t="s">
        <v>55</v>
      </c>
      <c r="C69" s="1">
        <v>0</v>
      </c>
    </row>
    <row r="70" spans="1:3">
      <c r="A70" s="1" t="s">
        <v>40</v>
      </c>
      <c r="B70" s="1" t="s">
        <v>55</v>
      </c>
      <c r="C70" s="1">
        <v>4.7620000000000003E-2</v>
      </c>
    </row>
    <row r="71" spans="1:3">
      <c r="A71" s="1" t="s">
        <v>41</v>
      </c>
      <c r="B71" s="1" t="s">
        <v>55</v>
      </c>
      <c r="C71" s="1">
        <v>9.5240000000000005E-2</v>
      </c>
    </row>
    <row r="72" spans="1:3">
      <c r="A72" s="1" t="s">
        <v>42</v>
      </c>
      <c r="B72" s="1" t="s">
        <v>55</v>
      </c>
      <c r="C72" s="1">
        <v>0.14285999999999999</v>
      </c>
    </row>
    <row r="73" spans="1:3">
      <c r="A73" s="1" t="s">
        <v>43</v>
      </c>
      <c r="B73" s="1" t="s">
        <v>55</v>
      </c>
      <c r="C73" s="1">
        <v>0.19048000000000001</v>
      </c>
    </row>
    <row r="74" spans="1:3">
      <c r="A74" s="1" t="s">
        <v>44</v>
      </c>
      <c r="B74" s="1" t="s">
        <v>55</v>
      </c>
      <c r="C74" s="1">
        <v>0.23810000000000001</v>
      </c>
    </row>
    <row r="75" spans="1:3">
      <c r="A75" s="1" t="s">
        <v>45</v>
      </c>
      <c r="B75" s="1" t="s">
        <v>55</v>
      </c>
      <c r="C75" s="1">
        <v>0.28571000000000002</v>
      </c>
    </row>
    <row r="76" spans="1:3">
      <c r="A76" s="1" t="s">
        <v>46</v>
      </c>
      <c r="B76" s="1" t="s">
        <v>55</v>
      </c>
      <c r="C76" s="1">
        <v>0.33333000000000002</v>
      </c>
    </row>
    <row r="77" spans="1:3">
      <c r="A77" s="1" t="s">
        <v>47</v>
      </c>
      <c r="B77" s="1" t="s">
        <v>55</v>
      </c>
      <c r="C77" s="1">
        <v>0.38095000000000001</v>
      </c>
    </row>
    <row r="78" spans="1:3">
      <c r="A78" s="1" t="s">
        <v>48</v>
      </c>
      <c r="B78" s="1" t="s">
        <v>55</v>
      </c>
      <c r="C78" s="1">
        <v>0.42857000000000001</v>
      </c>
    </row>
    <row r="79" spans="1:3">
      <c r="A79" s="1" t="s">
        <v>49</v>
      </c>
      <c r="B79" s="1" t="s">
        <v>55</v>
      </c>
      <c r="C79" s="1">
        <v>0.47619</v>
      </c>
    </row>
    <row r="80" spans="1:3">
      <c r="A80" s="1" t="s">
        <v>38</v>
      </c>
      <c r="B80" s="1" t="s">
        <v>56</v>
      </c>
      <c r="C80" s="1">
        <v>0</v>
      </c>
    </row>
    <row r="81" spans="1:3">
      <c r="A81" s="1" t="s">
        <v>40</v>
      </c>
      <c r="B81" s="1" t="s">
        <v>56</v>
      </c>
      <c r="C81" s="1">
        <v>4.5449999999999997E-2</v>
      </c>
    </row>
    <row r="82" spans="1:3">
      <c r="A82" s="1" t="s">
        <v>41</v>
      </c>
      <c r="B82" s="1" t="s">
        <v>56</v>
      </c>
      <c r="C82" s="1">
        <v>9.0910000000000005E-2</v>
      </c>
    </row>
    <row r="83" spans="1:3">
      <c r="A83" s="1" t="s">
        <v>42</v>
      </c>
      <c r="B83" s="1" t="s">
        <v>56</v>
      </c>
      <c r="C83" s="1">
        <v>0.13636000000000001</v>
      </c>
    </row>
    <row r="84" spans="1:3">
      <c r="A84" s="1" t="s">
        <v>43</v>
      </c>
      <c r="B84" s="1" t="s">
        <v>56</v>
      </c>
      <c r="C84" s="1">
        <v>0.18182000000000001</v>
      </c>
    </row>
    <row r="85" spans="1:3">
      <c r="A85" s="1" t="s">
        <v>44</v>
      </c>
      <c r="B85" s="1" t="s">
        <v>56</v>
      </c>
      <c r="C85" s="1">
        <v>0.22727</v>
      </c>
    </row>
    <row r="86" spans="1:3">
      <c r="A86" s="1" t="s">
        <v>45</v>
      </c>
      <c r="B86" s="1" t="s">
        <v>56</v>
      </c>
      <c r="C86" s="1">
        <v>0.27272999999999997</v>
      </c>
    </row>
    <row r="87" spans="1:3">
      <c r="A87" s="1" t="s">
        <v>46</v>
      </c>
      <c r="B87" s="1" t="s">
        <v>56</v>
      </c>
      <c r="C87" s="1">
        <v>0.31818000000000002</v>
      </c>
    </row>
    <row r="88" spans="1:3">
      <c r="A88" s="1" t="s">
        <v>47</v>
      </c>
      <c r="B88" s="1" t="s">
        <v>56</v>
      </c>
      <c r="C88" s="1">
        <v>0.36364000000000002</v>
      </c>
    </row>
    <row r="89" spans="1:3">
      <c r="A89" s="1" t="s">
        <v>48</v>
      </c>
      <c r="B89" s="1" t="s">
        <v>56</v>
      </c>
      <c r="C89" s="1">
        <v>0.40909000000000001</v>
      </c>
    </row>
    <row r="90" spans="1:3">
      <c r="A90" s="1" t="s">
        <v>49</v>
      </c>
      <c r="B90" s="1" t="s">
        <v>56</v>
      </c>
      <c r="C90" s="1">
        <v>0.45455000000000001</v>
      </c>
    </row>
    <row r="91" spans="1:3">
      <c r="A91" s="1" t="s">
        <v>38</v>
      </c>
      <c r="B91" s="1" t="s">
        <v>57</v>
      </c>
      <c r="C91" s="1">
        <v>0</v>
      </c>
    </row>
    <row r="92" spans="1:3">
      <c r="A92" s="1" t="s">
        <v>40</v>
      </c>
      <c r="B92" s="1" t="s">
        <v>57</v>
      </c>
      <c r="C92" s="1">
        <v>4.3479999999999998E-2</v>
      </c>
    </row>
    <row r="93" spans="1:3">
      <c r="A93" s="1" t="s">
        <v>41</v>
      </c>
      <c r="B93" s="1" t="s">
        <v>57</v>
      </c>
      <c r="C93" s="1">
        <v>8.6959999999999996E-2</v>
      </c>
    </row>
    <row r="94" spans="1:3">
      <c r="A94" s="1" t="s">
        <v>42</v>
      </c>
      <c r="B94" s="1" t="s">
        <v>57</v>
      </c>
      <c r="C94" s="1">
        <v>0.13042999999999999</v>
      </c>
    </row>
    <row r="95" spans="1:3">
      <c r="A95" s="1" t="s">
        <v>43</v>
      </c>
      <c r="B95" s="1" t="s">
        <v>57</v>
      </c>
      <c r="C95" s="1">
        <v>0.17391000000000001</v>
      </c>
    </row>
    <row r="96" spans="1:3">
      <c r="A96" s="1" t="s">
        <v>44</v>
      </c>
      <c r="B96" s="1" t="s">
        <v>57</v>
      </c>
      <c r="C96" s="1">
        <v>0.21739</v>
      </c>
    </row>
    <row r="97" spans="1:3">
      <c r="A97" s="1" t="s">
        <v>45</v>
      </c>
      <c r="B97" s="1" t="s">
        <v>57</v>
      </c>
      <c r="C97" s="1">
        <v>0.26086999999999999</v>
      </c>
    </row>
    <row r="98" spans="1:3">
      <c r="A98" s="1" t="s">
        <v>46</v>
      </c>
      <c r="B98" s="1" t="s">
        <v>57</v>
      </c>
      <c r="C98" s="1">
        <v>0.30435000000000001</v>
      </c>
    </row>
    <row r="99" spans="1:3">
      <c r="A99" s="1" t="s">
        <v>47</v>
      </c>
      <c r="B99" s="1" t="s">
        <v>57</v>
      </c>
      <c r="C99" s="1">
        <v>0.34782999999999997</v>
      </c>
    </row>
    <row r="100" spans="1:3">
      <c r="A100" s="1" t="s">
        <v>48</v>
      </c>
      <c r="B100" s="1" t="s">
        <v>57</v>
      </c>
      <c r="C100" s="1">
        <v>0.39129999999999998</v>
      </c>
    </row>
    <row r="101" spans="1:3">
      <c r="A101" s="1" t="s">
        <v>49</v>
      </c>
      <c r="B101" s="1" t="s">
        <v>57</v>
      </c>
      <c r="C101" s="1">
        <v>0.43478</v>
      </c>
    </row>
    <row r="102" spans="1:3">
      <c r="A102" s="1" t="s">
        <v>38</v>
      </c>
      <c r="B102" s="1" t="s">
        <v>58</v>
      </c>
      <c r="C102" s="1">
        <v>0</v>
      </c>
    </row>
    <row r="103" spans="1:3">
      <c r="A103" s="1" t="s">
        <v>40</v>
      </c>
      <c r="B103" s="1" t="s">
        <v>58</v>
      </c>
      <c r="C103" s="1">
        <v>4.1669999999999999E-2</v>
      </c>
    </row>
    <row r="104" spans="1:3">
      <c r="A104" s="1" t="s">
        <v>41</v>
      </c>
      <c r="B104" s="1" t="s">
        <v>58</v>
      </c>
      <c r="C104" s="1">
        <v>8.3330000000000001E-2</v>
      </c>
    </row>
    <row r="105" spans="1:3">
      <c r="A105" s="1" t="s">
        <v>42</v>
      </c>
      <c r="B105" s="1" t="s">
        <v>58</v>
      </c>
      <c r="C105" s="1">
        <v>0.125</v>
      </c>
    </row>
    <row r="106" spans="1:3">
      <c r="A106" s="1" t="s">
        <v>43</v>
      </c>
      <c r="B106" s="1" t="s">
        <v>58</v>
      </c>
      <c r="C106" s="1">
        <v>0.16667000000000001</v>
      </c>
    </row>
    <row r="107" spans="1:3">
      <c r="A107" s="1" t="s">
        <v>44</v>
      </c>
      <c r="B107" s="1" t="s">
        <v>58</v>
      </c>
      <c r="C107" s="1">
        <v>0.20832999999999999</v>
      </c>
    </row>
    <row r="108" spans="1:3">
      <c r="A108" s="1" t="s">
        <v>45</v>
      </c>
      <c r="B108" s="1" t="s">
        <v>58</v>
      </c>
      <c r="C108" s="1">
        <v>0.25</v>
      </c>
    </row>
    <row r="109" spans="1:3">
      <c r="A109" s="1" t="s">
        <v>46</v>
      </c>
      <c r="B109" s="1" t="s">
        <v>58</v>
      </c>
      <c r="C109" s="1">
        <v>0.29166999999999998</v>
      </c>
    </row>
    <row r="110" spans="1:3">
      <c r="A110" s="1" t="s">
        <v>47</v>
      </c>
      <c r="B110" s="1" t="s">
        <v>58</v>
      </c>
      <c r="C110" s="1">
        <v>0.33333000000000002</v>
      </c>
    </row>
    <row r="111" spans="1:3">
      <c r="A111" s="1" t="s">
        <v>48</v>
      </c>
      <c r="B111" s="1" t="s">
        <v>58</v>
      </c>
      <c r="C111" s="1">
        <v>0.375</v>
      </c>
    </row>
    <row r="112" spans="1:3">
      <c r="A112" s="1" t="s">
        <v>49</v>
      </c>
      <c r="B112" s="1" t="s">
        <v>58</v>
      </c>
      <c r="C112" s="1">
        <v>0.41666999999999998</v>
      </c>
    </row>
    <row r="113" spans="1:3">
      <c r="A113" s="1" t="s">
        <v>38</v>
      </c>
      <c r="B113" s="1" t="s">
        <v>59</v>
      </c>
      <c r="C113" s="1">
        <v>0</v>
      </c>
    </row>
    <row r="114" spans="1:3">
      <c r="A114" s="1" t="s">
        <v>40</v>
      </c>
      <c r="B114" s="1" t="s">
        <v>59</v>
      </c>
      <c r="C114" s="1">
        <v>0.04</v>
      </c>
    </row>
    <row r="115" spans="1:3">
      <c r="A115" s="1" t="s">
        <v>41</v>
      </c>
      <c r="B115" s="1" t="s">
        <v>59</v>
      </c>
      <c r="C115" s="1">
        <v>0.08</v>
      </c>
    </row>
    <row r="116" spans="1:3">
      <c r="A116" s="1" t="s">
        <v>42</v>
      </c>
      <c r="B116" s="1" t="s">
        <v>59</v>
      </c>
      <c r="C116" s="1">
        <v>0.12</v>
      </c>
    </row>
    <row r="117" spans="1:3">
      <c r="A117" s="1" t="s">
        <v>43</v>
      </c>
      <c r="B117" s="1" t="s">
        <v>59</v>
      </c>
      <c r="C117" s="1">
        <v>0.16</v>
      </c>
    </row>
    <row r="118" spans="1:3">
      <c r="A118" s="1" t="s">
        <v>44</v>
      </c>
      <c r="B118" s="1" t="s">
        <v>59</v>
      </c>
      <c r="C118" s="1">
        <v>0.2</v>
      </c>
    </row>
    <row r="119" spans="1:3">
      <c r="A119" s="1" t="s">
        <v>45</v>
      </c>
      <c r="B119" s="1" t="s">
        <v>59</v>
      </c>
      <c r="C119" s="1">
        <v>0.24</v>
      </c>
    </row>
    <row r="120" spans="1:3">
      <c r="A120" s="1" t="s">
        <v>46</v>
      </c>
      <c r="B120" s="1" t="s">
        <v>59</v>
      </c>
      <c r="C120" s="1">
        <v>0.28000000000000003</v>
      </c>
    </row>
    <row r="121" spans="1:3">
      <c r="A121" s="1" t="s">
        <v>47</v>
      </c>
      <c r="B121" s="1" t="s">
        <v>59</v>
      </c>
      <c r="C121" s="1">
        <v>0.32</v>
      </c>
    </row>
    <row r="122" spans="1:3">
      <c r="A122" s="1" t="s">
        <v>48</v>
      </c>
      <c r="B122" s="1" t="s">
        <v>59</v>
      </c>
      <c r="C122" s="1">
        <v>0.36</v>
      </c>
    </row>
    <row r="123" spans="1:3">
      <c r="A123" s="1" t="s">
        <v>49</v>
      </c>
      <c r="B123" s="1" t="s">
        <v>59</v>
      </c>
      <c r="C123" s="1">
        <v>0.4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C02F-8074-4EF3-98DA-CA2597373D67}">
  <dimension ref="A1:E68"/>
  <sheetViews>
    <sheetView workbookViewId="0">
      <selection sqref="A1:B1"/>
    </sheetView>
  </sheetViews>
  <sheetFormatPr defaultRowHeight="13.9"/>
  <cols>
    <col min="1" max="1" width="29.3984375" bestFit="1" customWidth="1"/>
    <col min="2" max="2" width="5.1328125" bestFit="1" customWidth="1"/>
    <col min="3" max="3" width="13" bestFit="1" customWidth="1"/>
    <col min="4" max="4" width="12.19921875" bestFit="1" customWidth="1"/>
  </cols>
  <sheetData>
    <row r="1" spans="1:5">
      <c r="A1" s="88" t="s">
        <v>442</v>
      </c>
      <c r="B1" s="88"/>
      <c r="C1" s="6" t="s">
        <v>62</v>
      </c>
      <c r="D1" s="6" t="s">
        <v>60</v>
      </c>
      <c r="E1" s="6" t="s">
        <v>11</v>
      </c>
    </row>
    <row r="2" spans="1:5">
      <c r="A2" s="88" t="s">
        <v>1</v>
      </c>
      <c r="B2" s="6" t="s">
        <v>78</v>
      </c>
      <c r="C2" s="3">
        <v>13.917820000000001</v>
      </c>
      <c r="D2" s="3">
        <v>14.911949999999999</v>
      </c>
      <c r="E2" s="3">
        <v>0.16356999999999999</v>
      </c>
    </row>
    <row r="3" spans="1:5">
      <c r="A3" s="88"/>
      <c r="B3" s="6" t="s">
        <v>78</v>
      </c>
      <c r="C3" s="3">
        <v>4.5006399999999998</v>
      </c>
      <c r="D3" s="3">
        <v>1.8002499999999999</v>
      </c>
      <c r="E3" s="3">
        <v>4.5830000000000003E-2</v>
      </c>
    </row>
    <row r="4" spans="1:5">
      <c r="A4" s="88"/>
      <c r="B4" s="6" t="s">
        <v>78</v>
      </c>
      <c r="C4" s="3">
        <v>13.448869999999999</v>
      </c>
      <c r="D4" s="3">
        <v>12.92146</v>
      </c>
      <c r="E4" s="3">
        <v>0.15445</v>
      </c>
    </row>
    <row r="5" spans="1:5">
      <c r="A5" s="88"/>
      <c r="B5" s="6" t="s">
        <v>78</v>
      </c>
      <c r="C5" s="3">
        <v>9.9032199999999992</v>
      </c>
      <c r="D5" s="3">
        <v>16.65541</v>
      </c>
      <c r="E5" s="3">
        <v>0.11882</v>
      </c>
    </row>
    <row r="6" spans="1:5">
      <c r="A6" s="88"/>
      <c r="B6" s="6" t="s">
        <v>78</v>
      </c>
      <c r="C6" s="3">
        <v>11.28895</v>
      </c>
      <c r="D6" s="3">
        <v>12.299899999999999</v>
      </c>
      <c r="E6" s="3">
        <v>0.12872</v>
      </c>
    </row>
    <row r="7" spans="1:5">
      <c r="A7" s="88"/>
      <c r="B7" s="6" t="s">
        <v>79</v>
      </c>
      <c r="C7" s="3">
        <v>9.5443300000000004</v>
      </c>
      <c r="D7" s="3">
        <v>11.07924</v>
      </c>
      <c r="E7" s="3">
        <v>0.10734</v>
      </c>
    </row>
    <row r="8" spans="1:5">
      <c r="A8" s="88"/>
      <c r="B8" s="6" t="s">
        <v>79</v>
      </c>
      <c r="C8" s="3">
        <v>6.02698</v>
      </c>
      <c r="D8" s="3">
        <v>11.04946</v>
      </c>
      <c r="E8" s="3">
        <v>6.7760000000000001E-2</v>
      </c>
    </row>
    <row r="9" spans="1:5">
      <c r="A9" s="88"/>
      <c r="B9" s="6" t="s">
        <v>79</v>
      </c>
      <c r="C9" s="3">
        <v>7.1891699999999998</v>
      </c>
      <c r="D9" s="3">
        <v>4.9189100000000003</v>
      </c>
      <c r="E9" s="3">
        <v>7.5609999999999997E-2</v>
      </c>
    </row>
    <row r="10" spans="1:5">
      <c r="A10" s="88"/>
      <c r="B10" s="6" t="s">
        <v>79</v>
      </c>
      <c r="C10" s="3">
        <v>9.4411900000000006</v>
      </c>
      <c r="D10" s="3">
        <v>16.736650000000001</v>
      </c>
      <c r="E10" s="3">
        <v>0.11339</v>
      </c>
    </row>
    <row r="11" spans="1:5">
      <c r="A11" s="88"/>
      <c r="B11" s="6" t="s">
        <v>79</v>
      </c>
      <c r="C11" s="3">
        <v>9.25319</v>
      </c>
      <c r="D11" s="3">
        <v>16.726929999999999</v>
      </c>
      <c r="E11" s="3">
        <v>0.11112</v>
      </c>
    </row>
    <row r="12" spans="1:5">
      <c r="A12" s="88"/>
      <c r="B12" s="6" t="s">
        <v>79</v>
      </c>
      <c r="C12" s="3">
        <v>13.4971</v>
      </c>
      <c r="D12" s="3">
        <v>12.026020000000001</v>
      </c>
      <c r="E12" s="3">
        <v>0.15342</v>
      </c>
    </row>
    <row r="13" spans="1:5">
      <c r="A13" s="88"/>
      <c r="B13" s="6" t="s">
        <v>80</v>
      </c>
      <c r="C13" s="3">
        <v>9.1900899999999996</v>
      </c>
      <c r="D13" s="3">
        <v>3.67604</v>
      </c>
      <c r="E13" s="3">
        <v>9.5409999999999995E-2</v>
      </c>
    </row>
    <row r="14" spans="1:5">
      <c r="A14" s="88"/>
      <c r="B14" s="6" t="s">
        <v>80</v>
      </c>
      <c r="C14" s="3">
        <v>10.348750000000001</v>
      </c>
      <c r="D14" s="3">
        <v>7.8399599999999996</v>
      </c>
      <c r="E14" s="3">
        <v>0.11229</v>
      </c>
    </row>
    <row r="15" spans="1:5">
      <c r="A15" s="88"/>
      <c r="B15" s="6" t="s">
        <v>80</v>
      </c>
      <c r="C15" s="3">
        <v>4.3712499999999999</v>
      </c>
      <c r="D15" s="3">
        <v>5.68262</v>
      </c>
      <c r="E15" s="3">
        <v>4.6350000000000002E-2</v>
      </c>
    </row>
    <row r="16" spans="1:5">
      <c r="A16" s="88"/>
      <c r="B16" s="6" t="s">
        <v>80</v>
      </c>
      <c r="C16" s="3">
        <v>10.635630000000001</v>
      </c>
      <c r="D16" s="3">
        <v>11.78542</v>
      </c>
      <c r="E16" s="3">
        <v>0.12057</v>
      </c>
    </row>
    <row r="17" spans="1:5">
      <c r="A17" s="88"/>
      <c r="B17" s="6" t="s">
        <v>80</v>
      </c>
      <c r="C17" s="3">
        <v>7.0976600000000003</v>
      </c>
      <c r="D17" s="3">
        <v>5.2461000000000002</v>
      </c>
      <c r="E17" s="3">
        <v>7.4910000000000004E-2</v>
      </c>
    </row>
    <row r="18" spans="1:5">
      <c r="A18" s="88"/>
      <c r="B18" s="6" t="s">
        <v>80</v>
      </c>
      <c r="C18" s="3">
        <v>7.1565399999999997</v>
      </c>
      <c r="D18" s="3">
        <v>5.2896099999999997</v>
      </c>
      <c r="E18" s="3">
        <v>7.5560000000000002E-2</v>
      </c>
    </row>
    <row r="19" spans="1:5">
      <c r="A19" s="88"/>
      <c r="B19" s="6" t="s">
        <v>81</v>
      </c>
      <c r="C19" s="3">
        <v>11.85561</v>
      </c>
      <c r="D19" s="3">
        <v>12.180429999999999</v>
      </c>
      <c r="E19" s="3">
        <v>0.13500000000000001</v>
      </c>
    </row>
    <row r="20" spans="1:5">
      <c r="A20" s="88"/>
      <c r="B20" s="6" t="s">
        <v>81</v>
      </c>
      <c r="C20" s="3">
        <v>7.0324499999999999</v>
      </c>
      <c r="D20" s="3">
        <v>8.9258100000000002</v>
      </c>
      <c r="E20" s="3">
        <v>7.7219999999999997E-2</v>
      </c>
    </row>
    <row r="21" spans="1:5">
      <c r="A21" s="88"/>
      <c r="B21" s="6" t="s">
        <v>81</v>
      </c>
      <c r="C21" s="3">
        <v>9.3078299999999992</v>
      </c>
      <c r="D21" s="3">
        <v>7.6154999999999999</v>
      </c>
      <c r="E21" s="3">
        <v>0.10075000000000001</v>
      </c>
    </row>
    <row r="22" spans="1:5">
      <c r="A22" s="88"/>
      <c r="B22" s="6" t="s">
        <v>81</v>
      </c>
      <c r="C22" s="3">
        <v>8.0569799999999994</v>
      </c>
      <c r="D22" s="3">
        <v>6.5920699999999997</v>
      </c>
      <c r="E22" s="3">
        <v>8.6260000000000003E-2</v>
      </c>
    </row>
    <row r="23" spans="1:5">
      <c r="A23" s="88"/>
      <c r="B23" s="6" t="s">
        <v>81</v>
      </c>
      <c r="C23" s="3">
        <v>6.0643000000000002</v>
      </c>
      <c r="D23" s="3">
        <v>8.1867999999999999</v>
      </c>
      <c r="E23" s="3">
        <v>6.6049999999999998E-2</v>
      </c>
    </row>
    <row r="24" spans="1:5">
      <c r="A24" s="88"/>
      <c r="B24" s="6" t="s">
        <v>81</v>
      </c>
      <c r="C24" s="3">
        <v>6.0443899999999999</v>
      </c>
      <c r="D24" s="3">
        <v>6.9510399999999999</v>
      </c>
      <c r="E24" s="3">
        <v>6.4960000000000004E-2</v>
      </c>
    </row>
    <row r="25" spans="1:5">
      <c r="A25" s="88" t="s">
        <v>13</v>
      </c>
      <c r="B25" s="6" t="s">
        <v>82</v>
      </c>
      <c r="C25" s="3">
        <v>7.4730999999999996</v>
      </c>
      <c r="D25" s="3">
        <v>1.57328</v>
      </c>
      <c r="E25" s="3">
        <v>7.5929999999999997E-2</v>
      </c>
    </row>
    <row r="26" spans="1:5">
      <c r="A26" s="88"/>
      <c r="B26" s="6" t="s">
        <v>82</v>
      </c>
      <c r="C26" s="3">
        <v>3.19679</v>
      </c>
      <c r="D26" s="3">
        <v>0</v>
      </c>
      <c r="E26" s="3">
        <v>3.1969999999999998E-2</v>
      </c>
    </row>
    <row r="27" spans="1:5">
      <c r="A27" s="88"/>
      <c r="B27" s="6" t="s">
        <v>82</v>
      </c>
      <c r="C27" s="3">
        <v>4.4268599999999996</v>
      </c>
      <c r="D27" s="3">
        <v>1.77075</v>
      </c>
      <c r="E27" s="3">
        <v>4.5069999999999999E-2</v>
      </c>
    </row>
    <row r="28" spans="1:5">
      <c r="A28" s="88"/>
      <c r="B28" s="6" t="s">
        <v>82</v>
      </c>
      <c r="C28" s="3">
        <v>6.1273</v>
      </c>
      <c r="D28" s="3">
        <v>1.28996</v>
      </c>
      <c r="E28" s="3">
        <v>6.207E-2</v>
      </c>
    </row>
    <row r="29" spans="1:5">
      <c r="A29" s="88"/>
      <c r="B29" s="6" t="s">
        <v>82</v>
      </c>
      <c r="C29" s="3">
        <v>6.4731699999999996</v>
      </c>
      <c r="D29" s="3">
        <v>1.36277</v>
      </c>
      <c r="E29" s="3">
        <v>6.5629999999999994E-2</v>
      </c>
    </row>
    <row r="30" spans="1:5">
      <c r="A30" s="88"/>
      <c r="B30" s="6" t="s">
        <v>83</v>
      </c>
      <c r="C30" s="3">
        <v>8.7887400000000007</v>
      </c>
      <c r="D30" s="3">
        <v>12.24147</v>
      </c>
      <c r="E30" s="3">
        <v>0.10015</v>
      </c>
    </row>
    <row r="31" spans="1:5">
      <c r="A31" s="88"/>
      <c r="B31" s="6" t="s">
        <v>83</v>
      </c>
      <c r="C31" s="3">
        <v>7.3210699999999997</v>
      </c>
      <c r="D31" s="3">
        <v>9.4563799999999993</v>
      </c>
      <c r="E31" s="3">
        <v>8.0860000000000001E-2</v>
      </c>
    </row>
    <row r="32" spans="1:5">
      <c r="A32" s="88"/>
      <c r="B32" s="6" t="s">
        <v>83</v>
      </c>
      <c r="C32" s="3">
        <v>6.0994000000000002</v>
      </c>
      <c r="D32" s="3">
        <v>3.8121200000000002</v>
      </c>
      <c r="E32" s="3">
        <v>6.3409999999999994E-2</v>
      </c>
    </row>
    <row r="33" spans="1:5">
      <c r="A33" s="88"/>
      <c r="B33" s="6" t="s">
        <v>83</v>
      </c>
      <c r="C33" s="3">
        <v>10.72813</v>
      </c>
      <c r="D33" s="3">
        <v>14.94275</v>
      </c>
      <c r="E33" s="3">
        <v>0.12612999999999999</v>
      </c>
    </row>
    <row r="34" spans="1:5">
      <c r="A34" s="88"/>
      <c r="B34" s="6" t="s">
        <v>83</v>
      </c>
      <c r="C34" s="3">
        <v>22.787400000000002</v>
      </c>
      <c r="D34" s="3">
        <v>33.510890000000003</v>
      </c>
      <c r="E34" s="3">
        <v>0.34272000000000002</v>
      </c>
    </row>
    <row r="35" spans="1:5">
      <c r="A35" s="88"/>
      <c r="B35" s="6" t="s">
        <v>84</v>
      </c>
      <c r="C35" s="3">
        <v>6.8782199999999998</v>
      </c>
      <c r="D35" s="3">
        <v>6.4613500000000004</v>
      </c>
      <c r="E35" s="3">
        <v>7.3529999999999998E-2</v>
      </c>
    </row>
    <row r="36" spans="1:5">
      <c r="A36" s="88"/>
      <c r="B36" s="6" t="s">
        <v>84</v>
      </c>
      <c r="C36" s="3">
        <v>7.6623999999999999</v>
      </c>
      <c r="D36" s="3">
        <v>8.9666300000000003</v>
      </c>
      <c r="E36" s="3">
        <v>8.4169999999999995E-2</v>
      </c>
    </row>
    <row r="37" spans="1:5">
      <c r="A37" s="88"/>
      <c r="B37" s="6" t="s">
        <v>84</v>
      </c>
      <c r="C37" s="3">
        <v>7.6617899999999999</v>
      </c>
      <c r="D37" s="3">
        <v>11.173450000000001</v>
      </c>
      <c r="E37" s="3">
        <v>8.6260000000000003E-2</v>
      </c>
    </row>
    <row r="38" spans="1:5">
      <c r="A38" s="88"/>
      <c r="B38" s="6" t="s">
        <v>84</v>
      </c>
      <c r="C38" s="3">
        <v>7.5968099999999996</v>
      </c>
      <c r="D38" s="3">
        <v>11.07868</v>
      </c>
      <c r="E38" s="3">
        <v>8.5430000000000006E-2</v>
      </c>
    </row>
    <row r="39" spans="1:5">
      <c r="A39" s="88"/>
      <c r="B39" s="6" t="s">
        <v>84</v>
      </c>
      <c r="C39" s="3">
        <v>9.1065299999999993</v>
      </c>
      <c r="D39" s="3">
        <v>8.1958800000000007</v>
      </c>
      <c r="E39" s="3">
        <v>9.9199999999999997E-2</v>
      </c>
    </row>
    <row r="40" spans="1:5">
      <c r="A40" s="88"/>
      <c r="B40" s="6" t="s">
        <v>84</v>
      </c>
      <c r="C40" s="3">
        <v>7.3800999999999997</v>
      </c>
      <c r="D40" s="3">
        <v>9.5326199999999996</v>
      </c>
      <c r="E40" s="3">
        <v>8.158E-2</v>
      </c>
    </row>
    <row r="41" spans="1:5">
      <c r="A41" s="88" t="s">
        <v>18</v>
      </c>
      <c r="B41" s="6" t="s">
        <v>20</v>
      </c>
      <c r="C41" s="3">
        <v>6.4300100000000002</v>
      </c>
      <c r="D41" s="3">
        <v>6.4300100000000002</v>
      </c>
      <c r="E41" s="3">
        <v>6.8720000000000003E-2</v>
      </c>
    </row>
    <row r="42" spans="1:5">
      <c r="A42" s="88"/>
      <c r="B42" s="6" t="s">
        <v>20</v>
      </c>
      <c r="C42" s="3">
        <v>7.2419799999999999</v>
      </c>
      <c r="D42" s="3">
        <v>8.3854500000000005</v>
      </c>
      <c r="E42" s="3">
        <v>7.9049999999999995E-2</v>
      </c>
    </row>
    <row r="43" spans="1:5">
      <c r="A43" s="88"/>
      <c r="B43" s="6" t="s">
        <v>20</v>
      </c>
      <c r="C43" s="3">
        <v>6.4402900000000001</v>
      </c>
      <c r="D43" s="3">
        <v>9.4909599999999994</v>
      </c>
      <c r="E43" s="3">
        <v>7.1160000000000001E-2</v>
      </c>
    </row>
    <row r="44" spans="1:5">
      <c r="A44" s="88"/>
      <c r="B44" s="6" t="s">
        <v>20</v>
      </c>
      <c r="C44" s="3">
        <v>7.92143</v>
      </c>
      <c r="D44" s="3">
        <v>4.1691700000000003</v>
      </c>
      <c r="E44" s="3">
        <v>8.2659999999999997E-2</v>
      </c>
    </row>
    <row r="45" spans="1:5">
      <c r="A45" s="88"/>
      <c r="B45" s="6" t="s">
        <v>20</v>
      </c>
      <c r="C45" s="3">
        <v>8.3540399999999995</v>
      </c>
      <c r="D45" s="3">
        <v>8.3540399999999995</v>
      </c>
      <c r="E45" s="3">
        <v>9.1160000000000005E-2</v>
      </c>
    </row>
    <row r="46" spans="1:5">
      <c r="A46" s="88"/>
      <c r="B46" s="6" t="s">
        <v>20</v>
      </c>
      <c r="C46" s="3">
        <v>7.6014400000000002</v>
      </c>
      <c r="D46" s="3">
        <v>7.6014400000000002</v>
      </c>
      <c r="E46" s="3">
        <v>8.2269999999999996E-2</v>
      </c>
    </row>
    <row r="47" spans="1:5">
      <c r="A47" s="88" t="s">
        <v>89</v>
      </c>
      <c r="B47" s="6" t="s">
        <v>23</v>
      </c>
      <c r="C47" s="3">
        <v>8.1496999999999993</v>
      </c>
      <c r="D47" s="3">
        <v>6.7323599999999999</v>
      </c>
      <c r="E47" s="3">
        <v>8.7379999999999999E-2</v>
      </c>
    </row>
    <row r="48" spans="1:5">
      <c r="A48" s="88"/>
      <c r="B48" s="6" t="s">
        <v>23</v>
      </c>
      <c r="C48" s="3">
        <v>8.5683399999999992</v>
      </c>
      <c r="D48" s="3">
        <v>2.7057899999999999</v>
      </c>
      <c r="E48" s="3">
        <v>8.8069999999999996E-2</v>
      </c>
    </row>
    <row r="49" spans="1:5">
      <c r="A49" s="88"/>
      <c r="B49" s="6" t="s">
        <v>23</v>
      </c>
      <c r="C49" s="3">
        <v>6.6351199999999997</v>
      </c>
      <c r="D49" s="3">
        <v>8.3812099999999994</v>
      </c>
      <c r="E49" s="3">
        <v>7.2419999999999998E-2</v>
      </c>
    </row>
    <row r="50" spans="1:5">
      <c r="A50" s="88"/>
      <c r="B50" s="6" t="s">
        <v>23</v>
      </c>
      <c r="C50" s="3">
        <v>6.81541</v>
      </c>
      <c r="D50" s="3">
        <v>10.22311</v>
      </c>
      <c r="E50" s="3">
        <v>7.5910000000000005E-2</v>
      </c>
    </row>
    <row r="51" spans="1:5">
      <c r="A51" s="88"/>
      <c r="B51" s="6" t="s">
        <v>23</v>
      </c>
      <c r="C51" s="3">
        <v>9.2380800000000001</v>
      </c>
      <c r="D51" s="3">
        <v>2.9172899999999999</v>
      </c>
      <c r="E51" s="3">
        <v>9.5159999999999995E-2</v>
      </c>
    </row>
    <row r="52" spans="1:5">
      <c r="A52" s="88"/>
      <c r="B52" s="6" t="s">
        <v>86</v>
      </c>
      <c r="C52" s="3">
        <v>7.4852600000000002</v>
      </c>
      <c r="D52" s="3">
        <v>7.4852600000000002</v>
      </c>
      <c r="E52" s="3">
        <v>8.0909999999999996E-2</v>
      </c>
    </row>
    <row r="53" spans="1:5">
      <c r="A53" s="88"/>
      <c r="B53" s="6" t="s">
        <v>86</v>
      </c>
      <c r="C53" s="3">
        <v>5.1175600000000001</v>
      </c>
      <c r="D53" s="3">
        <v>7.6763399999999997</v>
      </c>
      <c r="E53" s="3">
        <v>5.543E-2</v>
      </c>
    </row>
    <row r="54" spans="1:5">
      <c r="A54" s="88"/>
      <c r="B54" s="6" t="s">
        <v>86</v>
      </c>
      <c r="C54" s="3">
        <v>7.5067700000000004</v>
      </c>
      <c r="D54" s="3">
        <v>9.4822399999999991</v>
      </c>
      <c r="E54" s="3">
        <v>8.2930000000000004E-2</v>
      </c>
    </row>
    <row r="55" spans="1:5">
      <c r="A55" s="88"/>
      <c r="B55" s="6" t="s">
        <v>86</v>
      </c>
      <c r="C55" s="3">
        <v>3.15767</v>
      </c>
      <c r="D55" s="3">
        <v>2.8418999999999999</v>
      </c>
      <c r="E55" s="3">
        <v>3.2500000000000001E-2</v>
      </c>
    </row>
    <row r="56" spans="1:5">
      <c r="A56" s="88"/>
      <c r="B56" s="6" t="s">
        <v>86</v>
      </c>
      <c r="C56" s="3">
        <v>5.0966300000000002</v>
      </c>
      <c r="D56" s="3">
        <v>7.6449499999999997</v>
      </c>
      <c r="E56" s="3">
        <v>5.5190000000000003E-2</v>
      </c>
    </row>
    <row r="57" spans="1:5">
      <c r="A57" s="88"/>
      <c r="B57" s="6" t="s">
        <v>86</v>
      </c>
      <c r="C57" s="3">
        <v>7.2394600000000002</v>
      </c>
      <c r="D57" s="3">
        <v>9.1445799999999995</v>
      </c>
      <c r="E57" s="3">
        <v>7.9680000000000001E-2</v>
      </c>
    </row>
    <row r="58" spans="1:5">
      <c r="A58" s="88" t="s">
        <v>90</v>
      </c>
      <c r="B58" s="6" t="s">
        <v>87</v>
      </c>
      <c r="C58" s="3">
        <v>6.5934600000000003</v>
      </c>
      <c r="D58" s="3">
        <v>5.9341200000000001</v>
      </c>
      <c r="E58" s="3">
        <v>7.009E-2</v>
      </c>
    </row>
    <row r="59" spans="1:5">
      <c r="A59" s="88"/>
      <c r="B59" s="6" t="s">
        <v>87</v>
      </c>
      <c r="C59" s="3">
        <v>12.21631</v>
      </c>
      <c r="D59" s="3">
        <v>8.2755700000000001</v>
      </c>
      <c r="E59" s="3">
        <v>0.13317999999999999</v>
      </c>
    </row>
    <row r="60" spans="1:5">
      <c r="A60" s="88"/>
      <c r="B60" s="6" t="s">
        <v>87</v>
      </c>
      <c r="C60" s="3">
        <v>4.0450100000000004</v>
      </c>
      <c r="D60" s="3">
        <v>3.6405099999999999</v>
      </c>
      <c r="E60" s="3">
        <v>4.1980000000000003E-2</v>
      </c>
    </row>
    <row r="61" spans="1:5">
      <c r="A61" s="88"/>
      <c r="B61" s="6" t="s">
        <v>87</v>
      </c>
      <c r="C61" s="3">
        <v>8.0483700000000002</v>
      </c>
      <c r="D61" s="3">
        <v>6.03627</v>
      </c>
      <c r="E61" s="3">
        <v>8.5650000000000004E-2</v>
      </c>
    </row>
    <row r="62" spans="1:5">
      <c r="A62" s="88"/>
      <c r="B62" s="6" t="s">
        <v>87</v>
      </c>
      <c r="C62" s="3">
        <v>7.0307300000000001</v>
      </c>
      <c r="D62" s="3">
        <v>3.3303400000000001</v>
      </c>
      <c r="E62" s="3">
        <v>7.2730000000000003E-2</v>
      </c>
    </row>
    <row r="63" spans="1:5">
      <c r="A63" s="88"/>
      <c r="B63" s="6" t="s">
        <v>88</v>
      </c>
      <c r="C63" s="3">
        <v>4.10581</v>
      </c>
      <c r="D63" s="3">
        <v>5.5721699999999998</v>
      </c>
      <c r="E63" s="3">
        <v>4.3479999999999998E-2</v>
      </c>
    </row>
    <row r="64" spans="1:5">
      <c r="A64" s="88"/>
      <c r="B64" s="6" t="s">
        <v>88</v>
      </c>
      <c r="C64" s="3">
        <v>2.29799</v>
      </c>
      <c r="D64" s="3">
        <v>5.74498</v>
      </c>
      <c r="E64" s="3">
        <v>2.4379999999999999E-2</v>
      </c>
    </row>
    <row r="65" spans="1:5">
      <c r="A65" s="88"/>
      <c r="B65" s="6" t="s">
        <v>88</v>
      </c>
      <c r="C65" s="3">
        <v>6.0152799999999997</v>
      </c>
      <c r="D65" s="3">
        <v>2.8493400000000002</v>
      </c>
      <c r="E65" s="3">
        <v>6.1920000000000003E-2</v>
      </c>
    </row>
    <row r="66" spans="1:5">
      <c r="A66" s="88"/>
      <c r="B66" s="6" t="s">
        <v>88</v>
      </c>
      <c r="C66" s="3">
        <v>3.0932300000000001</v>
      </c>
      <c r="D66" s="3">
        <v>4.6398400000000004</v>
      </c>
      <c r="E66" s="3">
        <v>3.2439999999999997E-2</v>
      </c>
    </row>
    <row r="67" spans="1:5">
      <c r="A67" s="88"/>
      <c r="B67" s="6" t="s">
        <v>88</v>
      </c>
      <c r="C67" s="3">
        <v>3.6613000000000002</v>
      </c>
      <c r="D67" s="3">
        <v>5.4919599999999997</v>
      </c>
      <c r="E67" s="3">
        <v>3.8739999999999997E-2</v>
      </c>
    </row>
    <row r="68" spans="1:5">
      <c r="A68" s="88"/>
      <c r="B68" s="6" t="s">
        <v>88</v>
      </c>
      <c r="C68" s="3">
        <v>3.6968000000000001</v>
      </c>
      <c r="D68" s="3">
        <v>5.5452000000000004</v>
      </c>
      <c r="E68" s="3">
        <v>3.9140000000000001E-2</v>
      </c>
    </row>
  </sheetData>
  <mergeCells count="6">
    <mergeCell ref="A58:A68"/>
    <mergeCell ref="A1:B1"/>
    <mergeCell ref="A2:A24"/>
    <mergeCell ref="A25:A40"/>
    <mergeCell ref="A41:A46"/>
    <mergeCell ref="A47:A5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40F5-3F68-44A5-BED9-464D5AB0C4E7}">
  <dimension ref="A1:E68"/>
  <sheetViews>
    <sheetView topLeftCell="A43" workbookViewId="0">
      <selection activeCell="J14" sqref="J14"/>
    </sheetView>
  </sheetViews>
  <sheetFormatPr defaultRowHeight="13.9"/>
  <cols>
    <col min="1" max="1" width="29.3984375" bestFit="1" customWidth="1"/>
    <col min="2" max="2" width="5.1328125" bestFit="1" customWidth="1"/>
    <col min="3" max="3" width="13" bestFit="1" customWidth="1"/>
    <col min="4" max="4" width="12.19921875" bestFit="1" customWidth="1"/>
    <col min="5" max="5" width="9" bestFit="1" customWidth="1"/>
  </cols>
  <sheetData>
    <row r="1" spans="1:5">
      <c r="A1" s="88" t="s">
        <v>442</v>
      </c>
      <c r="B1" s="88"/>
      <c r="C1" s="6" t="s">
        <v>62</v>
      </c>
      <c r="D1" s="6" t="s">
        <v>60</v>
      </c>
      <c r="E1" s="6" t="s">
        <v>11</v>
      </c>
    </row>
    <row r="2" spans="1:5">
      <c r="A2" s="88" t="s">
        <v>1</v>
      </c>
      <c r="B2" s="6" t="s">
        <v>78</v>
      </c>
      <c r="C2" s="3">
        <v>5.9647800000000002</v>
      </c>
      <c r="D2" s="3">
        <v>0.12053</v>
      </c>
      <c r="E2" s="3">
        <v>5.9720000000000002E-2</v>
      </c>
    </row>
    <row r="3" spans="1:5">
      <c r="A3" s="88"/>
      <c r="B3" s="6" t="s">
        <v>78</v>
      </c>
      <c r="C3" s="3">
        <v>1.8002499999999999</v>
      </c>
      <c r="D3" s="3">
        <v>0</v>
      </c>
      <c r="E3" s="3">
        <v>1.7999999999999999E-2</v>
      </c>
    </row>
    <row r="4" spans="1:5">
      <c r="A4" s="88"/>
      <c r="B4" s="6" t="s">
        <v>78</v>
      </c>
      <c r="C4" s="3">
        <v>4.2192499999999997</v>
      </c>
      <c r="D4" s="3">
        <v>8.6800000000000002E-2</v>
      </c>
      <c r="E4" s="3">
        <v>4.2229999999999997E-2</v>
      </c>
    </row>
    <row r="5" spans="1:5">
      <c r="A5" s="88"/>
      <c r="B5" s="6" t="s">
        <v>78</v>
      </c>
      <c r="C5" s="3">
        <v>7.2023400000000004</v>
      </c>
      <c r="D5" s="3">
        <v>0.10804</v>
      </c>
      <c r="E5" s="3">
        <v>7.2099999999999997E-2</v>
      </c>
    </row>
    <row r="6" spans="1:5">
      <c r="A6" s="88"/>
      <c r="B6" s="6" t="s">
        <v>78</v>
      </c>
      <c r="C6" s="3">
        <v>6.9081599999999996</v>
      </c>
      <c r="D6" s="3">
        <v>2.5001000000000002</v>
      </c>
      <c r="E6" s="3">
        <v>7.0849999999999996E-2</v>
      </c>
    </row>
    <row r="7" spans="1:5">
      <c r="A7" s="88"/>
      <c r="B7" s="6" t="s">
        <v>79</v>
      </c>
      <c r="C7" s="3">
        <v>2.6511999999999998</v>
      </c>
      <c r="D7" s="3">
        <v>2.5389999999999999E-2</v>
      </c>
      <c r="E7" s="3">
        <v>2.6519999999999998E-2</v>
      </c>
    </row>
    <row r="8" spans="1:5">
      <c r="A8" s="88"/>
      <c r="B8" s="6" t="s">
        <v>79</v>
      </c>
      <c r="C8" s="3">
        <v>3.3483200000000002</v>
      </c>
      <c r="D8" s="3">
        <v>6.5089999999999995E-2</v>
      </c>
      <c r="E8" s="3">
        <v>3.3509999999999998E-2</v>
      </c>
    </row>
    <row r="9" spans="1:5">
      <c r="A9" s="88"/>
      <c r="B9" s="6" t="s">
        <v>79</v>
      </c>
      <c r="C9" s="3">
        <v>7.1891699999999998</v>
      </c>
      <c r="D9" s="3">
        <v>6.13E-2</v>
      </c>
      <c r="E9" s="3">
        <v>7.1940000000000004E-2</v>
      </c>
    </row>
    <row r="10" spans="1:5">
      <c r="A10" s="88"/>
      <c r="B10" s="6" t="s">
        <v>79</v>
      </c>
      <c r="C10" s="3">
        <v>1.71658</v>
      </c>
      <c r="D10" s="3">
        <v>7.4160000000000004E-2</v>
      </c>
      <c r="E10" s="3">
        <v>1.7180000000000001E-2</v>
      </c>
    </row>
    <row r="11" spans="1:5">
      <c r="A11" s="88"/>
      <c r="B11" s="6" t="s">
        <v>79</v>
      </c>
      <c r="C11" s="3">
        <v>2.84714</v>
      </c>
      <c r="D11" s="3">
        <v>1.4651700000000001</v>
      </c>
      <c r="E11" s="3">
        <v>2.8889999999999999E-2</v>
      </c>
    </row>
    <row r="12" spans="1:5">
      <c r="A12" s="88"/>
      <c r="B12" s="6" t="s">
        <v>79</v>
      </c>
      <c r="C12" s="3">
        <v>1.1032999999999999</v>
      </c>
      <c r="D12" s="3">
        <v>1.9859999999999999E-2</v>
      </c>
      <c r="E12" s="3">
        <v>1.1039999999999999E-2</v>
      </c>
    </row>
    <row r="13" spans="1:5">
      <c r="A13" s="88"/>
      <c r="B13" s="6" t="s">
        <v>80</v>
      </c>
      <c r="C13" s="3">
        <v>9.1900899999999996</v>
      </c>
      <c r="D13" s="3">
        <v>0</v>
      </c>
      <c r="E13" s="3">
        <v>9.1899999999999996E-2</v>
      </c>
    </row>
    <row r="14" spans="1:5">
      <c r="A14" s="88"/>
      <c r="B14" s="6" t="s">
        <v>80</v>
      </c>
      <c r="C14" s="3">
        <v>3.13598</v>
      </c>
      <c r="D14" s="3">
        <v>1.3500000000000001E-3</v>
      </c>
      <c r="E14" s="3">
        <v>3.1359999999999999E-2</v>
      </c>
    </row>
    <row r="15" spans="1:5">
      <c r="A15" s="88"/>
      <c r="B15" s="6" t="s">
        <v>80</v>
      </c>
      <c r="C15" s="3">
        <v>1.7484999999999999</v>
      </c>
      <c r="D15" s="3">
        <v>4.1999999999999997E-3</v>
      </c>
      <c r="E15" s="3">
        <v>1.7489999999999999E-2</v>
      </c>
    </row>
    <row r="16" spans="1:5">
      <c r="A16" s="88"/>
      <c r="B16" s="6" t="s">
        <v>80</v>
      </c>
      <c r="C16" s="3">
        <v>2.8744900000000002</v>
      </c>
      <c r="D16" s="3">
        <v>5.8599999999999998E-3</v>
      </c>
      <c r="E16" s="3">
        <v>2.8750000000000001E-2</v>
      </c>
    </row>
    <row r="17" spans="1:5">
      <c r="A17" s="88"/>
      <c r="B17" s="6" t="s">
        <v>80</v>
      </c>
      <c r="C17" s="3">
        <v>5.8632900000000001</v>
      </c>
      <c r="D17" s="3">
        <v>0.01</v>
      </c>
      <c r="E17" s="3">
        <v>5.8639999999999998E-2</v>
      </c>
    </row>
    <row r="18" spans="1:5">
      <c r="A18" s="88"/>
      <c r="B18" s="6" t="s">
        <v>80</v>
      </c>
      <c r="C18" s="3">
        <v>5.9119200000000003</v>
      </c>
      <c r="D18" s="3">
        <v>8.5900000000000004E-3</v>
      </c>
      <c r="E18" s="3">
        <v>5.9119999999999999E-2</v>
      </c>
    </row>
    <row r="19" spans="1:5">
      <c r="A19" s="88"/>
      <c r="B19" s="6" t="s">
        <v>81</v>
      </c>
      <c r="C19" s="3">
        <v>3.0857100000000002</v>
      </c>
      <c r="D19" s="3">
        <v>1.7940000000000001E-2</v>
      </c>
      <c r="E19" s="3">
        <v>3.0859999999999999E-2</v>
      </c>
    </row>
    <row r="20" spans="1:5">
      <c r="A20" s="88"/>
      <c r="B20" s="6" t="s">
        <v>81</v>
      </c>
      <c r="C20" s="3">
        <v>4.3276599999999998</v>
      </c>
      <c r="D20" s="3">
        <v>1.82216</v>
      </c>
      <c r="E20" s="3">
        <v>4.4080000000000001E-2</v>
      </c>
    </row>
    <row r="21" spans="1:5">
      <c r="A21" s="88"/>
      <c r="B21" s="6" t="s">
        <v>81</v>
      </c>
      <c r="C21" s="3">
        <v>5.3590499999999999</v>
      </c>
      <c r="D21" s="3">
        <v>4.197E-2</v>
      </c>
      <c r="E21" s="3">
        <v>5.3609999999999998E-2</v>
      </c>
    </row>
    <row r="22" spans="1:5">
      <c r="A22" s="88"/>
      <c r="B22" s="6" t="s">
        <v>81</v>
      </c>
      <c r="C22" s="3">
        <v>5.6154700000000002</v>
      </c>
      <c r="D22" s="3">
        <v>1.0141100000000001</v>
      </c>
      <c r="E22" s="3">
        <v>5.6730000000000003E-2</v>
      </c>
    </row>
    <row r="23" spans="1:5">
      <c r="A23" s="88"/>
      <c r="B23" s="6" t="s">
        <v>81</v>
      </c>
      <c r="C23" s="3">
        <v>4.2450099999999997</v>
      </c>
      <c r="D23" s="3">
        <v>2.55016</v>
      </c>
      <c r="E23" s="3">
        <v>4.3560000000000001E-2</v>
      </c>
    </row>
    <row r="24" spans="1:5">
      <c r="A24" s="88"/>
      <c r="B24" s="6" t="s">
        <v>81</v>
      </c>
      <c r="C24" s="3">
        <v>4.8355100000000002</v>
      </c>
      <c r="D24" s="3">
        <v>1.8477699999999999</v>
      </c>
      <c r="E24" s="3">
        <v>4.9270000000000001E-2</v>
      </c>
    </row>
    <row r="25" spans="1:5">
      <c r="A25" s="88" t="s">
        <v>13</v>
      </c>
      <c r="B25" s="6" t="s">
        <v>82</v>
      </c>
      <c r="C25" s="3">
        <v>7.4730999999999996</v>
      </c>
      <c r="D25" s="3">
        <v>0</v>
      </c>
      <c r="E25" s="3">
        <v>7.4730000000000005E-2</v>
      </c>
    </row>
    <row r="26" spans="1:5">
      <c r="A26" s="88"/>
      <c r="B26" s="6" t="s">
        <v>82</v>
      </c>
      <c r="C26" s="3">
        <v>3.19679</v>
      </c>
      <c r="D26" s="3">
        <v>0</v>
      </c>
      <c r="E26" s="3">
        <v>3.1969999999999998E-2</v>
      </c>
    </row>
    <row r="27" spans="1:5">
      <c r="A27" s="88"/>
      <c r="B27" s="6" t="s">
        <v>82</v>
      </c>
      <c r="C27" s="3">
        <v>1.77075</v>
      </c>
      <c r="D27" s="3">
        <v>0</v>
      </c>
      <c r="E27" s="3">
        <v>1.771E-2</v>
      </c>
    </row>
    <row r="28" spans="1:5">
      <c r="A28" s="88"/>
      <c r="B28" s="6" t="s">
        <v>82</v>
      </c>
      <c r="C28" s="3">
        <v>4.1923599999999999</v>
      </c>
      <c r="D28" s="3">
        <v>0</v>
      </c>
      <c r="E28" s="3">
        <v>4.1919999999999999E-2</v>
      </c>
    </row>
    <row r="29" spans="1:5">
      <c r="A29" s="88"/>
      <c r="B29" s="6" t="s">
        <v>82</v>
      </c>
      <c r="C29" s="3">
        <v>6.4731699999999996</v>
      </c>
      <c r="D29" s="3">
        <v>0</v>
      </c>
      <c r="E29" s="3">
        <v>6.4729999999999996E-2</v>
      </c>
    </row>
    <row r="30" spans="1:5">
      <c r="A30" s="88"/>
      <c r="B30" s="6" t="s">
        <v>83</v>
      </c>
      <c r="C30" s="3">
        <v>2.5110700000000001</v>
      </c>
      <c r="D30" s="3">
        <v>1.42127</v>
      </c>
      <c r="E30" s="3">
        <v>2.547E-2</v>
      </c>
    </row>
    <row r="31" spans="1:5">
      <c r="A31" s="88"/>
      <c r="B31" s="6" t="s">
        <v>83</v>
      </c>
      <c r="C31" s="3">
        <v>2.4403600000000001</v>
      </c>
      <c r="D31" s="3">
        <v>1.34683</v>
      </c>
      <c r="E31" s="3">
        <v>2.4740000000000002E-2</v>
      </c>
    </row>
    <row r="32" spans="1:5">
      <c r="A32" s="88"/>
      <c r="B32" s="6" t="s">
        <v>83</v>
      </c>
      <c r="C32" s="3">
        <v>3.8121200000000002</v>
      </c>
      <c r="D32" s="3">
        <v>8.4629999999999997E-2</v>
      </c>
      <c r="E32" s="3">
        <v>3.8150000000000003E-2</v>
      </c>
    </row>
    <row r="33" spans="1:5">
      <c r="A33" s="88"/>
      <c r="B33" s="6" t="s">
        <v>83</v>
      </c>
      <c r="C33" s="3">
        <v>6.1303599999999996</v>
      </c>
      <c r="D33" s="3">
        <v>2.3866999999999998</v>
      </c>
      <c r="E33" s="3">
        <v>6.2799999999999995E-2</v>
      </c>
    </row>
    <row r="34" spans="1:5">
      <c r="A34" s="88"/>
      <c r="B34" s="6" t="s">
        <v>83</v>
      </c>
      <c r="C34" s="3">
        <v>6.7021800000000002</v>
      </c>
      <c r="D34" s="3">
        <v>4.03498</v>
      </c>
      <c r="E34" s="3">
        <v>6.9839999999999999E-2</v>
      </c>
    </row>
    <row r="35" spans="1:5">
      <c r="A35" s="88"/>
      <c r="B35" s="6" t="s">
        <v>84</v>
      </c>
      <c r="C35" s="3">
        <v>5.2107700000000001</v>
      </c>
      <c r="D35" s="3">
        <v>1.3273699999999999</v>
      </c>
      <c r="E35" s="3">
        <v>5.2810000000000003E-2</v>
      </c>
    </row>
    <row r="36" spans="1:5">
      <c r="A36" s="88"/>
      <c r="B36" s="6" t="s">
        <v>84</v>
      </c>
      <c r="C36" s="3">
        <v>4.0757399999999997</v>
      </c>
      <c r="D36" s="3">
        <v>1.0088900000000001</v>
      </c>
      <c r="E36" s="3">
        <v>4.1169999999999998E-2</v>
      </c>
    </row>
    <row r="37" spans="1:5">
      <c r="A37" s="88"/>
      <c r="B37" s="6" t="s">
        <v>84</v>
      </c>
      <c r="C37" s="3">
        <v>5.1078599999999996</v>
      </c>
      <c r="D37" s="3">
        <v>1.97176</v>
      </c>
      <c r="E37" s="3">
        <v>5.2109999999999997E-2</v>
      </c>
    </row>
    <row r="38" spans="1:5">
      <c r="A38" s="88"/>
      <c r="B38" s="6" t="s">
        <v>84</v>
      </c>
      <c r="C38" s="3">
        <v>4.43147</v>
      </c>
      <c r="D38" s="3">
        <v>4.4459099999999996</v>
      </c>
      <c r="E38" s="3">
        <v>4.6379999999999998E-2</v>
      </c>
    </row>
    <row r="39" spans="1:5">
      <c r="A39" s="88"/>
      <c r="B39" s="6" t="s">
        <v>84</v>
      </c>
      <c r="C39" s="3">
        <v>4.5532700000000004</v>
      </c>
      <c r="D39" s="3">
        <v>5.8459999999999998E-2</v>
      </c>
      <c r="E39" s="3">
        <v>4.5560000000000003E-2</v>
      </c>
    </row>
    <row r="40" spans="1:5">
      <c r="A40" s="88"/>
      <c r="B40" s="6" t="s">
        <v>84</v>
      </c>
      <c r="C40" s="3">
        <v>4.9200600000000003</v>
      </c>
      <c r="D40" s="3">
        <v>1.85978</v>
      </c>
      <c r="E40" s="3">
        <v>5.0130000000000001E-2</v>
      </c>
    </row>
    <row r="41" spans="1:5">
      <c r="A41" s="88" t="s">
        <v>18</v>
      </c>
      <c r="B41" s="6" t="s">
        <v>20</v>
      </c>
      <c r="C41" s="3">
        <v>5.0763299999999996</v>
      </c>
      <c r="D41" s="3">
        <v>0</v>
      </c>
      <c r="E41" s="3">
        <v>5.076E-2</v>
      </c>
    </row>
    <row r="42" spans="1:5">
      <c r="A42" s="88"/>
      <c r="B42" s="6" t="s">
        <v>20</v>
      </c>
      <c r="C42" s="3">
        <v>7.2419799999999999</v>
      </c>
      <c r="D42" s="3">
        <v>2.2899999999999999E-3</v>
      </c>
      <c r="E42" s="3">
        <v>7.2419999999999998E-2</v>
      </c>
    </row>
    <row r="43" spans="1:5">
      <c r="A43" s="88"/>
      <c r="B43" s="6" t="s">
        <v>20</v>
      </c>
      <c r="C43" s="3">
        <v>6.4402900000000001</v>
      </c>
      <c r="D43" s="3">
        <v>6.5100000000000002E-3</v>
      </c>
      <c r="E43" s="3">
        <v>6.4409999999999995E-2</v>
      </c>
    </row>
    <row r="44" spans="1:5">
      <c r="A44" s="88"/>
      <c r="B44" s="6" t="s">
        <v>20</v>
      </c>
      <c r="C44" s="3">
        <v>4.1691700000000003</v>
      </c>
      <c r="D44" s="3">
        <v>0</v>
      </c>
      <c r="E44" s="3">
        <v>4.1689999999999998E-2</v>
      </c>
    </row>
    <row r="45" spans="1:5">
      <c r="A45" s="88"/>
      <c r="B45" s="6" t="s">
        <v>20</v>
      </c>
      <c r="C45" s="3">
        <v>8.3540399999999995</v>
      </c>
      <c r="D45" s="3">
        <v>0</v>
      </c>
      <c r="E45" s="3">
        <v>8.3540000000000003E-2</v>
      </c>
    </row>
    <row r="46" spans="1:5">
      <c r="A46" s="88"/>
      <c r="B46" s="6" t="s">
        <v>20</v>
      </c>
      <c r="C46" s="3">
        <v>7.6014400000000002</v>
      </c>
      <c r="D46" s="3">
        <v>0</v>
      </c>
      <c r="E46" s="3">
        <v>7.6009999999999994E-2</v>
      </c>
    </row>
    <row r="47" spans="1:5">
      <c r="A47" s="88" t="s">
        <v>89</v>
      </c>
      <c r="B47" s="6" t="s">
        <v>23</v>
      </c>
      <c r="C47" s="3">
        <v>5.3150199999999996</v>
      </c>
      <c r="D47" s="3">
        <v>0</v>
      </c>
      <c r="E47" s="3">
        <v>5.3150000000000003E-2</v>
      </c>
    </row>
    <row r="48" spans="1:5">
      <c r="A48" s="88"/>
      <c r="B48" s="6" t="s">
        <v>23</v>
      </c>
      <c r="C48" s="3">
        <v>2.7057899999999999</v>
      </c>
      <c r="D48" s="3">
        <v>0</v>
      </c>
      <c r="E48" s="3">
        <v>2.7060000000000001E-2</v>
      </c>
    </row>
    <row r="49" spans="1:5">
      <c r="A49" s="88"/>
      <c r="B49" s="6" t="s">
        <v>23</v>
      </c>
      <c r="C49" s="3">
        <v>5.2382499999999999</v>
      </c>
      <c r="D49" s="3">
        <v>1.8440000000000002E-2</v>
      </c>
      <c r="E49" s="3">
        <v>5.2389999999999999E-2</v>
      </c>
    </row>
    <row r="50" spans="1:5">
      <c r="A50" s="88"/>
      <c r="B50" s="6" t="s">
        <v>23</v>
      </c>
      <c r="C50" s="3">
        <v>4.0892400000000002</v>
      </c>
      <c r="D50" s="3">
        <v>0</v>
      </c>
      <c r="E50" s="3">
        <v>4.0890000000000003E-2</v>
      </c>
    </row>
    <row r="51" spans="1:5">
      <c r="A51" s="88"/>
      <c r="B51" s="6" t="s">
        <v>23</v>
      </c>
      <c r="C51" s="3">
        <v>7.2932199999999998</v>
      </c>
      <c r="D51" s="3">
        <v>0</v>
      </c>
      <c r="E51" s="3">
        <v>7.2929999999999995E-2</v>
      </c>
    </row>
    <row r="52" spans="1:5">
      <c r="A52" s="88"/>
      <c r="B52" s="6" t="s">
        <v>86</v>
      </c>
      <c r="C52" s="3">
        <v>5.9094199999999999</v>
      </c>
      <c r="D52" s="3">
        <v>1.371E-2</v>
      </c>
      <c r="E52" s="3">
        <v>5.91E-2</v>
      </c>
    </row>
    <row r="53" spans="1:5">
      <c r="A53" s="88"/>
      <c r="B53" s="6" t="s">
        <v>86</v>
      </c>
      <c r="C53" s="3">
        <v>3.0705399999999998</v>
      </c>
      <c r="D53" s="3">
        <v>2.579E-2</v>
      </c>
      <c r="E53" s="3">
        <v>3.0710000000000001E-2</v>
      </c>
    </row>
    <row r="54" spans="1:5">
      <c r="A54" s="88"/>
      <c r="B54" s="6" t="s">
        <v>86</v>
      </c>
      <c r="C54" s="3">
        <v>5.9264000000000001</v>
      </c>
      <c r="D54" s="3">
        <v>7.5900000000000004E-3</v>
      </c>
      <c r="E54" s="3">
        <v>5.9270000000000003E-2</v>
      </c>
    </row>
    <row r="55" spans="1:5">
      <c r="A55" s="88"/>
      <c r="B55" s="6" t="s">
        <v>86</v>
      </c>
      <c r="C55" s="3">
        <v>3.15767</v>
      </c>
      <c r="D55" s="3">
        <v>0.32284000000000002</v>
      </c>
      <c r="E55" s="3">
        <v>3.168E-2</v>
      </c>
    </row>
    <row r="56" spans="1:5">
      <c r="A56" s="88"/>
      <c r="B56" s="6" t="s">
        <v>86</v>
      </c>
      <c r="C56" s="3">
        <v>3.0579800000000001</v>
      </c>
      <c r="D56" s="3">
        <v>2.4499999999999999E-3</v>
      </c>
      <c r="E56" s="3">
        <v>3.058E-2</v>
      </c>
    </row>
    <row r="57" spans="1:5">
      <c r="A57" s="88"/>
      <c r="B57" s="6" t="s">
        <v>86</v>
      </c>
      <c r="C57" s="3">
        <v>5.7153600000000004</v>
      </c>
      <c r="D57" s="3">
        <v>2.606E-2</v>
      </c>
      <c r="E57" s="3">
        <v>5.7169999999999999E-2</v>
      </c>
    </row>
    <row r="58" spans="1:5">
      <c r="A58" s="88" t="s">
        <v>90</v>
      </c>
      <c r="B58" s="6" t="s">
        <v>87</v>
      </c>
      <c r="C58" s="3">
        <v>3.95608</v>
      </c>
      <c r="D58" s="3">
        <v>1.61487</v>
      </c>
      <c r="E58" s="3">
        <v>4.0210000000000003E-2</v>
      </c>
    </row>
    <row r="59" spans="1:5">
      <c r="A59" s="88"/>
      <c r="B59" s="6" t="s">
        <v>87</v>
      </c>
      <c r="C59" s="3">
        <v>7.4874200000000002</v>
      </c>
      <c r="D59" s="3">
        <v>0.95428999999999997</v>
      </c>
      <c r="E59" s="3">
        <v>7.5600000000000001E-2</v>
      </c>
    </row>
    <row r="60" spans="1:5">
      <c r="A60" s="88"/>
      <c r="B60" s="6" t="s">
        <v>87</v>
      </c>
      <c r="C60" s="3">
        <v>4.0450100000000004</v>
      </c>
      <c r="D60" s="3">
        <v>1.00963</v>
      </c>
      <c r="E60" s="3">
        <v>4.086E-2</v>
      </c>
    </row>
    <row r="61" spans="1:5">
      <c r="A61" s="88"/>
      <c r="B61" s="6" t="s">
        <v>87</v>
      </c>
      <c r="C61" s="3">
        <v>5.0302300000000004</v>
      </c>
      <c r="D61" s="3">
        <v>5.1909999999999998E-2</v>
      </c>
      <c r="E61" s="3">
        <v>5.033E-2</v>
      </c>
    </row>
    <row r="62" spans="1:5">
      <c r="A62" s="88"/>
      <c r="B62" s="6" t="s">
        <v>87</v>
      </c>
      <c r="C62" s="3">
        <v>5.5505699999999996</v>
      </c>
      <c r="D62" s="3">
        <v>0.79483999999999999</v>
      </c>
      <c r="E62" s="3">
        <v>5.595E-2</v>
      </c>
    </row>
    <row r="63" spans="1:5">
      <c r="A63" s="88"/>
      <c r="B63" s="6" t="s">
        <v>88</v>
      </c>
      <c r="C63" s="3">
        <v>2.9327200000000002</v>
      </c>
      <c r="D63" s="3">
        <v>0.59335000000000004</v>
      </c>
      <c r="E63" s="3">
        <v>2.9499999999999998E-2</v>
      </c>
    </row>
    <row r="64" spans="1:5">
      <c r="A64" s="88"/>
      <c r="B64" s="6" t="s">
        <v>88</v>
      </c>
      <c r="C64" s="3">
        <v>2.29799</v>
      </c>
      <c r="D64" s="3">
        <v>0.76200999999999997</v>
      </c>
      <c r="E64" s="3">
        <v>2.316E-2</v>
      </c>
    </row>
    <row r="65" spans="1:5">
      <c r="A65" s="88"/>
      <c r="B65" s="6" t="s">
        <v>88</v>
      </c>
      <c r="C65" s="3">
        <v>4.7489100000000004</v>
      </c>
      <c r="D65" s="3">
        <v>0.49769000000000002</v>
      </c>
      <c r="E65" s="3">
        <v>4.7730000000000002E-2</v>
      </c>
    </row>
    <row r="66" spans="1:5">
      <c r="A66" s="88"/>
      <c r="B66" s="6" t="s">
        <v>88</v>
      </c>
      <c r="C66" s="3">
        <v>3.0932300000000001</v>
      </c>
      <c r="D66" s="3">
        <v>0.68669999999999998</v>
      </c>
      <c r="E66" s="3">
        <v>3.1150000000000001E-2</v>
      </c>
    </row>
    <row r="67" spans="1:5">
      <c r="A67" s="88"/>
      <c r="B67" s="6" t="s">
        <v>88</v>
      </c>
      <c r="C67" s="3">
        <v>3.6613000000000002</v>
      </c>
      <c r="D67" s="3">
        <v>0.79391999999999996</v>
      </c>
      <c r="E67" s="3">
        <v>3.6909999999999998E-2</v>
      </c>
    </row>
    <row r="68" spans="1:5">
      <c r="A68" s="88"/>
      <c r="B68" s="6" t="s">
        <v>88</v>
      </c>
      <c r="C68" s="3">
        <v>1.47872</v>
      </c>
      <c r="D68" s="3">
        <v>0.80515999999999999</v>
      </c>
      <c r="E68" s="3">
        <v>1.491E-2</v>
      </c>
    </row>
  </sheetData>
  <mergeCells count="6">
    <mergeCell ref="A58:A68"/>
    <mergeCell ref="A1:B1"/>
    <mergeCell ref="A2:A24"/>
    <mergeCell ref="A25:A40"/>
    <mergeCell ref="A41:A46"/>
    <mergeCell ref="A47:A5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E9F5-A6EC-492B-AA10-CFDD022B4E21}">
  <dimension ref="A1:BF54"/>
  <sheetViews>
    <sheetView workbookViewId="0">
      <selection activeCell="AQ27" sqref="AQ27"/>
    </sheetView>
  </sheetViews>
  <sheetFormatPr defaultRowHeight="13.9"/>
  <cols>
    <col min="3" max="3" width="13.6640625" bestFit="1" customWidth="1"/>
    <col min="4" max="4" width="13.53125" bestFit="1" customWidth="1"/>
    <col min="5" max="5" width="18.19921875" bestFit="1" customWidth="1"/>
    <col min="6" max="6" width="17.53125" bestFit="1" customWidth="1"/>
    <col min="8" max="8" width="31.53125" customWidth="1"/>
    <col min="21" max="22" width="11.06640625" customWidth="1"/>
    <col min="23" max="23" width="13.73046875" customWidth="1"/>
    <col min="24" max="24" width="13.46484375" customWidth="1"/>
    <col min="28" max="28" width="20.265625" customWidth="1"/>
    <col min="33" max="33" width="10.59765625" bestFit="1" customWidth="1"/>
    <col min="34" max="34" width="10.46484375" bestFit="1" customWidth="1"/>
    <col min="35" max="35" width="11.6640625" bestFit="1" customWidth="1"/>
    <col min="38" max="40" width="9.3984375" bestFit="1" customWidth="1"/>
    <col min="41" max="41" width="8.33203125" bestFit="1" customWidth="1"/>
    <col min="42" max="42" width="10.86328125" bestFit="1" customWidth="1"/>
    <col min="47" max="47" width="13.53125" bestFit="1" customWidth="1"/>
    <col min="50" max="50" width="10.86328125" bestFit="1" customWidth="1"/>
    <col min="54" max="54" width="10.86328125" bestFit="1" customWidth="1"/>
    <col min="58" max="58" width="13.53125" bestFit="1" customWidth="1"/>
  </cols>
  <sheetData>
    <row r="1" spans="1:58" ht="15.4">
      <c r="A1" t="s">
        <v>478</v>
      </c>
      <c r="H1" t="s">
        <v>479</v>
      </c>
      <c r="L1" t="s">
        <v>443</v>
      </c>
      <c r="Z1" t="s">
        <v>147</v>
      </c>
      <c r="AF1" t="s">
        <v>483</v>
      </c>
      <c r="AK1" t="s">
        <v>490</v>
      </c>
    </row>
    <row r="2" spans="1:58" ht="45.4">
      <c r="A2" s="6" t="s">
        <v>474</v>
      </c>
      <c r="B2" s="6" t="s">
        <v>0</v>
      </c>
      <c r="C2" s="6" t="s">
        <v>13</v>
      </c>
      <c r="D2" s="6" t="s">
        <v>18</v>
      </c>
      <c r="E2" s="6" t="s">
        <v>477</v>
      </c>
      <c r="F2" s="6" t="s">
        <v>476</v>
      </c>
      <c r="H2" s="88" t="s">
        <v>0</v>
      </c>
      <c r="I2" s="6" t="s">
        <v>2</v>
      </c>
      <c r="J2" s="1">
        <v>18889.734280000001</v>
      </c>
      <c r="L2" s="88" t="s">
        <v>91</v>
      </c>
      <c r="M2" s="88" t="s">
        <v>1</v>
      </c>
      <c r="N2" s="88"/>
      <c r="O2" s="88"/>
      <c r="P2" s="88"/>
      <c r="Q2" s="88" t="s">
        <v>13</v>
      </c>
      <c r="R2" s="88"/>
      <c r="S2" s="88"/>
      <c r="T2" s="6" t="s">
        <v>18</v>
      </c>
      <c r="U2" s="88" t="s">
        <v>475</v>
      </c>
      <c r="V2" s="88"/>
      <c r="W2" s="88" t="s">
        <v>476</v>
      </c>
      <c r="X2" s="88"/>
      <c r="Z2" s="6" t="s">
        <v>91</v>
      </c>
      <c r="AA2" s="6" t="s">
        <v>149</v>
      </c>
      <c r="AB2" s="6" t="s">
        <v>148</v>
      </c>
      <c r="AC2" s="6" t="s">
        <v>150</v>
      </c>
      <c r="AD2" s="6" t="s">
        <v>151</v>
      </c>
      <c r="AF2" s="6" t="s">
        <v>484</v>
      </c>
      <c r="AG2" s="61" t="s">
        <v>480</v>
      </c>
      <c r="AH2" s="61" t="s">
        <v>481</v>
      </c>
      <c r="AI2" s="61" t="s">
        <v>482</v>
      </c>
      <c r="AK2" s="90" t="s">
        <v>1</v>
      </c>
      <c r="AL2" s="90"/>
      <c r="AM2" s="90"/>
      <c r="AN2" s="90"/>
      <c r="AO2" s="90"/>
      <c r="AP2" s="90"/>
      <c r="AQ2" s="90" t="s">
        <v>13</v>
      </c>
      <c r="AR2" s="90"/>
      <c r="AS2" s="90"/>
      <c r="AT2" s="90"/>
      <c r="AU2" s="90"/>
      <c r="AV2" s="91" t="s">
        <v>18</v>
      </c>
      <c r="AW2" s="92"/>
      <c r="AX2" s="93"/>
      <c r="AY2" s="91" t="s">
        <v>475</v>
      </c>
      <c r="AZ2" s="92"/>
      <c r="BA2" s="92"/>
      <c r="BB2" s="93"/>
      <c r="BC2" s="89" t="s">
        <v>476</v>
      </c>
      <c r="BD2" s="89"/>
      <c r="BE2" s="89"/>
      <c r="BF2" s="89"/>
    </row>
    <row r="3" spans="1:58">
      <c r="A3" s="1">
        <v>2011</v>
      </c>
      <c r="B3" s="1">
        <v>1489.4995096322243</v>
      </c>
      <c r="C3" s="1">
        <v>408.88221833041445</v>
      </c>
      <c r="D3" s="1">
        <v>40.511371862230007</v>
      </c>
      <c r="E3" s="1">
        <v>1129.6077875072972</v>
      </c>
      <c r="F3" s="1">
        <v>159.2191126678342</v>
      </c>
      <c r="H3" s="88"/>
      <c r="I3" s="6" t="s">
        <v>3</v>
      </c>
      <c r="J3" s="1">
        <v>33659.898849999998</v>
      </c>
      <c r="L3" s="88"/>
      <c r="M3" s="6" t="s">
        <v>2</v>
      </c>
      <c r="N3" s="6" t="s">
        <v>3</v>
      </c>
      <c r="O3" s="6" t="s">
        <v>4</v>
      </c>
      <c r="P3" s="6" t="s">
        <v>5</v>
      </c>
      <c r="Q3" s="6" t="s">
        <v>14</v>
      </c>
      <c r="R3" s="6" t="s">
        <v>15</v>
      </c>
      <c r="S3" s="6" t="s">
        <v>16</v>
      </c>
      <c r="T3" s="6" t="s">
        <v>20</v>
      </c>
      <c r="U3" s="6" t="s">
        <v>23</v>
      </c>
      <c r="V3" s="6" t="s">
        <v>86</v>
      </c>
      <c r="W3" s="6" t="s">
        <v>87</v>
      </c>
      <c r="X3" s="6" t="s">
        <v>88</v>
      </c>
      <c r="Z3" s="6" t="s">
        <v>114</v>
      </c>
      <c r="AA3" s="1">
        <v>591.81619000000001</v>
      </c>
      <c r="AB3" s="1"/>
      <c r="AC3" s="1">
        <v>238.54868999999999</v>
      </c>
      <c r="AD3" s="1"/>
      <c r="AF3" s="6" t="s">
        <v>92</v>
      </c>
      <c r="AG3" s="60">
        <v>2.4</v>
      </c>
      <c r="AH3" s="60">
        <v>2</v>
      </c>
      <c r="AI3" s="60">
        <v>2.8</v>
      </c>
      <c r="AK3" s="6" t="s">
        <v>484</v>
      </c>
      <c r="AL3" s="61" t="s">
        <v>485</v>
      </c>
      <c r="AM3" s="6" t="s">
        <v>486</v>
      </c>
      <c r="AN3" s="6" t="s">
        <v>487</v>
      </c>
      <c r="AO3" s="6" t="s">
        <v>488</v>
      </c>
      <c r="AP3" s="6" t="s">
        <v>489</v>
      </c>
      <c r="AQ3" s="61" t="s">
        <v>485</v>
      </c>
      <c r="AR3" s="6" t="s">
        <v>486</v>
      </c>
      <c r="AS3" s="6" t="s">
        <v>487</v>
      </c>
      <c r="AT3" s="6" t="s">
        <v>488</v>
      </c>
      <c r="AU3" s="6" t="s">
        <v>489</v>
      </c>
      <c r="AV3" s="6" t="s">
        <v>486</v>
      </c>
      <c r="AW3" s="6" t="s">
        <v>487</v>
      </c>
      <c r="AX3" s="6" t="s">
        <v>489</v>
      </c>
      <c r="AY3" s="6" t="s">
        <v>486</v>
      </c>
      <c r="AZ3" s="6" t="s">
        <v>487</v>
      </c>
      <c r="BA3" s="6" t="s">
        <v>488</v>
      </c>
      <c r="BB3" s="6" t="s">
        <v>489</v>
      </c>
      <c r="BC3" s="6" t="s">
        <v>486</v>
      </c>
      <c r="BD3" s="6" t="s">
        <v>487</v>
      </c>
      <c r="BE3" s="6" t="s">
        <v>488</v>
      </c>
      <c r="BF3" s="6" t="s">
        <v>489</v>
      </c>
    </row>
    <row r="4" spans="1:58">
      <c r="A4" s="1">
        <v>2012</v>
      </c>
      <c r="B4" s="1">
        <v>1494.0625322128853</v>
      </c>
      <c r="C4" s="1">
        <v>415.68303641456578</v>
      </c>
      <c r="D4" s="1">
        <v>53.458128851540621</v>
      </c>
      <c r="E4" s="1">
        <v>1168.705299719888</v>
      </c>
      <c r="F4" s="1">
        <v>158.53100280112042</v>
      </c>
      <c r="H4" s="88"/>
      <c r="I4" s="6" t="s">
        <v>4</v>
      </c>
      <c r="J4" s="1">
        <v>54257.7474</v>
      </c>
      <c r="L4" s="6" t="s">
        <v>114</v>
      </c>
      <c r="M4" s="1">
        <v>550.63575000000003</v>
      </c>
      <c r="N4" s="1">
        <v>2.69279</v>
      </c>
      <c r="O4" s="1"/>
      <c r="P4" s="1">
        <v>192.54668000000001</v>
      </c>
      <c r="Q4" s="1"/>
      <c r="R4" s="1">
        <v>38.487650000000002</v>
      </c>
      <c r="S4" s="1">
        <v>46.002009999999999</v>
      </c>
      <c r="T4" s="1"/>
      <c r="U4" s="1"/>
      <c r="V4" s="1"/>
      <c r="W4" s="1"/>
      <c r="X4" s="1"/>
      <c r="Z4" s="6" t="s">
        <v>115</v>
      </c>
      <c r="AA4" s="1">
        <v>272.07983999999999</v>
      </c>
      <c r="AB4" s="1"/>
      <c r="AC4" s="1">
        <v>5.2465799999999998</v>
      </c>
      <c r="AD4" s="1"/>
      <c r="AF4" s="6" t="s">
        <v>231</v>
      </c>
      <c r="AG4" s="60">
        <v>12.1</v>
      </c>
      <c r="AH4" s="60">
        <v>7.7</v>
      </c>
      <c r="AI4" s="60">
        <v>18.600000000000001</v>
      </c>
      <c r="AK4" s="6" t="s">
        <v>92</v>
      </c>
      <c r="AL4" s="62">
        <v>1327.9885108802621</v>
      </c>
      <c r="AM4" s="63"/>
      <c r="AN4" s="63">
        <v>518.48813836990882</v>
      </c>
      <c r="AO4" s="63"/>
      <c r="AP4" s="63">
        <f>SUM(AM4:AO4)</f>
        <v>518.48813836990882</v>
      </c>
      <c r="AQ4" s="1">
        <v>92.37035520000002</v>
      </c>
      <c r="AR4" s="40"/>
      <c r="AS4" s="40">
        <v>123.8738386416495</v>
      </c>
      <c r="AT4" s="40"/>
      <c r="AU4" s="40">
        <f>SUM(AR4:AT4)</f>
        <v>123.8738386416495</v>
      </c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</row>
    <row r="5" spans="1:58">
      <c r="A5" s="1">
        <v>2013</v>
      </c>
      <c r="B5" s="1">
        <v>1457.7302346911247</v>
      </c>
      <c r="C5" s="1">
        <v>416.36806582141901</v>
      </c>
      <c r="D5" s="1">
        <v>64.532630159158359</v>
      </c>
      <c r="E5" s="1">
        <v>1175.7314809819261</v>
      </c>
      <c r="F5" s="1">
        <v>162.65758834637171</v>
      </c>
      <c r="H5" s="88"/>
      <c r="I5" s="6" t="s">
        <v>5</v>
      </c>
      <c r="J5" s="1">
        <v>23310.735919999999</v>
      </c>
      <c r="L5" s="6" t="s">
        <v>115</v>
      </c>
      <c r="M5" s="1">
        <v>264.45627999999999</v>
      </c>
      <c r="N5" s="1">
        <v>2.9171900000000002</v>
      </c>
      <c r="O5" s="1"/>
      <c r="P5" s="1"/>
      <c r="Q5" s="1"/>
      <c r="R5" s="1">
        <v>4.7063699999999997</v>
      </c>
      <c r="S5" s="1">
        <v>5.2465799999999998</v>
      </c>
      <c r="T5" s="1"/>
      <c r="U5" s="1"/>
      <c r="V5" s="1"/>
      <c r="W5" s="1"/>
      <c r="X5" s="1"/>
      <c r="Z5" s="6" t="s">
        <v>116</v>
      </c>
      <c r="AA5" s="1">
        <v>7.2201000000000004</v>
      </c>
      <c r="AB5" s="1"/>
      <c r="AC5" s="1">
        <v>9.8422199999999993</v>
      </c>
      <c r="AD5" s="1"/>
      <c r="AF5" s="6" t="s">
        <v>105</v>
      </c>
      <c r="AG5" s="60">
        <v>1.4</v>
      </c>
      <c r="AH5" s="60">
        <v>1.1000000000000001</v>
      </c>
      <c r="AI5" s="60">
        <v>1.9</v>
      </c>
      <c r="AK5" s="6" t="s">
        <v>105</v>
      </c>
      <c r="AL5" s="62">
        <v>9.4247716785128471E-2</v>
      </c>
      <c r="AM5" s="63"/>
      <c r="AN5" s="63">
        <v>4.707822079629922E-3</v>
      </c>
      <c r="AO5" s="63"/>
      <c r="AP5" s="63">
        <f t="shared" ref="AP5:AP23" si="0">SUM(AM5:AO5)</f>
        <v>4.707822079629922E-3</v>
      </c>
      <c r="AQ5" s="1">
        <v>0.43926119999999996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</row>
    <row r="6" spans="1:58">
      <c r="A6" s="1">
        <v>2014</v>
      </c>
      <c r="B6" s="1">
        <v>1550.8498076429855</v>
      </c>
      <c r="C6" s="1">
        <v>397.52531418312384</v>
      </c>
      <c r="D6" s="1">
        <v>62.635291100282117</v>
      </c>
      <c r="E6" s="1">
        <v>1084.8432418568864</v>
      </c>
      <c r="F6" s="1">
        <v>160.34634521672223</v>
      </c>
      <c r="H6" s="88" t="s">
        <v>13</v>
      </c>
      <c r="I6" s="6" t="s">
        <v>14</v>
      </c>
      <c r="J6" s="1">
        <v>60688.295239999999</v>
      </c>
      <c r="L6" s="6" t="s">
        <v>116</v>
      </c>
      <c r="M6" s="1">
        <v>1.88897</v>
      </c>
      <c r="N6" s="1">
        <v>1.3464</v>
      </c>
      <c r="O6" s="1">
        <v>4.3406200000000004</v>
      </c>
      <c r="P6" s="1">
        <v>4.6621499999999996</v>
      </c>
      <c r="Q6" s="1"/>
      <c r="R6" s="1">
        <v>3.9847299999999999</v>
      </c>
      <c r="S6" s="1">
        <v>0.83945000000000003</v>
      </c>
      <c r="T6" s="1"/>
      <c r="U6" s="1"/>
      <c r="V6" s="1"/>
      <c r="W6" s="1"/>
      <c r="X6" s="1"/>
      <c r="Z6" s="6" t="s">
        <v>117</v>
      </c>
      <c r="AA6" s="1">
        <v>300.20218999999997</v>
      </c>
      <c r="AB6" s="1"/>
      <c r="AC6" s="1">
        <v>16.408059999999999</v>
      </c>
      <c r="AD6" s="1"/>
      <c r="AF6" s="6" t="s">
        <v>106</v>
      </c>
      <c r="AG6" s="60">
        <v>4.8</v>
      </c>
      <c r="AH6" s="60">
        <v>4.4000000000000004</v>
      </c>
      <c r="AI6" s="60">
        <v>5.3</v>
      </c>
      <c r="AK6" s="6" t="s">
        <v>106</v>
      </c>
      <c r="AL6" s="62">
        <v>9.6940508693275014</v>
      </c>
      <c r="AM6" s="63"/>
      <c r="AN6" s="63">
        <v>26.623545553769222</v>
      </c>
      <c r="AO6" s="63"/>
      <c r="AP6" s="63">
        <f t="shared" si="0"/>
        <v>26.623545553769222</v>
      </c>
      <c r="AQ6" s="1">
        <v>1.5060383999999998</v>
      </c>
      <c r="AR6" s="40"/>
      <c r="AS6" s="40">
        <v>6.7814145241778929</v>
      </c>
      <c r="AT6" s="40"/>
      <c r="AU6" s="40">
        <f t="shared" ref="AU6:AU23" si="1">SUM(AR6:AT6)</f>
        <v>6.7814145241778929</v>
      </c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</row>
    <row r="7" spans="1:58">
      <c r="A7" s="1">
        <v>2015</v>
      </c>
      <c r="B7" s="1">
        <v>1505.9262291666666</v>
      </c>
      <c r="C7" s="1">
        <v>400.33106770833336</v>
      </c>
      <c r="D7" s="1">
        <v>69.844994791666664</v>
      </c>
      <c r="E7" s="1">
        <v>1110.7057708333334</v>
      </c>
      <c r="F7" s="1">
        <v>183.98193750000002</v>
      </c>
      <c r="H7" s="88"/>
      <c r="I7" s="6" t="s">
        <v>15</v>
      </c>
      <c r="J7" s="1">
        <v>3137.58</v>
      </c>
      <c r="L7" s="6" t="s">
        <v>117</v>
      </c>
      <c r="M7" s="1">
        <v>39.038780000000003</v>
      </c>
      <c r="N7" s="1">
        <v>126.56122000000001</v>
      </c>
      <c r="O7" s="1">
        <v>5.42577</v>
      </c>
      <c r="P7" s="1">
        <v>1.74831</v>
      </c>
      <c r="Q7" s="1"/>
      <c r="R7" s="1">
        <v>134.60218</v>
      </c>
      <c r="S7" s="1">
        <v>9.2339800000000007</v>
      </c>
      <c r="T7" s="1"/>
      <c r="U7" s="1"/>
      <c r="V7" s="1"/>
      <c r="W7" s="1"/>
      <c r="X7" s="1"/>
      <c r="Z7" s="6" t="s">
        <v>118</v>
      </c>
      <c r="AA7" s="1">
        <v>239.97203999999999</v>
      </c>
      <c r="AB7" s="1"/>
      <c r="AC7" s="1">
        <v>441.92651999999998</v>
      </c>
      <c r="AD7" s="1"/>
      <c r="AF7" s="6" t="s">
        <v>93</v>
      </c>
      <c r="AG7" s="60">
        <v>1.3</v>
      </c>
      <c r="AH7" s="60">
        <v>1.1000000000000001</v>
      </c>
      <c r="AI7" s="60">
        <v>1.6</v>
      </c>
      <c r="AK7" s="6" t="s">
        <v>93</v>
      </c>
      <c r="AL7" s="62">
        <v>347.5855125186805</v>
      </c>
      <c r="AM7" s="63"/>
      <c r="AN7" s="63"/>
      <c r="AO7" s="63"/>
      <c r="AP7" s="63">
        <f t="shared" si="0"/>
        <v>0</v>
      </c>
      <c r="AQ7" s="1">
        <v>6.1182809999999996</v>
      </c>
      <c r="AR7" s="40"/>
      <c r="AS7" s="40">
        <v>15.305275835818161</v>
      </c>
      <c r="AT7" s="40"/>
      <c r="AU7" s="40">
        <f t="shared" si="1"/>
        <v>15.305275835818161</v>
      </c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</row>
    <row r="8" spans="1:58">
      <c r="A8" s="1">
        <v>2016</v>
      </c>
      <c r="B8" s="1">
        <v>1406.7431177446103</v>
      </c>
      <c r="C8" s="1">
        <v>428.176368159204</v>
      </c>
      <c r="D8" s="1">
        <v>71.790049751243785</v>
      </c>
      <c r="E8" s="1">
        <v>1003.3514096185737</v>
      </c>
      <c r="F8" s="1">
        <v>182.03905472636816</v>
      </c>
      <c r="H8" s="88"/>
      <c r="I8" s="6" t="s">
        <v>16</v>
      </c>
      <c r="J8" s="1">
        <v>4197.2636300000004</v>
      </c>
      <c r="L8" s="6" t="s">
        <v>118</v>
      </c>
      <c r="M8" s="1">
        <v>183.86008000000001</v>
      </c>
      <c r="N8" s="1">
        <v>9.4247700000000005</v>
      </c>
      <c r="O8" s="1">
        <v>2.1703100000000002</v>
      </c>
      <c r="P8" s="1">
        <v>197.36422999999999</v>
      </c>
      <c r="Q8" s="1"/>
      <c r="R8" s="1">
        <v>46.687190000000001</v>
      </c>
      <c r="S8" s="1">
        <v>242.39196999999999</v>
      </c>
      <c r="T8" s="1"/>
      <c r="U8" s="1"/>
      <c r="V8" s="1"/>
      <c r="W8" s="1"/>
      <c r="X8" s="1"/>
      <c r="Z8" s="6" t="s">
        <v>119</v>
      </c>
      <c r="AA8" s="1">
        <v>1.51118</v>
      </c>
      <c r="AB8" s="1"/>
      <c r="AC8" s="1"/>
      <c r="AD8" s="1"/>
      <c r="AF8" s="6" t="s">
        <v>94</v>
      </c>
      <c r="AG8" s="60">
        <v>9.1999999999999993</v>
      </c>
      <c r="AH8" s="60">
        <v>8.4</v>
      </c>
      <c r="AI8" s="60">
        <v>10.199999999999999</v>
      </c>
      <c r="AK8" s="6" t="s">
        <v>94</v>
      </c>
      <c r="AL8" s="62">
        <v>29.765398316019681</v>
      </c>
      <c r="AM8" s="63"/>
      <c r="AN8" s="63">
        <v>12.121289032610377</v>
      </c>
      <c r="AO8" s="63"/>
      <c r="AP8" s="63">
        <f t="shared" si="0"/>
        <v>12.121289032610377</v>
      </c>
      <c r="AQ8" s="1">
        <v>36.659484720000002</v>
      </c>
      <c r="AR8" s="40"/>
      <c r="AS8" s="40">
        <v>1.1302357540296488</v>
      </c>
      <c r="AT8" s="40"/>
      <c r="AU8" s="40">
        <f t="shared" si="1"/>
        <v>1.1302357540296488</v>
      </c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</row>
    <row r="9" spans="1:58">
      <c r="A9" s="1">
        <v>2017</v>
      </c>
      <c r="B9" s="1">
        <v>1709.4901969365426</v>
      </c>
      <c r="C9" s="1">
        <v>542.67850929978124</v>
      </c>
      <c r="D9" s="1">
        <v>105.78528446389497</v>
      </c>
      <c r="E9" s="1">
        <v>1284.2333533916849</v>
      </c>
      <c r="F9" s="1">
        <v>225.32265590809627</v>
      </c>
      <c r="H9" s="5" t="s">
        <v>17</v>
      </c>
      <c r="I9" s="6" t="s">
        <v>19</v>
      </c>
      <c r="J9" s="1">
        <v>10650.594859999999</v>
      </c>
      <c r="L9" s="6" t="s">
        <v>119</v>
      </c>
      <c r="M9" s="1">
        <v>1.51118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Z9" s="6" t="s">
        <v>120</v>
      </c>
      <c r="AA9" s="1">
        <v>142.65099000000001</v>
      </c>
      <c r="AB9" s="1"/>
      <c r="AC9" s="1">
        <v>330.08415000000002</v>
      </c>
      <c r="AD9" s="1">
        <v>0.20541999999999999</v>
      </c>
      <c r="AF9" s="6" t="s">
        <v>95</v>
      </c>
      <c r="AG9" s="60">
        <v>3.1</v>
      </c>
      <c r="AH9" s="60">
        <v>2.6</v>
      </c>
      <c r="AI9" s="60">
        <v>3.7</v>
      </c>
      <c r="AK9" s="6" t="s">
        <v>95</v>
      </c>
      <c r="AL9" s="62">
        <v>513.3600119774012</v>
      </c>
      <c r="AM9" s="63"/>
      <c r="AN9" s="63">
        <v>907.9603065989711</v>
      </c>
      <c r="AO9" s="63"/>
      <c r="AP9" s="63">
        <f t="shared" si="0"/>
        <v>907.9603065989711</v>
      </c>
      <c r="AQ9" s="1">
        <v>417.26676420000001</v>
      </c>
      <c r="AR9" s="40"/>
      <c r="AS9" s="40">
        <v>1168.6637696666569</v>
      </c>
      <c r="AT9" s="40"/>
      <c r="AU9" s="40">
        <f t="shared" si="1"/>
        <v>1168.6637696666569</v>
      </c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</row>
    <row r="10" spans="1:58">
      <c r="A10" s="1">
        <v>2018</v>
      </c>
      <c r="B10" s="1">
        <v>1225.3957668889532</v>
      </c>
      <c r="C10" s="1">
        <v>626.35836474340385</v>
      </c>
      <c r="D10" s="1">
        <v>106.24818788054509</v>
      </c>
      <c r="E10" s="1">
        <v>1305.3348796752682</v>
      </c>
      <c r="F10" s="1">
        <v>226.66280081182956</v>
      </c>
      <c r="H10" s="88" t="s">
        <v>475</v>
      </c>
      <c r="I10" s="6" t="s">
        <v>22</v>
      </c>
      <c r="J10" s="1">
        <v>70535.071620000002</v>
      </c>
      <c r="L10" s="6" t="s">
        <v>120</v>
      </c>
      <c r="M10" s="1">
        <v>52.891260000000003</v>
      </c>
      <c r="N10" s="1">
        <v>89.759730000000005</v>
      </c>
      <c r="O10" s="1">
        <v>51.54486</v>
      </c>
      <c r="P10" s="1">
        <v>194.25613000000001</v>
      </c>
      <c r="Q10" s="1"/>
      <c r="R10" s="1"/>
      <c r="S10" s="1">
        <v>77.229650000000007</v>
      </c>
      <c r="T10" s="1"/>
      <c r="U10" s="1">
        <v>7.0535100000000002</v>
      </c>
      <c r="V10" s="1"/>
      <c r="W10" s="1"/>
      <c r="X10" s="1">
        <v>0.20541999999999999</v>
      </c>
      <c r="Z10" s="6" t="s">
        <v>121</v>
      </c>
      <c r="AA10" s="1">
        <v>4.2109399999999999</v>
      </c>
      <c r="AB10" s="1"/>
      <c r="AC10" s="1"/>
      <c r="AD10" s="1"/>
      <c r="AF10" s="6" t="s">
        <v>96</v>
      </c>
      <c r="AG10" s="60">
        <v>3.2</v>
      </c>
      <c r="AH10" s="60">
        <v>2.5</v>
      </c>
      <c r="AI10" s="60">
        <v>4.4000000000000004</v>
      </c>
      <c r="AK10" s="6" t="s">
        <v>96</v>
      </c>
      <c r="AL10" s="62">
        <v>618.51152644432295</v>
      </c>
      <c r="AM10" s="63"/>
      <c r="AN10" s="63">
        <v>1880.5674880385309</v>
      </c>
      <c r="AO10" s="63"/>
      <c r="AP10" s="63">
        <f t="shared" si="0"/>
        <v>1880.5674880385309</v>
      </c>
      <c r="AQ10" s="1">
        <v>149.39900928</v>
      </c>
      <c r="AR10" s="40"/>
      <c r="AS10" s="40">
        <v>2284.4890178324272</v>
      </c>
      <c r="AT10" s="40"/>
      <c r="AU10" s="40">
        <f t="shared" si="1"/>
        <v>2284.4890178324272</v>
      </c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</row>
    <row r="11" spans="1:58">
      <c r="A11" s="1">
        <v>2019</v>
      </c>
      <c r="B11" s="1">
        <v>1922.3851953392732</v>
      </c>
      <c r="C11" s="1">
        <v>590.92186429061007</v>
      </c>
      <c r="D11" s="1">
        <v>158.68745716244001</v>
      </c>
      <c r="E11" s="1">
        <v>1541.5352981494175</v>
      </c>
      <c r="F11" s="1">
        <v>196.47018505825909</v>
      </c>
      <c r="H11" s="88"/>
      <c r="I11" s="6" t="s">
        <v>85</v>
      </c>
      <c r="J11" s="1">
        <v>65109.296880000002</v>
      </c>
      <c r="L11" s="6" t="s">
        <v>121</v>
      </c>
      <c r="M11" s="1">
        <v>0.75558999999999998</v>
      </c>
      <c r="N11" s="1">
        <v>3.1415899999999999</v>
      </c>
      <c r="O11" s="1"/>
      <c r="P11" s="1"/>
      <c r="Q11" s="1"/>
      <c r="R11" s="1">
        <v>0.31375999999999998</v>
      </c>
      <c r="S11" s="1"/>
      <c r="T11" s="1"/>
      <c r="U11" s="1"/>
      <c r="V11" s="1"/>
      <c r="W11" s="1"/>
      <c r="X11" s="1"/>
      <c r="Z11" s="6" t="s">
        <v>122</v>
      </c>
      <c r="AA11" s="1">
        <v>1.88897</v>
      </c>
      <c r="AB11" s="1"/>
      <c r="AC11" s="1"/>
      <c r="AD11" s="1"/>
      <c r="AF11" s="6" t="s">
        <v>97</v>
      </c>
      <c r="AG11" s="60">
        <v>405</v>
      </c>
      <c r="AH11" s="60">
        <v>313</v>
      </c>
      <c r="AI11" s="60">
        <v>516</v>
      </c>
      <c r="AK11" s="6" t="s">
        <v>97</v>
      </c>
      <c r="AL11" s="62">
        <v>612.02739070530345</v>
      </c>
      <c r="AM11" s="63"/>
      <c r="AN11" s="63"/>
      <c r="AO11" s="63"/>
      <c r="AP11" s="63">
        <f t="shared" si="0"/>
        <v>0</v>
      </c>
      <c r="AQ11" s="1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</row>
    <row r="12" spans="1:58">
      <c r="A12" s="1">
        <v>2020</v>
      </c>
      <c r="B12" s="1">
        <v>1301.1811645708037</v>
      </c>
      <c r="C12" s="1">
        <v>680.23138873701464</v>
      </c>
      <c r="D12" s="1">
        <v>106.50594860579552</v>
      </c>
      <c r="E12" s="1">
        <v>1356.4436850738109</v>
      </c>
      <c r="F12" s="1">
        <v>231.09781301257522</v>
      </c>
      <c r="H12" s="88" t="s">
        <v>476</v>
      </c>
      <c r="I12" s="6" t="s">
        <v>25</v>
      </c>
      <c r="J12" s="1">
        <v>12838.767390000001</v>
      </c>
      <c r="L12" s="6" t="s">
        <v>122</v>
      </c>
      <c r="M12" s="1">
        <v>1.88897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Z12" s="6" t="s">
        <v>123</v>
      </c>
      <c r="AA12" s="1">
        <v>2489.6206000000002</v>
      </c>
      <c r="AB12" s="1">
        <v>24539.54133</v>
      </c>
      <c r="AC12" s="1"/>
      <c r="AD12" s="1"/>
      <c r="AF12" s="6" t="s">
        <v>107</v>
      </c>
      <c r="AG12" s="60">
        <v>33.1</v>
      </c>
      <c r="AH12" s="60">
        <v>19.399999999999999</v>
      </c>
      <c r="AI12" s="60">
        <v>53</v>
      </c>
      <c r="AK12" s="6" t="s">
        <v>107</v>
      </c>
      <c r="AL12" s="62">
        <v>55.70713259978131</v>
      </c>
      <c r="AM12" s="63"/>
      <c r="AN12" s="63"/>
      <c r="AO12" s="63"/>
      <c r="AP12" s="63">
        <f t="shared" si="0"/>
        <v>0</v>
      </c>
      <c r="AQ12" s="1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</row>
    <row r="13" spans="1:58">
      <c r="H13" s="88"/>
      <c r="I13" s="6" t="s">
        <v>26</v>
      </c>
      <c r="J13" s="1">
        <v>10271.01391</v>
      </c>
      <c r="L13" s="6" t="s">
        <v>123</v>
      </c>
      <c r="M13" s="1">
        <v>706.85386000000005</v>
      </c>
      <c r="N13" s="1">
        <v>1741.89977</v>
      </c>
      <c r="O13" s="1">
        <v>1080.63347</v>
      </c>
      <c r="P13" s="1">
        <v>897.07482000000005</v>
      </c>
      <c r="Q13" s="1">
        <v>1134.87112</v>
      </c>
      <c r="R13" s="1">
        <v>40.866979999999998</v>
      </c>
      <c r="S13" s="1">
        <v>190.97550000000001</v>
      </c>
      <c r="T13" s="1">
        <v>1126.65543</v>
      </c>
      <c r="U13" s="1">
        <v>11162.880440000001</v>
      </c>
      <c r="V13" s="1">
        <v>8858.1198399999994</v>
      </c>
      <c r="W13" s="1">
        <v>64.707390000000004</v>
      </c>
      <c r="X13" s="1">
        <v>23.623329999999999</v>
      </c>
      <c r="Z13" s="6" t="s">
        <v>124</v>
      </c>
      <c r="AA13" s="1">
        <v>92.763999999999996</v>
      </c>
      <c r="AB13" s="1"/>
      <c r="AC13" s="1">
        <v>703.49523999999997</v>
      </c>
      <c r="AD13" s="1">
        <v>748.36581999999999</v>
      </c>
      <c r="AF13" s="6" t="s">
        <v>98</v>
      </c>
      <c r="AG13" s="60">
        <v>2.4</v>
      </c>
      <c r="AH13" s="60">
        <v>1.9</v>
      </c>
      <c r="AI13" s="60">
        <v>3.1</v>
      </c>
      <c r="AK13" s="6" t="s">
        <v>98</v>
      </c>
      <c r="AL13" s="62">
        <v>342.36236702022961</v>
      </c>
      <c r="AM13" s="63"/>
      <c r="AN13" s="63">
        <v>22063.030806132825</v>
      </c>
      <c r="AO13" s="63"/>
      <c r="AP13" s="63">
        <f t="shared" si="0"/>
        <v>22063.030806132825</v>
      </c>
      <c r="AQ13" s="1"/>
      <c r="AR13" s="40"/>
      <c r="AS13" s="40">
        <v>6932.1126247151778</v>
      </c>
      <c r="AT13" s="40"/>
      <c r="AU13" s="40">
        <f t="shared" si="1"/>
        <v>6932.1126247151778</v>
      </c>
      <c r="AV13" s="40"/>
      <c r="AW13" s="40"/>
      <c r="AX13" s="40"/>
      <c r="AY13" s="40"/>
      <c r="AZ13" s="40"/>
      <c r="BA13" s="40">
        <v>633.12090036402401</v>
      </c>
      <c r="BB13" s="40">
        <f>SUM(AY13:BA13)</f>
        <v>633.12090036402401</v>
      </c>
      <c r="BC13" s="40"/>
      <c r="BD13" s="40">
        <v>18.438468766536946</v>
      </c>
      <c r="BE13" s="40">
        <v>18.438468766536946</v>
      </c>
      <c r="BF13" s="40">
        <f>SUM(BC13:BE13)</f>
        <v>36.876937533073892</v>
      </c>
    </row>
    <row r="14" spans="1:58">
      <c r="L14" s="6" t="s">
        <v>124</v>
      </c>
      <c r="M14" s="1">
        <v>19.834219999999998</v>
      </c>
      <c r="N14" s="1">
        <v>72.929779999999994</v>
      </c>
      <c r="O14" s="1">
        <v>64.838009999999997</v>
      </c>
      <c r="P14" s="1">
        <v>72.263279999999995</v>
      </c>
      <c r="Q14" s="1">
        <v>224.54669000000001</v>
      </c>
      <c r="R14" s="1"/>
      <c r="S14" s="1">
        <v>18.677820000000001</v>
      </c>
      <c r="T14" s="1">
        <v>232.53799000000001</v>
      </c>
      <c r="U14" s="1">
        <v>361.49223999999998</v>
      </c>
      <c r="V14" s="1">
        <v>470.95724999999999</v>
      </c>
      <c r="W14" s="1">
        <v>4.4935700000000001</v>
      </c>
      <c r="X14" s="1">
        <v>2.0541999999999998</v>
      </c>
      <c r="Z14" s="6" t="s">
        <v>125</v>
      </c>
      <c r="AA14" s="1">
        <v>10648.90034</v>
      </c>
      <c r="AB14" s="1">
        <v>26978.267459999999</v>
      </c>
      <c r="AC14" s="1"/>
      <c r="AD14" s="1"/>
      <c r="AF14" s="6" t="s">
        <v>99</v>
      </c>
      <c r="AG14" s="60">
        <v>8.3000000000000007</v>
      </c>
      <c r="AH14" s="60">
        <v>6</v>
      </c>
      <c r="AI14" s="60">
        <v>11.5</v>
      </c>
      <c r="AK14" s="6" t="s">
        <v>99</v>
      </c>
      <c r="AL14" s="62">
        <v>32.346593425186811</v>
      </c>
      <c r="AM14" s="63"/>
      <c r="AN14" s="63"/>
      <c r="AO14" s="63"/>
      <c r="AP14" s="63">
        <f t="shared" si="0"/>
        <v>0</v>
      </c>
      <c r="AQ14" s="1">
        <v>2.6041913999999999</v>
      </c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</row>
    <row r="15" spans="1:58">
      <c r="L15" s="6" t="s">
        <v>125</v>
      </c>
      <c r="M15" s="1">
        <v>3760.9461000000001</v>
      </c>
      <c r="N15" s="1">
        <v>5819.7965100000001</v>
      </c>
      <c r="O15" s="1">
        <v>6820.4701400000004</v>
      </c>
      <c r="P15" s="1">
        <v>1507.8161</v>
      </c>
      <c r="Q15" s="1">
        <v>12073.93634</v>
      </c>
      <c r="R15" s="1">
        <v>1068.1577400000001</v>
      </c>
      <c r="S15" s="1">
        <v>922.41863999999998</v>
      </c>
      <c r="T15" s="1">
        <v>1950.30143</v>
      </c>
      <c r="U15" s="1">
        <v>806.92121999999995</v>
      </c>
      <c r="V15" s="1">
        <v>2808.3810100000001</v>
      </c>
      <c r="W15" s="1">
        <v>71.38355</v>
      </c>
      <c r="X15" s="1">
        <v>16.639040000000001</v>
      </c>
      <c r="Z15" s="6" t="s">
        <v>126</v>
      </c>
      <c r="AA15" s="1">
        <v>0.24798000000000001</v>
      </c>
      <c r="AB15" s="1"/>
      <c r="AC15" s="1"/>
      <c r="AD15" s="1"/>
      <c r="AF15" s="6" t="s">
        <v>232</v>
      </c>
      <c r="AG15" s="60">
        <v>376</v>
      </c>
      <c r="AH15" s="60">
        <v>189</v>
      </c>
      <c r="AI15" s="60">
        <v>681</v>
      </c>
      <c r="AK15" s="6" t="s">
        <v>100</v>
      </c>
      <c r="AL15" s="62">
        <v>24.36775722252597</v>
      </c>
      <c r="AM15" s="63"/>
      <c r="AN15" s="63"/>
      <c r="AO15" s="63"/>
      <c r="AP15" s="63">
        <f t="shared" si="0"/>
        <v>0</v>
      </c>
      <c r="AQ15" s="1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</row>
    <row r="16" spans="1:58">
      <c r="L16" s="6" t="s">
        <v>126</v>
      </c>
      <c r="M16" s="1">
        <v>0.11334</v>
      </c>
      <c r="N16" s="1">
        <v>0.13464000000000001</v>
      </c>
      <c r="O16" s="1"/>
      <c r="P16" s="1"/>
      <c r="Q16" s="1"/>
      <c r="R16" s="1"/>
      <c r="S16" s="1"/>
      <c r="T16" s="1"/>
      <c r="U16" s="1"/>
      <c r="V16" s="1"/>
      <c r="W16" s="1"/>
      <c r="X16" s="1"/>
      <c r="Z16" s="6" t="s">
        <v>127</v>
      </c>
      <c r="AA16" s="1"/>
      <c r="AB16" s="1"/>
      <c r="AC16" s="1"/>
      <c r="AD16" s="1">
        <v>3906.4155900000001</v>
      </c>
      <c r="AF16" s="6" t="s">
        <v>100</v>
      </c>
      <c r="AG16" s="60">
        <v>12.9</v>
      </c>
      <c r="AH16" s="60">
        <v>7.2</v>
      </c>
      <c r="AI16" s="60">
        <v>23.9</v>
      </c>
      <c r="AK16" s="6" t="s">
        <v>101</v>
      </c>
      <c r="AL16" s="62">
        <v>29874.794193015856</v>
      </c>
      <c r="AM16" s="63">
        <v>24128.041135709864</v>
      </c>
      <c r="AN16" s="63"/>
      <c r="AO16" s="63"/>
      <c r="AP16" s="63">
        <f t="shared" si="0"/>
        <v>24128.041135709864</v>
      </c>
      <c r="AQ16" s="1">
        <v>498.57714989999994</v>
      </c>
      <c r="AR16" s="40">
        <v>16175.328718041546</v>
      </c>
      <c r="AS16" s="40"/>
      <c r="AT16" s="40"/>
      <c r="AU16" s="40">
        <f t="shared" si="1"/>
        <v>16175.328718041546</v>
      </c>
      <c r="AV16" s="40">
        <v>13745.196201286677</v>
      </c>
      <c r="AW16" s="40"/>
      <c r="AX16" s="40">
        <f>SUM(AV16:AW16)</f>
        <v>13745.196201286677</v>
      </c>
      <c r="AY16" s="40">
        <v>244256.20336957465</v>
      </c>
      <c r="AZ16" s="40"/>
      <c r="BA16" s="40"/>
      <c r="BB16" s="40">
        <f t="shared" ref="BB16:BB18" si="2">SUM(AY16:BA16)</f>
        <v>244256.20336957465</v>
      </c>
      <c r="BC16" s="40">
        <v>1077.6347796124173</v>
      </c>
      <c r="BD16" s="40"/>
      <c r="BE16" s="40"/>
      <c r="BF16" s="40">
        <f t="shared" ref="BF16:BF23" si="3">SUM(BC16:BE16)</f>
        <v>1077.6347796124173</v>
      </c>
    </row>
    <row r="17" spans="12:58">
      <c r="L17" s="6" t="s">
        <v>127</v>
      </c>
      <c r="M17" s="1">
        <v>167.17415</v>
      </c>
      <c r="N17" s="1">
        <v>775.29966999999999</v>
      </c>
      <c r="O17" s="1">
        <v>623.96410000000003</v>
      </c>
      <c r="P17" s="1">
        <v>368.77584000000002</v>
      </c>
      <c r="Q17" s="1">
        <v>78.894779999999997</v>
      </c>
      <c r="R17" s="1">
        <v>9.7264999999999997</v>
      </c>
      <c r="S17" s="1">
        <v>30.080390000000001</v>
      </c>
      <c r="T17" s="1">
        <v>10.650589999999999</v>
      </c>
      <c r="U17" s="1">
        <v>1050.9725699999999</v>
      </c>
      <c r="V17" s="1">
        <v>758.52331000000004</v>
      </c>
      <c r="W17" s="1">
        <v>15.40652</v>
      </c>
      <c r="X17" s="1">
        <v>16.94717</v>
      </c>
      <c r="Z17" s="6" t="s">
        <v>128</v>
      </c>
      <c r="AA17" s="1"/>
      <c r="AB17" s="1"/>
      <c r="AC17" s="1"/>
      <c r="AD17" s="1">
        <v>2587.9814700000002</v>
      </c>
      <c r="AF17" s="6" t="s">
        <v>233</v>
      </c>
      <c r="AG17" s="60">
        <v>7.1</v>
      </c>
      <c r="AH17" s="60">
        <v>5.7</v>
      </c>
      <c r="AI17" s="60">
        <v>8.9</v>
      </c>
      <c r="AK17" s="6" t="s">
        <v>102</v>
      </c>
      <c r="AL17" s="62">
        <v>4183.6564830162206</v>
      </c>
      <c r="AM17" s="63"/>
      <c r="AN17" s="63"/>
      <c r="AO17" s="63">
        <v>9998.766997068411</v>
      </c>
      <c r="AP17" s="63">
        <f t="shared" si="0"/>
        <v>9998.766997068411</v>
      </c>
      <c r="AQ17" s="1"/>
      <c r="AR17" s="40"/>
      <c r="AS17" s="40"/>
      <c r="AT17" s="40">
        <v>17738.310615748003</v>
      </c>
      <c r="AU17" s="40">
        <f t="shared" si="1"/>
        <v>17738.310615748003</v>
      </c>
      <c r="AV17" s="40"/>
      <c r="AW17" s="40">
        <v>16958.944487760109</v>
      </c>
      <c r="AX17" s="40">
        <f t="shared" ref="AX17:AX18" si="4">SUM(AV17:AW17)</f>
        <v>16958.944487760109</v>
      </c>
      <c r="AY17" s="40"/>
      <c r="AZ17" s="40">
        <v>34346.808844748302</v>
      </c>
      <c r="BA17" s="40"/>
      <c r="BB17" s="40">
        <f t="shared" si="2"/>
        <v>34346.808844748302</v>
      </c>
      <c r="BC17" s="40"/>
      <c r="BD17" s="40"/>
      <c r="BE17" s="40">
        <v>477.52753094585921</v>
      </c>
      <c r="BF17" s="40">
        <f t="shared" si="3"/>
        <v>477.52753094585921</v>
      </c>
    </row>
    <row r="18" spans="12:58">
      <c r="L18" s="6" t="s">
        <v>128</v>
      </c>
      <c r="M18" s="1">
        <v>175.67453</v>
      </c>
      <c r="N18" s="1">
        <v>388.77183000000002</v>
      </c>
      <c r="O18" s="1">
        <v>165.48613</v>
      </c>
      <c r="P18" s="1">
        <v>170.16837000000001</v>
      </c>
      <c r="Q18" s="1">
        <v>103.17010000000001</v>
      </c>
      <c r="R18" s="1">
        <v>3.1375799999999998</v>
      </c>
      <c r="S18" s="1">
        <v>76.180329999999998</v>
      </c>
      <c r="T18" s="1">
        <v>726.15755999999999</v>
      </c>
      <c r="U18" s="1">
        <v>213.95638</v>
      </c>
      <c r="V18" s="1">
        <v>501.34159</v>
      </c>
      <c r="W18" s="1">
        <v>47.503439999999998</v>
      </c>
      <c r="X18" s="1">
        <v>16.433620000000001</v>
      </c>
      <c r="Z18" s="6" t="s">
        <v>129</v>
      </c>
      <c r="AA18" s="1"/>
      <c r="AB18" s="1">
        <v>33664.54952</v>
      </c>
      <c r="AC18" s="1"/>
      <c r="AD18" s="1"/>
      <c r="AF18" s="6" t="s">
        <v>234</v>
      </c>
      <c r="AG18" s="60">
        <v>122</v>
      </c>
      <c r="AH18" s="60">
        <v>79.900000000000006</v>
      </c>
      <c r="AI18" s="60">
        <v>191</v>
      </c>
      <c r="AK18" s="6" t="s">
        <v>103</v>
      </c>
      <c r="AL18" s="62">
        <v>14371.113910251506</v>
      </c>
      <c r="AM18" s="63">
        <v>12492.429358693276</v>
      </c>
      <c r="AN18" s="63"/>
      <c r="AO18" s="63"/>
      <c r="AP18" s="63">
        <f t="shared" si="0"/>
        <v>12492.429358693276</v>
      </c>
      <c r="AQ18" s="1">
        <v>1602.2366027999999</v>
      </c>
      <c r="AR18" s="40">
        <v>19494.532463743573</v>
      </c>
      <c r="AS18" s="40"/>
      <c r="AT18" s="40"/>
      <c r="AU18" s="40">
        <f t="shared" si="1"/>
        <v>19494.532463743573</v>
      </c>
      <c r="AV18" s="40">
        <v>2925.4521433296886</v>
      </c>
      <c r="AW18" s="40"/>
      <c r="AX18" s="40">
        <f t="shared" si="4"/>
        <v>2925.4521433296886</v>
      </c>
      <c r="AY18" s="40">
        <v>5422.95333743029</v>
      </c>
      <c r="AZ18" s="40"/>
      <c r="BA18" s="40">
        <v>26363.54999172068</v>
      </c>
      <c r="BB18" s="40">
        <f t="shared" si="2"/>
        <v>31786.503329150968</v>
      </c>
      <c r="BC18" s="40">
        <v>132.03388383451795</v>
      </c>
      <c r="BD18" s="40"/>
      <c r="BE18" s="40"/>
      <c r="BF18" s="40">
        <f t="shared" si="3"/>
        <v>132.03388383451795</v>
      </c>
    </row>
    <row r="19" spans="12:58">
      <c r="L19" s="6" t="s">
        <v>129</v>
      </c>
      <c r="M19" s="1">
        <v>330.57035000000002</v>
      </c>
      <c r="N19" s="1">
        <v>953.92152999999996</v>
      </c>
      <c r="O19" s="1">
        <v>1225.13994</v>
      </c>
      <c r="P19" s="1">
        <v>2112.7296999999999</v>
      </c>
      <c r="Q19" s="1">
        <v>16601.890050000002</v>
      </c>
      <c r="R19" s="1">
        <v>118.97703</v>
      </c>
      <c r="S19" s="1">
        <v>408.81348000000003</v>
      </c>
      <c r="T19" s="1">
        <v>882.04675999999995</v>
      </c>
      <c r="U19" s="1">
        <v>950.46009000000004</v>
      </c>
      <c r="V19" s="1">
        <v>4117.0778700000001</v>
      </c>
      <c r="W19" s="1">
        <v>3512.94353</v>
      </c>
      <c r="X19" s="1">
        <v>2449.97919</v>
      </c>
      <c r="Z19" s="6" t="s">
        <v>130</v>
      </c>
      <c r="AA19" s="1"/>
      <c r="AB19" s="1">
        <v>8353.7574999999997</v>
      </c>
      <c r="AC19" s="1"/>
      <c r="AD19" s="1"/>
      <c r="AF19" s="6" t="s">
        <v>235</v>
      </c>
      <c r="AG19" s="60">
        <v>1.5</v>
      </c>
      <c r="AH19" s="60">
        <v>0.9</v>
      </c>
      <c r="AI19" s="60">
        <v>2.4</v>
      </c>
      <c r="AK19" s="6" t="s">
        <v>108</v>
      </c>
      <c r="AL19" s="62">
        <v>0.24235127173318752</v>
      </c>
      <c r="AM19" s="63"/>
      <c r="AN19" s="63"/>
      <c r="AO19" s="63"/>
      <c r="AP19" s="63">
        <f t="shared" si="0"/>
        <v>0</v>
      </c>
      <c r="AQ19" s="1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</row>
    <row r="20" spans="12:58">
      <c r="L20" s="6" t="s">
        <v>130</v>
      </c>
      <c r="M20" s="1">
        <v>105.78251</v>
      </c>
      <c r="N20" s="1">
        <v>2416.7807400000002</v>
      </c>
      <c r="O20" s="1">
        <v>1031.98236</v>
      </c>
      <c r="P20" s="1">
        <v>701.26463999999999</v>
      </c>
      <c r="Q20" s="1">
        <v>3010.1394399999999</v>
      </c>
      <c r="R20" s="1">
        <v>18.119520000000001</v>
      </c>
      <c r="S20" s="1">
        <v>118.78256</v>
      </c>
      <c r="T20" s="1">
        <v>54.850560000000002</v>
      </c>
      <c r="U20" s="1">
        <v>222.18548000000001</v>
      </c>
      <c r="V20" s="1">
        <v>620.70862999999997</v>
      </c>
      <c r="W20" s="1">
        <v>34.022730000000003</v>
      </c>
      <c r="X20" s="1">
        <v>19.13832</v>
      </c>
      <c r="Z20" s="6" t="s">
        <v>131</v>
      </c>
      <c r="AA20" s="1"/>
      <c r="AB20" s="1"/>
      <c r="AC20" s="1"/>
      <c r="AD20" s="1">
        <v>853.81599000000006</v>
      </c>
      <c r="AF20" s="6" t="s">
        <v>101</v>
      </c>
      <c r="AG20" s="60">
        <v>12.2</v>
      </c>
      <c r="AH20" s="60">
        <v>10.3</v>
      </c>
      <c r="AI20" s="60">
        <v>14.5</v>
      </c>
      <c r="AK20" s="6" t="s">
        <v>109</v>
      </c>
      <c r="AL20" s="62">
        <v>29.082152607982511</v>
      </c>
      <c r="AM20" s="63"/>
      <c r="AN20" s="63">
        <v>360.14838909168924</v>
      </c>
      <c r="AO20" s="63">
        <v>39.448302253450741</v>
      </c>
      <c r="AP20" s="63">
        <f t="shared" si="0"/>
        <v>399.59669134513996</v>
      </c>
      <c r="AQ20" s="1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>
        <v>87.510701372431242</v>
      </c>
      <c r="BE20" s="40"/>
      <c r="BF20" s="40">
        <f t="shared" si="3"/>
        <v>87.510701372431242</v>
      </c>
    </row>
    <row r="21" spans="12:58">
      <c r="L21" s="6" t="s">
        <v>131</v>
      </c>
      <c r="M21" s="1">
        <v>853.81599000000006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Z21" s="6" t="s">
        <v>132</v>
      </c>
      <c r="AA21" s="1"/>
      <c r="AB21" s="1">
        <v>143080.20829000001</v>
      </c>
      <c r="AC21" s="1"/>
      <c r="AD21" s="1"/>
      <c r="AF21" s="6" t="s">
        <v>102</v>
      </c>
      <c r="AG21" s="60">
        <v>45.1</v>
      </c>
      <c r="AH21" s="60">
        <v>32</v>
      </c>
      <c r="AI21" s="60">
        <v>61.3</v>
      </c>
      <c r="AK21" s="6" t="s">
        <v>110</v>
      </c>
      <c r="AL21" s="62">
        <v>72.032183542919626</v>
      </c>
      <c r="AM21" s="63"/>
      <c r="AN21" s="63">
        <v>20.400562345062998</v>
      </c>
      <c r="AO21" s="63"/>
      <c r="AP21" s="63">
        <f t="shared" si="0"/>
        <v>20.400562345062998</v>
      </c>
      <c r="AQ21" s="1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</row>
    <row r="22" spans="12:58">
      <c r="L22" s="6" t="s">
        <v>132</v>
      </c>
      <c r="M22" s="1">
        <v>5268.72469</v>
      </c>
      <c r="N22" s="1">
        <v>13290.611059999999</v>
      </c>
      <c r="O22" s="1">
        <v>23894.20766</v>
      </c>
      <c r="P22" s="1">
        <v>8532.5063699999992</v>
      </c>
      <c r="Q22" s="1">
        <v>19695.779340000001</v>
      </c>
      <c r="R22" s="1">
        <v>686.29332999999997</v>
      </c>
      <c r="S22" s="1">
        <v>1352.8480199999999</v>
      </c>
      <c r="T22" s="1">
        <v>3642.50344</v>
      </c>
      <c r="U22" s="1">
        <v>28199.92164</v>
      </c>
      <c r="V22" s="1">
        <v>29697.435460000001</v>
      </c>
      <c r="W22" s="1">
        <v>4795.0228399999996</v>
      </c>
      <c r="X22" s="1">
        <v>4024.3544299999999</v>
      </c>
      <c r="Z22" s="6" t="s">
        <v>133</v>
      </c>
      <c r="AA22" s="1"/>
      <c r="AB22" s="1">
        <v>69233.806030000007</v>
      </c>
      <c r="AC22" s="1"/>
      <c r="AD22" s="1"/>
      <c r="AF22" s="6" t="s">
        <v>103</v>
      </c>
      <c r="AG22" s="60">
        <v>1.5</v>
      </c>
      <c r="AH22" s="60">
        <v>1.4</v>
      </c>
      <c r="AI22" s="60">
        <v>1.7</v>
      </c>
      <c r="AK22" s="6" t="s">
        <v>145</v>
      </c>
      <c r="AL22" s="62"/>
      <c r="AM22" s="63"/>
      <c r="AN22" s="63">
        <v>81.82068308365227</v>
      </c>
      <c r="AO22" s="63"/>
      <c r="AP22" s="63">
        <f t="shared" si="0"/>
        <v>81.82068308365227</v>
      </c>
      <c r="AQ22" s="1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</row>
    <row r="23" spans="12:58">
      <c r="L23" s="6" t="s">
        <v>133</v>
      </c>
      <c r="M23" s="1">
        <v>2992.8895000000002</v>
      </c>
      <c r="N23" s="1">
        <v>7744.5817299999999</v>
      </c>
      <c r="O23" s="1">
        <v>17555.09417</v>
      </c>
      <c r="P23" s="1">
        <v>4479.5464199999997</v>
      </c>
      <c r="Q23" s="1">
        <v>4639.0132899999999</v>
      </c>
      <c r="R23" s="1">
        <v>405.06157999999999</v>
      </c>
      <c r="S23" s="1">
        <v>538.36901</v>
      </c>
      <c r="T23" s="1">
        <v>940.80255</v>
      </c>
      <c r="U23" s="1">
        <v>14882.90011</v>
      </c>
      <c r="V23" s="1">
        <v>14518.288049999999</v>
      </c>
      <c r="W23" s="1">
        <v>192.83829</v>
      </c>
      <c r="X23" s="1">
        <v>344.42133000000001</v>
      </c>
      <c r="Z23" s="6" t="s">
        <v>134</v>
      </c>
      <c r="AA23" s="1"/>
      <c r="AB23" s="1"/>
      <c r="AC23" s="1">
        <v>5049.0906599999998</v>
      </c>
      <c r="AD23" s="1">
        <v>1684.4462799999999</v>
      </c>
      <c r="AF23" s="6" t="s">
        <v>236</v>
      </c>
      <c r="AG23" s="60">
        <v>205</v>
      </c>
      <c r="AH23" s="60">
        <v>128</v>
      </c>
      <c r="AI23" s="60">
        <v>331</v>
      </c>
      <c r="AK23" s="6" t="s">
        <v>146</v>
      </c>
      <c r="AL23" s="62"/>
      <c r="AM23" s="63"/>
      <c r="AN23" s="63">
        <v>237.48977756588306</v>
      </c>
      <c r="AO23" s="63"/>
      <c r="AP23" s="63">
        <f t="shared" si="0"/>
        <v>237.48977756588306</v>
      </c>
      <c r="AQ23" s="1"/>
      <c r="AR23" s="40"/>
      <c r="AS23" s="40">
        <v>1.0912885439037727</v>
      </c>
      <c r="AT23" s="40"/>
      <c r="AU23" s="40">
        <f t="shared" si="1"/>
        <v>1.0912885439037727</v>
      </c>
      <c r="AV23" s="40"/>
      <c r="AW23" s="40"/>
      <c r="AX23" s="40"/>
      <c r="AY23" s="40"/>
      <c r="AZ23" s="40"/>
      <c r="BA23" s="40"/>
      <c r="BB23" s="40"/>
      <c r="BC23" s="40"/>
      <c r="BD23" s="40">
        <v>2.3109781301257519</v>
      </c>
      <c r="BE23" s="40"/>
      <c r="BF23" s="40">
        <f t="shared" si="3"/>
        <v>2.3109781301257519</v>
      </c>
    </row>
    <row r="24" spans="12:58">
      <c r="L24" s="6" t="s">
        <v>134</v>
      </c>
      <c r="M24" s="1">
        <v>531.27377999999999</v>
      </c>
      <c r="N24" s="1">
        <v>268.71818999999999</v>
      </c>
      <c r="O24" s="1">
        <v>49.483069999999998</v>
      </c>
      <c r="P24" s="1">
        <v>336.06310999999999</v>
      </c>
      <c r="Q24" s="1"/>
      <c r="R24" s="1">
        <v>25.937329999999999</v>
      </c>
      <c r="S24" s="1">
        <v>34.081780000000002</v>
      </c>
      <c r="T24" s="1">
        <v>11.183120000000001</v>
      </c>
      <c r="U24" s="1">
        <v>162.23066</v>
      </c>
      <c r="V24" s="1">
        <v>1085.1549500000001</v>
      </c>
      <c r="W24" s="1">
        <v>2544.9646699999998</v>
      </c>
      <c r="X24" s="1">
        <v>1684.4462799999999</v>
      </c>
      <c r="Z24" s="6" t="s">
        <v>135</v>
      </c>
      <c r="AA24" s="1">
        <v>0.38107999999999997</v>
      </c>
      <c r="AB24" s="1"/>
      <c r="AC24" s="1">
        <v>6.9930000000000006E-2</v>
      </c>
      <c r="AD24" s="1"/>
      <c r="AF24" s="6" t="s">
        <v>237</v>
      </c>
      <c r="AG24" s="60">
        <v>170</v>
      </c>
      <c r="AH24" s="60">
        <v>121</v>
      </c>
      <c r="AI24" s="60">
        <v>252</v>
      </c>
      <c r="AK24" s="6" t="s">
        <v>104</v>
      </c>
      <c r="AL24" s="62">
        <v>3372.5008148715142</v>
      </c>
      <c r="AM24" s="63"/>
      <c r="AN24" s="63"/>
      <c r="AO24" s="63"/>
      <c r="AP24" s="63"/>
      <c r="AQ24" s="1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</row>
    <row r="25" spans="12:58">
      <c r="L25" s="6" t="s">
        <v>135</v>
      </c>
      <c r="M25" s="1"/>
      <c r="N25" s="1">
        <v>6.7320000000000005E-2</v>
      </c>
      <c r="O25" s="1"/>
      <c r="P25" s="1">
        <v>6.9930000000000006E-2</v>
      </c>
      <c r="Q25" s="1"/>
      <c r="R25" s="1">
        <v>0.31375999999999998</v>
      </c>
      <c r="S25" s="1"/>
      <c r="T25" s="1"/>
      <c r="U25" s="1"/>
      <c r="V25" s="1"/>
      <c r="W25" s="1"/>
      <c r="X25" s="1"/>
      <c r="Z25" s="6" t="s">
        <v>136</v>
      </c>
      <c r="AA25" s="1">
        <v>2.3333499999999998</v>
      </c>
      <c r="AB25" s="1"/>
      <c r="AC25" s="1">
        <v>16.540430000000001</v>
      </c>
      <c r="AD25" s="1"/>
      <c r="AF25" s="6" t="s">
        <v>108</v>
      </c>
      <c r="AG25" s="60">
        <v>3.6</v>
      </c>
      <c r="AH25" s="60">
        <v>2.7</v>
      </c>
      <c r="AI25" s="60">
        <v>4.8</v>
      </c>
      <c r="AK25" s="6" t="s">
        <v>111</v>
      </c>
      <c r="AL25" s="62">
        <v>9.9633300601421553</v>
      </c>
      <c r="AM25" s="63"/>
      <c r="AN25" s="63"/>
      <c r="AO25" s="63"/>
      <c r="AP25" s="63"/>
      <c r="AQ25" s="1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</row>
    <row r="26" spans="12:58">
      <c r="L26" s="6" t="s">
        <v>136</v>
      </c>
      <c r="M26" s="1"/>
      <c r="N26" s="1">
        <v>2.01959</v>
      </c>
      <c r="O26" s="1">
        <v>10.85155</v>
      </c>
      <c r="P26" s="1">
        <v>2.33107</v>
      </c>
      <c r="Q26" s="1"/>
      <c r="R26" s="1">
        <v>0.31375999999999998</v>
      </c>
      <c r="S26" s="1">
        <v>3.3578100000000002</v>
      </c>
      <c r="T26" s="1"/>
      <c r="U26" s="1"/>
      <c r="V26" s="1"/>
      <c r="W26" s="1"/>
      <c r="X26" s="1"/>
      <c r="Z26" s="6" t="s">
        <v>137</v>
      </c>
      <c r="AA26" s="1">
        <v>1.68299</v>
      </c>
      <c r="AB26" s="1"/>
      <c r="AC26" s="1"/>
      <c r="AD26" s="1"/>
      <c r="AF26" s="6" t="s">
        <v>109</v>
      </c>
      <c r="AG26" s="60">
        <v>3.2</v>
      </c>
      <c r="AH26" s="60">
        <v>2.1</v>
      </c>
      <c r="AI26" s="60">
        <v>4.7</v>
      </c>
    </row>
    <row r="27" spans="12:58">
      <c r="L27" s="6" t="s">
        <v>137</v>
      </c>
      <c r="M27" s="1"/>
      <c r="N27" s="1">
        <v>1.68299</v>
      </c>
      <c r="O27" s="1"/>
      <c r="P27" s="1"/>
      <c r="Q27" s="1"/>
      <c r="R27" s="1"/>
      <c r="S27" s="1"/>
      <c r="T27" s="1"/>
      <c r="U27" s="1"/>
      <c r="V27" s="1"/>
      <c r="W27" s="1"/>
      <c r="X27" s="1"/>
      <c r="Z27" s="6" t="s">
        <v>138</v>
      </c>
      <c r="AA27" s="1">
        <v>6.7320000000000005E-2</v>
      </c>
      <c r="AB27" s="1"/>
      <c r="AC27" s="1"/>
      <c r="AD27" s="1"/>
      <c r="AF27" s="6" t="s">
        <v>110</v>
      </c>
      <c r="AG27" s="60">
        <v>21.4</v>
      </c>
      <c r="AH27" s="60">
        <v>11.7</v>
      </c>
      <c r="AI27" s="60">
        <v>37.799999999999997</v>
      </c>
    </row>
    <row r="28" spans="12:58">
      <c r="L28" s="6" t="s">
        <v>138</v>
      </c>
      <c r="M28" s="1"/>
      <c r="N28" s="1">
        <v>6.7320000000000005E-2</v>
      </c>
      <c r="O28" s="1"/>
      <c r="P28" s="1"/>
      <c r="Q28" s="1"/>
      <c r="R28" s="1"/>
      <c r="S28" s="1"/>
      <c r="T28" s="1"/>
      <c r="U28" s="1"/>
      <c r="V28" s="1"/>
      <c r="W28" s="1"/>
      <c r="X28" s="1"/>
      <c r="Z28" s="6" t="s">
        <v>139</v>
      </c>
      <c r="AA28" s="1">
        <v>9.0881699999999999</v>
      </c>
      <c r="AB28" s="1"/>
      <c r="AC28" s="1">
        <v>49.257330000000003</v>
      </c>
      <c r="AD28" s="1">
        <v>4.3406200000000004</v>
      </c>
      <c r="AF28" s="6" t="s">
        <v>238</v>
      </c>
      <c r="AG28" s="60">
        <v>46.6</v>
      </c>
      <c r="AH28" s="60">
        <v>34.4</v>
      </c>
      <c r="AI28" s="60">
        <v>64</v>
      </c>
    </row>
    <row r="29" spans="12:58">
      <c r="L29" s="6" t="s">
        <v>139</v>
      </c>
      <c r="M29" s="1"/>
      <c r="N29" s="1">
        <v>9.0881699999999999</v>
      </c>
      <c r="O29" s="1">
        <v>4.3406200000000004</v>
      </c>
      <c r="P29" s="1">
        <v>39.628250000000001</v>
      </c>
      <c r="Q29" s="1"/>
      <c r="R29" s="1"/>
      <c r="S29" s="1"/>
      <c r="T29" s="1"/>
      <c r="U29" s="1"/>
      <c r="V29" s="1"/>
      <c r="W29" s="1">
        <v>9.6290800000000001</v>
      </c>
      <c r="X29" s="1"/>
      <c r="Z29" s="6" t="s">
        <v>140</v>
      </c>
      <c r="AA29" s="1">
        <v>3.36599</v>
      </c>
      <c r="AB29" s="1"/>
      <c r="AC29" s="1">
        <v>6.0607899999999999</v>
      </c>
      <c r="AD29" s="1"/>
      <c r="AF29" s="6" t="s">
        <v>112</v>
      </c>
      <c r="AG29" s="60">
        <v>11.7</v>
      </c>
      <c r="AH29" s="60">
        <v>4.8</v>
      </c>
      <c r="AI29" s="60">
        <v>20</v>
      </c>
    </row>
    <row r="30" spans="12:58">
      <c r="L30" s="6" t="s">
        <v>140</v>
      </c>
      <c r="M30" s="1"/>
      <c r="N30" s="1">
        <v>3.36599</v>
      </c>
      <c r="O30" s="1"/>
      <c r="P30" s="1">
        <v>6.0607899999999999</v>
      </c>
      <c r="Q30" s="1"/>
      <c r="R30" s="1"/>
      <c r="S30" s="1"/>
      <c r="T30" s="1"/>
      <c r="U30" s="1"/>
      <c r="V30" s="1"/>
      <c r="W30" s="1"/>
      <c r="X30" s="1"/>
      <c r="Z30" s="6" t="s">
        <v>141</v>
      </c>
      <c r="AA30" s="1">
        <v>0.67320000000000002</v>
      </c>
      <c r="AB30" s="1"/>
      <c r="AC30" s="1"/>
      <c r="AD30" s="1"/>
      <c r="AF30" s="6" t="s">
        <v>239</v>
      </c>
      <c r="AG30" s="60">
        <v>102</v>
      </c>
      <c r="AH30" s="60">
        <v>78.8</v>
      </c>
      <c r="AI30" s="60">
        <v>155</v>
      </c>
    </row>
    <row r="31" spans="12:58">
      <c r="L31" s="6" t="s">
        <v>141</v>
      </c>
      <c r="M31" s="1"/>
      <c r="N31" s="1">
        <v>0.67320000000000002</v>
      </c>
      <c r="O31" s="1"/>
      <c r="P31" s="1"/>
      <c r="Q31" s="1"/>
      <c r="R31" s="1"/>
      <c r="S31" s="1"/>
      <c r="T31" s="1"/>
      <c r="U31" s="1"/>
      <c r="V31" s="1"/>
      <c r="W31" s="1"/>
      <c r="X31" s="1"/>
      <c r="Z31" s="6" t="s">
        <v>142</v>
      </c>
      <c r="AA31" s="1"/>
      <c r="AB31" s="1"/>
      <c r="AC31" s="1"/>
      <c r="AD31" s="1">
        <v>1098.4975899999999</v>
      </c>
      <c r="AF31" s="6" t="s">
        <v>240</v>
      </c>
      <c r="AG31" s="60">
        <v>17.100000000000001</v>
      </c>
      <c r="AH31" s="60">
        <v>11</v>
      </c>
      <c r="AI31" s="60">
        <v>26.8</v>
      </c>
    </row>
    <row r="32" spans="12:58">
      <c r="L32" s="6" t="s">
        <v>142</v>
      </c>
      <c r="M32" s="1"/>
      <c r="N32" s="1">
        <v>22.43993</v>
      </c>
      <c r="O32" s="1">
        <v>77.697090000000003</v>
      </c>
      <c r="P32" s="1">
        <v>23.310739999999999</v>
      </c>
      <c r="Q32" s="1">
        <v>473.36869999999999</v>
      </c>
      <c r="R32" s="1">
        <v>0.62751999999999997</v>
      </c>
      <c r="S32" s="1">
        <v>2.9380799999999998</v>
      </c>
      <c r="T32" s="1">
        <v>7.4554200000000002</v>
      </c>
      <c r="U32" s="1">
        <v>158.70391000000001</v>
      </c>
      <c r="V32" s="1">
        <v>221.37161</v>
      </c>
      <c r="W32" s="1">
        <v>51.355069999999998</v>
      </c>
      <c r="X32" s="1">
        <v>59.229509999999998</v>
      </c>
      <c r="Z32" s="6" t="s">
        <v>143</v>
      </c>
      <c r="AA32" s="1"/>
      <c r="AB32" s="1"/>
      <c r="AC32" s="1">
        <v>255.15096</v>
      </c>
      <c r="AD32" s="1">
        <v>59.777299999999997</v>
      </c>
      <c r="AF32" s="6" t="s">
        <v>241</v>
      </c>
      <c r="AG32" s="60">
        <v>21.9</v>
      </c>
      <c r="AH32" s="60">
        <v>17.100000000000001</v>
      </c>
      <c r="AI32" s="60">
        <v>27.3</v>
      </c>
    </row>
    <row r="33" spans="12:35">
      <c r="L33" s="6" t="s">
        <v>143</v>
      </c>
      <c r="M33" s="1"/>
      <c r="N33" s="1">
        <v>144.73757000000001</v>
      </c>
      <c r="O33" s="1"/>
      <c r="P33" s="1"/>
      <c r="Q33" s="1"/>
      <c r="R33" s="1"/>
      <c r="S33" s="1"/>
      <c r="T33" s="1"/>
      <c r="U33" s="1"/>
      <c r="V33" s="1"/>
      <c r="W33" s="1">
        <v>110.4134</v>
      </c>
      <c r="X33" s="1">
        <v>59.777299999999997</v>
      </c>
      <c r="Z33" s="6" t="s">
        <v>144</v>
      </c>
      <c r="AA33" s="1"/>
      <c r="AB33" s="1"/>
      <c r="AC33" s="1">
        <v>150.77583999999999</v>
      </c>
      <c r="AD33" s="1"/>
      <c r="AF33" s="6" t="s">
        <v>113</v>
      </c>
      <c r="AG33" s="60">
        <v>0.2</v>
      </c>
      <c r="AH33" s="60">
        <v>0.2</v>
      </c>
      <c r="AI33" s="60">
        <v>0.2</v>
      </c>
    </row>
    <row r="34" spans="12:35">
      <c r="L34" s="6" t="s">
        <v>144</v>
      </c>
      <c r="M34" s="1"/>
      <c r="N34" s="1">
        <v>114.44365999999999</v>
      </c>
      <c r="O34" s="1">
        <v>32.554650000000002</v>
      </c>
      <c r="P34" s="1"/>
      <c r="Q34" s="1"/>
      <c r="R34" s="1"/>
      <c r="S34" s="1">
        <v>3.7775400000000001</v>
      </c>
      <c r="T34" s="1"/>
      <c r="U34" s="1"/>
      <c r="V34" s="1"/>
      <c r="W34" s="1"/>
      <c r="X34" s="1"/>
      <c r="Z34" s="6" t="s">
        <v>145</v>
      </c>
      <c r="AA34" s="1"/>
      <c r="AB34" s="1"/>
      <c r="AC34" s="1">
        <v>6.99322</v>
      </c>
      <c r="AD34" s="1"/>
      <c r="AF34" s="6" t="s">
        <v>242</v>
      </c>
      <c r="AG34" s="60">
        <v>157</v>
      </c>
      <c r="AH34" s="60">
        <v>85.5</v>
      </c>
      <c r="AI34" s="60">
        <v>276</v>
      </c>
    </row>
    <row r="35" spans="12:35">
      <c r="L35" s="6" t="s">
        <v>145</v>
      </c>
      <c r="M35" s="1"/>
      <c r="N35" s="1"/>
      <c r="O35" s="1"/>
      <c r="P35" s="1">
        <v>6.99322</v>
      </c>
      <c r="Q35" s="1"/>
      <c r="R35" s="1"/>
      <c r="S35" s="1"/>
      <c r="T35" s="1"/>
      <c r="U35" s="1"/>
      <c r="V35" s="1"/>
      <c r="W35" s="1"/>
      <c r="X35" s="1"/>
      <c r="Z35" s="6" t="s">
        <v>146</v>
      </c>
      <c r="AA35" s="1"/>
      <c r="AB35" s="1"/>
      <c r="AC35" s="1">
        <v>1204.4602199999999</v>
      </c>
      <c r="AD35" s="1"/>
      <c r="AF35" s="6" t="s">
        <v>243</v>
      </c>
      <c r="AG35" s="60">
        <v>260</v>
      </c>
      <c r="AH35" s="60">
        <v>206</v>
      </c>
      <c r="AI35" s="60">
        <v>331</v>
      </c>
    </row>
    <row r="36" spans="12:35">
      <c r="L36" s="6" t="s">
        <v>146</v>
      </c>
      <c r="M36" s="1"/>
      <c r="N36" s="1"/>
      <c r="O36" s="1"/>
      <c r="P36" s="1">
        <v>1187.4488899999999</v>
      </c>
      <c r="Q36" s="1"/>
      <c r="R36" s="1"/>
      <c r="S36" s="1">
        <v>5.4564399999999997</v>
      </c>
      <c r="T36" s="1"/>
      <c r="U36" s="1"/>
      <c r="V36" s="1"/>
      <c r="W36" s="1">
        <v>11.55489</v>
      </c>
      <c r="X36" s="1"/>
      <c r="AF36" s="6" t="s">
        <v>244</v>
      </c>
      <c r="AG36" s="60">
        <v>3.9</v>
      </c>
      <c r="AH36" s="60">
        <v>3.2</v>
      </c>
      <c r="AI36" s="60">
        <v>4.7</v>
      </c>
    </row>
    <row r="37" spans="12:35">
      <c r="AF37" s="6" t="s">
        <v>245</v>
      </c>
      <c r="AG37" s="60">
        <v>21.2</v>
      </c>
      <c r="AH37" s="60">
        <v>15.3</v>
      </c>
      <c r="AI37" s="60">
        <v>29.4</v>
      </c>
    </row>
    <row r="38" spans="12:35">
      <c r="AF38" s="6" t="s">
        <v>104</v>
      </c>
      <c r="AG38" s="60">
        <v>13600</v>
      </c>
      <c r="AH38" s="60">
        <v>11100</v>
      </c>
      <c r="AI38" s="60">
        <v>16800</v>
      </c>
    </row>
    <row r="39" spans="12:35">
      <c r="AF39" s="6" t="s">
        <v>246</v>
      </c>
      <c r="AG39" s="60">
        <v>58.9</v>
      </c>
      <c r="AH39" s="60">
        <v>53.7</v>
      </c>
      <c r="AI39" s="60">
        <v>66.5</v>
      </c>
    </row>
    <row r="40" spans="12:35">
      <c r="AF40" s="6" t="s">
        <v>247</v>
      </c>
      <c r="AG40" s="60">
        <v>5110</v>
      </c>
      <c r="AH40" s="60">
        <v>4090</v>
      </c>
      <c r="AI40" s="60">
        <v>6450</v>
      </c>
    </row>
    <row r="41" spans="12:35">
      <c r="AF41" s="6" t="s">
        <v>111</v>
      </c>
      <c r="AG41" s="60">
        <v>11</v>
      </c>
      <c r="AH41" s="60">
        <v>8.8000000000000007</v>
      </c>
      <c r="AI41" s="60">
        <v>14.3</v>
      </c>
    </row>
    <row r="42" spans="12:35">
      <c r="AG42" s="59"/>
    </row>
    <row r="43" spans="12:35">
      <c r="AG43" s="59"/>
    </row>
    <row r="44" spans="12:35">
      <c r="AG44" s="59"/>
    </row>
    <row r="45" spans="12:35">
      <c r="AG45" s="59"/>
    </row>
    <row r="46" spans="12:35">
      <c r="AG46" s="59"/>
    </row>
    <row r="47" spans="12:35">
      <c r="AG47" s="59"/>
    </row>
    <row r="48" spans="12:35">
      <c r="AG48" s="59"/>
    </row>
    <row r="49" spans="33:33">
      <c r="AG49" s="59"/>
    </row>
    <row r="50" spans="33:33">
      <c r="AG50" s="59"/>
    </row>
    <row r="51" spans="33:33">
      <c r="AG51" s="59"/>
    </row>
    <row r="52" spans="33:33">
      <c r="AG52" s="59"/>
    </row>
    <row r="53" spans="33:33">
      <c r="AG53" s="59"/>
    </row>
    <row r="54" spans="33:33">
      <c r="AG54" s="59"/>
    </row>
  </sheetData>
  <mergeCells count="14">
    <mergeCell ref="BC2:BF2"/>
    <mergeCell ref="AK2:AP2"/>
    <mergeCell ref="AQ2:AU2"/>
    <mergeCell ref="AV2:AX2"/>
    <mergeCell ref="AY2:BB2"/>
    <mergeCell ref="W2:X2"/>
    <mergeCell ref="L2:L3"/>
    <mergeCell ref="H2:H5"/>
    <mergeCell ref="H6:H8"/>
    <mergeCell ref="H12:H13"/>
    <mergeCell ref="H10:H11"/>
    <mergeCell ref="M2:P2"/>
    <mergeCell ref="Q2:S2"/>
    <mergeCell ref="U2:V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4E01-12B9-4B8F-88AB-D22B4C68E8C7}">
  <dimension ref="A1:N38"/>
  <sheetViews>
    <sheetView topLeftCell="A13" workbookViewId="0">
      <selection activeCell="Q7" sqref="Q7"/>
    </sheetView>
  </sheetViews>
  <sheetFormatPr defaultRowHeight="13.9"/>
  <cols>
    <col min="1" max="1" width="13" bestFit="1" customWidth="1"/>
    <col min="11" max="12" width="11.33203125" customWidth="1"/>
    <col min="13" max="14" width="13.796875" customWidth="1"/>
  </cols>
  <sheetData>
    <row r="1" spans="1:14">
      <c r="A1" s="88" t="s">
        <v>29</v>
      </c>
      <c r="B1" s="88" t="s">
        <v>28</v>
      </c>
      <c r="C1" s="88" t="s">
        <v>1</v>
      </c>
      <c r="D1" s="88"/>
      <c r="E1" s="88"/>
      <c r="F1" s="88"/>
      <c r="G1" s="88" t="s">
        <v>13</v>
      </c>
      <c r="H1" s="88"/>
      <c r="I1" s="88"/>
      <c r="J1" s="6" t="s">
        <v>18</v>
      </c>
      <c r="K1" s="88" t="s">
        <v>21</v>
      </c>
      <c r="L1" s="88"/>
      <c r="M1" s="88" t="s">
        <v>24</v>
      </c>
      <c r="N1" s="88"/>
    </row>
    <row r="2" spans="1:14">
      <c r="A2" s="88"/>
      <c r="B2" s="88"/>
      <c r="C2" s="6" t="s">
        <v>2</v>
      </c>
      <c r="D2" s="6" t="s">
        <v>3</v>
      </c>
      <c r="E2" s="6" t="s">
        <v>4</v>
      </c>
      <c r="F2" s="6" t="s">
        <v>5</v>
      </c>
      <c r="G2" s="6" t="s">
        <v>14</v>
      </c>
      <c r="H2" s="6" t="s">
        <v>15</v>
      </c>
      <c r="I2" s="6" t="s">
        <v>16</v>
      </c>
      <c r="J2" s="6" t="s">
        <v>19</v>
      </c>
      <c r="K2" s="6" t="s">
        <v>22</v>
      </c>
      <c r="L2" s="6" t="s">
        <v>86</v>
      </c>
      <c r="M2" s="6" t="s">
        <v>25</v>
      </c>
      <c r="N2" s="6" t="s">
        <v>26</v>
      </c>
    </row>
    <row r="3" spans="1:14">
      <c r="A3" s="88" t="s">
        <v>61</v>
      </c>
      <c r="B3" s="88" t="s">
        <v>152</v>
      </c>
      <c r="C3" s="3">
        <v>13.917820000000001</v>
      </c>
      <c r="D3" s="3">
        <v>9.5443300000000004</v>
      </c>
      <c r="E3" s="3">
        <v>9.1900899999999996</v>
      </c>
      <c r="F3" s="3">
        <v>11.85561</v>
      </c>
      <c r="G3" s="3">
        <v>7.4730999999999996</v>
      </c>
      <c r="H3" s="3">
        <v>8.7887400000000007</v>
      </c>
      <c r="I3" s="3">
        <v>6.8782199999999998</v>
      </c>
      <c r="J3" s="3">
        <v>6.4300100000000002</v>
      </c>
      <c r="K3" s="3">
        <v>8.1496999999999993</v>
      </c>
      <c r="L3" s="3">
        <v>7.4852600000000002</v>
      </c>
      <c r="M3" s="3">
        <v>6.5934600000000003</v>
      </c>
      <c r="N3" s="3">
        <v>4.10581</v>
      </c>
    </row>
    <row r="4" spans="1:14">
      <c r="A4" s="88"/>
      <c r="B4" s="88"/>
      <c r="C4" s="3">
        <v>4.5006399999999998</v>
      </c>
      <c r="D4" s="3">
        <v>6.02698</v>
      </c>
      <c r="E4" s="3">
        <v>10.348750000000001</v>
      </c>
      <c r="F4" s="3">
        <v>7.0324499999999999</v>
      </c>
      <c r="G4" s="3">
        <v>3.19679</v>
      </c>
      <c r="H4" s="3">
        <v>7.3210699999999997</v>
      </c>
      <c r="I4" s="3">
        <v>7.6623999999999999</v>
      </c>
      <c r="J4" s="3">
        <v>7.2419799999999999</v>
      </c>
      <c r="K4" s="3">
        <v>8.5683399999999992</v>
      </c>
      <c r="L4" s="3">
        <v>5.1175600000000001</v>
      </c>
      <c r="M4" s="3">
        <v>12.21631</v>
      </c>
      <c r="N4" s="3">
        <v>2.29799</v>
      </c>
    </row>
    <row r="5" spans="1:14">
      <c r="A5" s="88"/>
      <c r="B5" s="88"/>
      <c r="C5" s="3">
        <v>13.448869999999999</v>
      </c>
      <c r="D5" s="3">
        <v>7.1891699999999998</v>
      </c>
      <c r="E5" s="3">
        <v>4.3712499999999999</v>
      </c>
      <c r="F5" s="3">
        <v>9.3078299999999992</v>
      </c>
      <c r="G5" s="3">
        <v>4.4268599999999996</v>
      </c>
      <c r="H5" s="3">
        <v>6.0994000000000002</v>
      </c>
      <c r="I5" s="3">
        <v>7.6617899999999999</v>
      </c>
      <c r="J5" s="3">
        <v>6.4402900000000001</v>
      </c>
      <c r="K5" s="3">
        <v>6.6351199999999997</v>
      </c>
      <c r="L5" s="3">
        <v>7.5067700000000004</v>
      </c>
      <c r="M5" s="3">
        <v>4.0450100000000004</v>
      </c>
      <c r="N5" s="3">
        <v>6.0152799999999997</v>
      </c>
    </row>
    <row r="6" spans="1:14">
      <c r="A6" s="88"/>
      <c r="B6" s="88"/>
      <c r="C6" s="3">
        <v>9.9032199999999992</v>
      </c>
      <c r="D6" s="3">
        <v>9.4411900000000006</v>
      </c>
      <c r="E6" s="3">
        <v>10.635630000000001</v>
      </c>
      <c r="F6" s="3">
        <v>8.0569799999999994</v>
      </c>
      <c r="G6" s="3">
        <v>6.1273</v>
      </c>
      <c r="H6" s="3">
        <v>10.72813</v>
      </c>
      <c r="I6" s="3">
        <v>7.5968099999999996</v>
      </c>
      <c r="J6" s="3">
        <v>7.92143</v>
      </c>
      <c r="K6" s="3">
        <v>6.81541</v>
      </c>
      <c r="L6" s="3">
        <v>3.15767</v>
      </c>
      <c r="M6" s="3">
        <v>8.0483700000000002</v>
      </c>
      <c r="N6" s="3">
        <v>3.0932300000000001</v>
      </c>
    </row>
    <row r="7" spans="1:14">
      <c r="A7" s="88"/>
      <c r="B7" s="88"/>
      <c r="C7" s="3">
        <v>11.28895</v>
      </c>
      <c r="D7" s="3">
        <v>9.25319</v>
      </c>
      <c r="E7" s="3">
        <v>7.0976600000000003</v>
      </c>
      <c r="F7" s="3">
        <v>6.0643000000000002</v>
      </c>
      <c r="G7" s="3">
        <v>6.4731699999999996</v>
      </c>
      <c r="H7" s="3">
        <v>22.787400000000002</v>
      </c>
      <c r="I7" s="3">
        <v>9.1065299999999993</v>
      </c>
      <c r="J7" s="3">
        <v>8.3540399999999995</v>
      </c>
      <c r="K7" s="3">
        <v>9.2380800000000001</v>
      </c>
      <c r="L7" s="3">
        <v>5.0966300000000002</v>
      </c>
      <c r="M7" s="3">
        <v>7.0307300000000001</v>
      </c>
      <c r="N7" s="3">
        <v>3.6613000000000002</v>
      </c>
    </row>
    <row r="8" spans="1:14">
      <c r="A8" s="88"/>
      <c r="B8" s="88"/>
      <c r="C8" s="3"/>
      <c r="D8" s="3">
        <v>13.4971</v>
      </c>
      <c r="E8" s="3">
        <v>7.1565399999999997</v>
      </c>
      <c r="F8" s="3">
        <v>6.0443899999999999</v>
      </c>
      <c r="G8" s="3"/>
      <c r="H8" s="3"/>
      <c r="I8" s="3">
        <v>7.3800999999999997</v>
      </c>
      <c r="J8" s="3">
        <v>7.6014400000000002</v>
      </c>
      <c r="K8" s="3"/>
      <c r="L8" s="3">
        <v>7.2394600000000002</v>
      </c>
      <c r="M8" s="3"/>
      <c r="N8" s="3">
        <v>3.6968000000000001</v>
      </c>
    </row>
    <row r="9" spans="1:14">
      <c r="A9" s="88"/>
      <c r="B9" s="88" t="s">
        <v>153</v>
      </c>
      <c r="C9" s="3">
        <v>5.9647800000000002</v>
      </c>
      <c r="D9" s="3">
        <v>2.6511999999999998</v>
      </c>
      <c r="E9" s="3">
        <v>9.1900899999999996</v>
      </c>
      <c r="F9" s="3">
        <v>3.0857100000000002</v>
      </c>
      <c r="G9" s="3">
        <v>7.4730999999999996</v>
      </c>
      <c r="H9" s="3">
        <v>2.5110700000000001</v>
      </c>
      <c r="I9" s="3">
        <v>5.2107700000000001</v>
      </c>
      <c r="J9" s="3">
        <v>5.0763299999999996</v>
      </c>
      <c r="K9" s="3">
        <v>5.3150199999999996</v>
      </c>
      <c r="L9" s="3">
        <v>5.9094199999999999</v>
      </c>
      <c r="M9" s="3">
        <v>3.95608</v>
      </c>
      <c r="N9" s="3">
        <v>2.9327200000000002</v>
      </c>
    </row>
    <row r="10" spans="1:14">
      <c r="A10" s="88"/>
      <c r="B10" s="88"/>
      <c r="C10" s="3">
        <v>1.8002499999999999</v>
      </c>
      <c r="D10" s="3">
        <v>3.3483200000000002</v>
      </c>
      <c r="E10" s="3">
        <v>3.13598</v>
      </c>
      <c r="F10" s="3">
        <v>4.3276599999999998</v>
      </c>
      <c r="G10" s="3">
        <v>3.19679</v>
      </c>
      <c r="H10" s="3">
        <v>2.4403600000000001</v>
      </c>
      <c r="I10" s="3">
        <v>4.0757399999999997</v>
      </c>
      <c r="J10" s="3">
        <v>7.2419799999999999</v>
      </c>
      <c r="K10" s="3">
        <v>2.7057899999999999</v>
      </c>
      <c r="L10" s="3">
        <v>3.0705399999999998</v>
      </c>
      <c r="M10" s="3">
        <v>7.4874200000000002</v>
      </c>
      <c r="N10" s="3">
        <v>2.29799</v>
      </c>
    </row>
    <row r="11" spans="1:14">
      <c r="A11" s="88"/>
      <c r="B11" s="88"/>
      <c r="C11" s="3">
        <v>4.2192499999999997</v>
      </c>
      <c r="D11" s="3">
        <v>7.1891699999999998</v>
      </c>
      <c r="E11" s="3">
        <v>1.7484999999999999</v>
      </c>
      <c r="F11" s="3">
        <v>5.3590499999999999</v>
      </c>
      <c r="G11" s="3">
        <v>1.77075</v>
      </c>
      <c r="H11" s="3">
        <v>3.8121200000000002</v>
      </c>
      <c r="I11" s="3">
        <v>5.1078599999999996</v>
      </c>
      <c r="J11" s="3">
        <v>6.4402900000000001</v>
      </c>
      <c r="K11" s="3">
        <v>5.2382499999999999</v>
      </c>
      <c r="L11" s="3">
        <v>5.9264000000000001</v>
      </c>
      <c r="M11" s="3">
        <v>4.0450100000000004</v>
      </c>
      <c r="N11" s="3">
        <v>4.7489100000000004</v>
      </c>
    </row>
    <row r="12" spans="1:14">
      <c r="A12" s="88"/>
      <c r="B12" s="88"/>
      <c r="C12" s="3">
        <v>7.2023400000000004</v>
      </c>
      <c r="D12" s="3">
        <v>1.71658</v>
      </c>
      <c r="E12" s="3">
        <v>2.8744900000000002</v>
      </c>
      <c r="F12" s="3">
        <v>5.6154700000000002</v>
      </c>
      <c r="G12" s="3">
        <v>4.1923599999999999</v>
      </c>
      <c r="H12" s="3">
        <v>6.1303599999999996</v>
      </c>
      <c r="I12" s="3">
        <v>4.43147</v>
      </c>
      <c r="J12" s="3">
        <v>4.1691700000000003</v>
      </c>
      <c r="K12" s="3">
        <v>4.0892400000000002</v>
      </c>
      <c r="L12" s="3">
        <v>3.15767</v>
      </c>
      <c r="M12" s="3">
        <v>5.0302300000000004</v>
      </c>
      <c r="N12" s="3">
        <v>3.0932300000000001</v>
      </c>
    </row>
    <row r="13" spans="1:14">
      <c r="A13" s="88"/>
      <c r="B13" s="88"/>
      <c r="C13" s="3">
        <v>6.9081599999999996</v>
      </c>
      <c r="D13" s="3">
        <v>2.84714</v>
      </c>
      <c r="E13" s="3">
        <v>5.8632900000000001</v>
      </c>
      <c r="F13" s="3">
        <v>4.2450099999999997</v>
      </c>
      <c r="G13" s="3">
        <v>6.4731699999999996</v>
      </c>
      <c r="H13" s="3">
        <v>6.7021800000000002</v>
      </c>
      <c r="I13" s="3">
        <v>4.5532700000000004</v>
      </c>
      <c r="J13" s="3">
        <v>8.3540399999999995</v>
      </c>
      <c r="K13" s="3">
        <v>7.2932199999999998</v>
      </c>
      <c r="L13" s="3">
        <v>3.0579800000000001</v>
      </c>
      <c r="M13" s="3">
        <v>5.5505699999999996</v>
      </c>
      <c r="N13" s="3">
        <v>3.6613000000000002</v>
      </c>
    </row>
    <row r="14" spans="1:14">
      <c r="A14" s="88"/>
      <c r="B14" s="88"/>
      <c r="C14" s="3"/>
      <c r="D14" s="3">
        <v>1.1032999999999999</v>
      </c>
      <c r="E14" s="3">
        <v>5.9119200000000003</v>
      </c>
      <c r="F14" s="3">
        <v>4.8355100000000002</v>
      </c>
      <c r="G14" s="3"/>
      <c r="H14" s="3"/>
      <c r="I14" s="3">
        <v>4.9200600000000003</v>
      </c>
      <c r="J14" s="3">
        <v>7.6014400000000002</v>
      </c>
      <c r="K14" s="3"/>
      <c r="L14" s="3">
        <v>5.7153600000000004</v>
      </c>
      <c r="M14" s="3"/>
      <c r="N14" s="3">
        <v>1.47872</v>
      </c>
    </row>
    <row r="15" spans="1:14">
      <c r="A15" s="88" t="s">
        <v>63</v>
      </c>
      <c r="B15" s="88" t="s">
        <v>152</v>
      </c>
      <c r="C15" s="3">
        <v>14.911949999999999</v>
      </c>
      <c r="D15" s="3">
        <v>11.07924</v>
      </c>
      <c r="E15" s="3">
        <v>3.67604</v>
      </c>
      <c r="F15" s="3">
        <v>12.180429999999999</v>
      </c>
      <c r="G15" s="3">
        <v>1.57328</v>
      </c>
      <c r="H15" s="3">
        <v>12.24147</v>
      </c>
      <c r="I15" s="3">
        <v>6.4613500000000004</v>
      </c>
      <c r="J15" s="3">
        <v>6.4300100000000002</v>
      </c>
      <c r="K15" s="3">
        <v>6.7323599999999999</v>
      </c>
      <c r="L15" s="3">
        <v>7.4852600000000002</v>
      </c>
      <c r="M15" s="3">
        <v>5.9341200000000001</v>
      </c>
      <c r="N15" s="3">
        <v>5.5721699999999998</v>
      </c>
    </row>
    <row r="16" spans="1:14">
      <c r="A16" s="88"/>
      <c r="B16" s="88"/>
      <c r="C16" s="3">
        <v>1.8002499999999999</v>
      </c>
      <c r="D16" s="3">
        <v>11.04946</v>
      </c>
      <c r="E16" s="3">
        <v>7.8399599999999996</v>
      </c>
      <c r="F16" s="3">
        <v>8.9258100000000002</v>
      </c>
      <c r="G16" s="3">
        <v>0</v>
      </c>
      <c r="H16" s="3">
        <v>9.4563799999999993</v>
      </c>
      <c r="I16" s="3">
        <v>8.9666300000000003</v>
      </c>
      <c r="J16" s="3">
        <v>8.3854500000000005</v>
      </c>
      <c r="K16" s="3">
        <v>2.7057899999999999</v>
      </c>
      <c r="L16" s="3">
        <v>7.6763399999999997</v>
      </c>
      <c r="M16" s="3">
        <v>8.2755700000000001</v>
      </c>
      <c r="N16" s="3">
        <v>5.74498</v>
      </c>
    </row>
    <row r="17" spans="1:14">
      <c r="A17" s="88"/>
      <c r="B17" s="88"/>
      <c r="C17" s="3">
        <v>12.92146</v>
      </c>
      <c r="D17" s="3">
        <v>4.9189100000000003</v>
      </c>
      <c r="E17" s="3">
        <v>5.68262</v>
      </c>
      <c r="F17" s="3">
        <v>7.6154999999999999</v>
      </c>
      <c r="G17" s="3">
        <v>1.77075</v>
      </c>
      <c r="H17" s="3">
        <v>3.8121200000000002</v>
      </c>
      <c r="I17" s="3">
        <v>11.173450000000001</v>
      </c>
      <c r="J17" s="3">
        <v>9.4909599999999994</v>
      </c>
      <c r="K17" s="3">
        <v>8.3812099999999994</v>
      </c>
      <c r="L17" s="3">
        <v>9.4822399999999991</v>
      </c>
      <c r="M17" s="3">
        <v>3.6405099999999999</v>
      </c>
      <c r="N17" s="3">
        <v>2.8493400000000002</v>
      </c>
    </row>
    <row r="18" spans="1:14">
      <c r="A18" s="88"/>
      <c r="B18" s="88"/>
      <c r="C18" s="3">
        <v>16.65541</v>
      </c>
      <c r="D18" s="3">
        <v>16.736650000000001</v>
      </c>
      <c r="E18" s="3">
        <v>11.78542</v>
      </c>
      <c r="F18" s="3">
        <v>6.5920699999999997</v>
      </c>
      <c r="G18" s="3">
        <v>1.28996</v>
      </c>
      <c r="H18" s="3">
        <v>14.94275</v>
      </c>
      <c r="I18" s="3">
        <v>11.07868</v>
      </c>
      <c r="J18" s="3">
        <v>4.1691700000000003</v>
      </c>
      <c r="K18" s="3">
        <v>10.22311</v>
      </c>
      <c r="L18" s="3">
        <v>2.8418999999999999</v>
      </c>
      <c r="M18" s="3">
        <v>6.03627</v>
      </c>
      <c r="N18" s="3">
        <v>4.6398400000000004</v>
      </c>
    </row>
    <row r="19" spans="1:14">
      <c r="A19" s="88"/>
      <c r="B19" s="88"/>
      <c r="C19" s="3">
        <v>12.299899999999999</v>
      </c>
      <c r="D19" s="3">
        <v>16.726929999999999</v>
      </c>
      <c r="E19" s="3">
        <v>5.2461000000000002</v>
      </c>
      <c r="F19" s="3">
        <v>8.1867999999999999</v>
      </c>
      <c r="G19" s="3">
        <v>1.36277</v>
      </c>
      <c r="H19" s="3">
        <v>33.510890000000003</v>
      </c>
      <c r="I19" s="3">
        <v>8.1958800000000007</v>
      </c>
      <c r="J19" s="3">
        <v>8.3540399999999995</v>
      </c>
      <c r="K19" s="3">
        <v>2.9172899999999999</v>
      </c>
      <c r="L19" s="3">
        <v>7.6449499999999997</v>
      </c>
      <c r="M19" s="3">
        <v>3.3303400000000001</v>
      </c>
      <c r="N19" s="3">
        <v>5.4919599999999997</v>
      </c>
    </row>
    <row r="20" spans="1:14">
      <c r="A20" s="88"/>
      <c r="B20" s="88"/>
      <c r="C20" s="3"/>
      <c r="D20" s="3">
        <v>12.026020000000001</v>
      </c>
      <c r="E20" s="3">
        <v>5.2896099999999997</v>
      </c>
      <c r="F20" s="3">
        <v>6.9510399999999999</v>
      </c>
      <c r="G20" s="3"/>
      <c r="H20" s="3"/>
      <c r="I20" s="3">
        <v>9.5326199999999996</v>
      </c>
      <c r="J20" s="3">
        <v>7.6014400000000002</v>
      </c>
      <c r="K20" s="3"/>
      <c r="L20" s="3">
        <v>9.1445799999999995</v>
      </c>
      <c r="M20" s="3"/>
      <c r="N20" s="3">
        <v>5.5452000000000004</v>
      </c>
    </row>
    <row r="21" spans="1:14">
      <c r="A21" s="88"/>
      <c r="B21" s="88" t="s">
        <v>153</v>
      </c>
      <c r="C21" s="3">
        <v>0.12053</v>
      </c>
      <c r="D21" s="3">
        <v>2.5389999999999999E-2</v>
      </c>
      <c r="E21" s="3">
        <v>0</v>
      </c>
      <c r="F21" s="3">
        <v>1.7940000000000001E-2</v>
      </c>
      <c r="G21" s="3">
        <v>0</v>
      </c>
      <c r="H21" s="3">
        <v>1.42127</v>
      </c>
      <c r="I21" s="3">
        <v>1.3273699999999999</v>
      </c>
      <c r="J21" s="3">
        <v>0</v>
      </c>
      <c r="K21" s="3">
        <v>0</v>
      </c>
      <c r="L21" s="3">
        <v>1.371E-2</v>
      </c>
      <c r="M21" s="3">
        <v>1.61487</v>
      </c>
      <c r="N21" s="3">
        <v>0.59335000000000004</v>
      </c>
    </row>
    <row r="22" spans="1:14">
      <c r="A22" s="88"/>
      <c r="B22" s="88"/>
      <c r="C22" s="3">
        <v>0</v>
      </c>
      <c r="D22" s="3">
        <v>6.5089999999999995E-2</v>
      </c>
      <c r="E22" s="3">
        <v>1.3500000000000001E-3</v>
      </c>
      <c r="F22" s="3">
        <v>1.82216</v>
      </c>
      <c r="G22" s="3">
        <v>0</v>
      </c>
      <c r="H22" s="3">
        <v>1.34683</v>
      </c>
      <c r="I22" s="3">
        <v>1.0088900000000001</v>
      </c>
      <c r="J22" s="3">
        <v>2.2899999999999999E-3</v>
      </c>
      <c r="K22" s="3">
        <v>0</v>
      </c>
      <c r="L22" s="3">
        <v>2.579E-2</v>
      </c>
      <c r="M22" s="3">
        <v>0.95428999999999997</v>
      </c>
      <c r="N22" s="3">
        <v>0.76200999999999997</v>
      </c>
    </row>
    <row r="23" spans="1:14">
      <c r="A23" s="88"/>
      <c r="B23" s="88"/>
      <c r="C23" s="3">
        <v>8.6800000000000002E-2</v>
      </c>
      <c r="D23" s="3">
        <v>6.13E-2</v>
      </c>
      <c r="E23" s="3">
        <v>4.1999999999999997E-3</v>
      </c>
      <c r="F23" s="3">
        <v>4.197E-2</v>
      </c>
      <c r="G23" s="3">
        <v>0</v>
      </c>
      <c r="H23" s="3">
        <v>8.4629999999999997E-2</v>
      </c>
      <c r="I23" s="3">
        <v>1.97176</v>
      </c>
      <c r="J23" s="3">
        <v>6.5100000000000002E-3</v>
      </c>
      <c r="K23" s="3">
        <v>1.8440000000000002E-2</v>
      </c>
      <c r="L23" s="3">
        <v>7.5900000000000004E-3</v>
      </c>
      <c r="M23" s="3">
        <v>1.00963</v>
      </c>
      <c r="N23" s="3">
        <v>0.49769000000000002</v>
      </c>
    </row>
    <row r="24" spans="1:14">
      <c r="A24" s="88"/>
      <c r="B24" s="88"/>
      <c r="C24" s="3">
        <v>0.10804</v>
      </c>
      <c r="D24" s="3">
        <v>7.4160000000000004E-2</v>
      </c>
      <c r="E24" s="3">
        <v>5.8599999999999998E-3</v>
      </c>
      <c r="F24" s="3">
        <v>1.0141100000000001</v>
      </c>
      <c r="G24" s="3">
        <v>0</v>
      </c>
      <c r="H24" s="3">
        <v>2.3866999999999998</v>
      </c>
      <c r="I24" s="3">
        <v>4.4459099999999996</v>
      </c>
      <c r="J24" s="3">
        <v>0</v>
      </c>
      <c r="K24" s="3">
        <v>0</v>
      </c>
      <c r="L24" s="3">
        <v>0.32284000000000002</v>
      </c>
      <c r="M24" s="3">
        <v>5.1909999999999998E-2</v>
      </c>
      <c r="N24" s="3">
        <v>0.68669999999999998</v>
      </c>
    </row>
    <row r="25" spans="1:14">
      <c r="A25" s="88"/>
      <c r="B25" s="88"/>
      <c r="C25" s="3">
        <v>2.5001000000000002</v>
      </c>
      <c r="D25" s="3">
        <v>1.4651700000000001</v>
      </c>
      <c r="E25" s="3">
        <v>0.01</v>
      </c>
      <c r="F25" s="3">
        <v>2.55016</v>
      </c>
      <c r="G25" s="3">
        <v>0</v>
      </c>
      <c r="H25" s="3">
        <v>4.03498</v>
      </c>
      <c r="I25" s="3">
        <v>5.8459999999999998E-2</v>
      </c>
      <c r="J25" s="3">
        <v>0</v>
      </c>
      <c r="K25" s="3">
        <v>0</v>
      </c>
      <c r="L25" s="3">
        <v>2.4499999999999999E-3</v>
      </c>
      <c r="M25" s="3">
        <v>0.79483999999999999</v>
      </c>
      <c r="N25" s="3">
        <v>0.79391999999999996</v>
      </c>
    </row>
    <row r="26" spans="1:14">
      <c r="A26" s="88"/>
      <c r="B26" s="88"/>
      <c r="C26" s="3"/>
      <c r="D26" s="3">
        <v>1.9859999999999999E-2</v>
      </c>
      <c r="E26" s="3">
        <v>8.5900000000000004E-3</v>
      </c>
      <c r="F26" s="3">
        <v>1.8477699999999999</v>
      </c>
      <c r="G26" s="3"/>
      <c r="H26" s="3"/>
      <c r="I26" s="3">
        <v>1.85978</v>
      </c>
      <c r="J26" s="3">
        <v>0</v>
      </c>
      <c r="K26" s="3"/>
      <c r="L26" s="3">
        <v>2.606E-2</v>
      </c>
      <c r="M26" s="3"/>
      <c r="N26" s="3">
        <v>0.80515999999999999</v>
      </c>
    </row>
    <row r="27" spans="1:14">
      <c r="A27" s="88" t="s">
        <v>12</v>
      </c>
      <c r="B27" s="88" t="s">
        <v>152</v>
      </c>
      <c r="C27" s="3">
        <v>0.16356999999999999</v>
      </c>
      <c r="D27" s="3">
        <v>0.10734</v>
      </c>
      <c r="E27" s="3">
        <v>9.5409999999999995E-2</v>
      </c>
      <c r="F27" s="3">
        <v>0.13500000000000001</v>
      </c>
      <c r="G27" s="3">
        <v>7.5929999999999997E-2</v>
      </c>
      <c r="H27" s="3">
        <v>0.10015</v>
      </c>
      <c r="I27" s="3">
        <v>7.3529999999999998E-2</v>
      </c>
      <c r="J27" s="3">
        <v>6.8720000000000003E-2</v>
      </c>
      <c r="K27" s="3">
        <v>8.7379999999999999E-2</v>
      </c>
      <c r="L27" s="3">
        <v>8.0909999999999996E-2</v>
      </c>
      <c r="M27" s="3">
        <v>7.009E-2</v>
      </c>
      <c r="N27" s="3">
        <v>4.3479999999999998E-2</v>
      </c>
    </row>
    <row r="28" spans="1:14">
      <c r="A28" s="88"/>
      <c r="B28" s="88"/>
      <c r="C28" s="3">
        <v>4.5830000000000003E-2</v>
      </c>
      <c r="D28" s="3">
        <v>6.7760000000000001E-2</v>
      </c>
      <c r="E28" s="3">
        <v>0.11229</v>
      </c>
      <c r="F28" s="3">
        <v>7.7219999999999997E-2</v>
      </c>
      <c r="G28" s="3">
        <v>3.1969999999999998E-2</v>
      </c>
      <c r="H28" s="3">
        <v>8.0860000000000001E-2</v>
      </c>
      <c r="I28" s="3">
        <v>8.4169999999999995E-2</v>
      </c>
      <c r="J28" s="3">
        <v>7.9049999999999995E-2</v>
      </c>
      <c r="K28" s="3">
        <v>8.8069999999999996E-2</v>
      </c>
      <c r="L28" s="3">
        <v>5.543E-2</v>
      </c>
      <c r="M28" s="3">
        <v>0.13317999999999999</v>
      </c>
      <c r="N28" s="3">
        <v>2.4379999999999999E-2</v>
      </c>
    </row>
    <row r="29" spans="1:14">
      <c r="A29" s="88"/>
      <c r="B29" s="88"/>
      <c r="C29" s="3">
        <v>0.15445</v>
      </c>
      <c r="D29" s="3">
        <v>7.5609999999999997E-2</v>
      </c>
      <c r="E29" s="3">
        <v>4.6350000000000002E-2</v>
      </c>
      <c r="F29" s="3">
        <v>0.10075000000000001</v>
      </c>
      <c r="G29" s="3">
        <v>4.5069999999999999E-2</v>
      </c>
      <c r="H29" s="3">
        <v>6.3409999999999994E-2</v>
      </c>
      <c r="I29" s="3">
        <v>8.6260000000000003E-2</v>
      </c>
      <c r="J29" s="3">
        <v>7.1160000000000001E-2</v>
      </c>
      <c r="K29" s="3">
        <v>7.2419999999999998E-2</v>
      </c>
      <c r="L29" s="3">
        <v>8.2930000000000004E-2</v>
      </c>
      <c r="M29" s="3">
        <v>4.1980000000000003E-2</v>
      </c>
      <c r="N29" s="3">
        <v>6.1920000000000003E-2</v>
      </c>
    </row>
    <row r="30" spans="1:14">
      <c r="A30" s="88"/>
      <c r="B30" s="88"/>
      <c r="C30" s="3">
        <v>0.11882</v>
      </c>
      <c r="D30" s="3">
        <v>0.11339</v>
      </c>
      <c r="E30" s="3">
        <v>0.12057</v>
      </c>
      <c r="F30" s="3">
        <v>8.6260000000000003E-2</v>
      </c>
      <c r="G30" s="3">
        <v>6.207E-2</v>
      </c>
      <c r="H30" s="3">
        <v>0.12612999999999999</v>
      </c>
      <c r="I30" s="3">
        <v>8.5430000000000006E-2</v>
      </c>
      <c r="J30" s="3">
        <v>8.2659999999999997E-2</v>
      </c>
      <c r="K30" s="3">
        <v>7.5910000000000005E-2</v>
      </c>
      <c r="L30" s="3">
        <v>3.2500000000000001E-2</v>
      </c>
      <c r="M30" s="3">
        <v>8.5650000000000004E-2</v>
      </c>
      <c r="N30" s="3">
        <v>3.2439999999999997E-2</v>
      </c>
    </row>
    <row r="31" spans="1:14">
      <c r="A31" s="88"/>
      <c r="B31" s="88"/>
      <c r="C31" s="3">
        <v>0.12872</v>
      </c>
      <c r="D31" s="3">
        <v>0.11112</v>
      </c>
      <c r="E31" s="3">
        <v>7.4910000000000004E-2</v>
      </c>
      <c r="F31" s="3">
        <v>6.6049999999999998E-2</v>
      </c>
      <c r="G31" s="3">
        <v>6.5629999999999994E-2</v>
      </c>
      <c r="H31" s="3">
        <v>0.34272000000000002</v>
      </c>
      <c r="I31" s="3">
        <v>9.9199999999999997E-2</v>
      </c>
      <c r="J31" s="3">
        <v>9.1160000000000005E-2</v>
      </c>
      <c r="K31" s="3">
        <v>9.5159999999999995E-2</v>
      </c>
      <c r="L31" s="3">
        <v>5.5190000000000003E-2</v>
      </c>
      <c r="M31" s="3">
        <v>7.2730000000000003E-2</v>
      </c>
      <c r="N31" s="3">
        <v>3.8739999999999997E-2</v>
      </c>
    </row>
    <row r="32" spans="1:14">
      <c r="A32" s="88"/>
      <c r="B32" s="88"/>
      <c r="C32" s="3"/>
      <c r="D32" s="3">
        <v>0.15342</v>
      </c>
      <c r="E32" s="3">
        <v>7.5560000000000002E-2</v>
      </c>
      <c r="F32" s="3">
        <v>6.4960000000000004E-2</v>
      </c>
      <c r="G32" s="3"/>
      <c r="H32" s="3"/>
      <c r="I32" s="3">
        <v>8.158E-2</v>
      </c>
      <c r="J32" s="3">
        <v>8.2269999999999996E-2</v>
      </c>
      <c r="K32" s="3"/>
      <c r="L32" s="3">
        <v>7.9680000000000001E-2</v>
      </c>
      <c r="M32" s="3"/>
      <c r="N32" s="3">
        <v>3.9140000000000001E-2</v>
      </c>
    </row>
    <row r="33" spans="1:14">
      <c r="A33" s="88"/>
      <c r="B33" s="88" t="s">
        <v>153</v>
      </c>
      <c r="C33" s="3">
        <v>5.9720000000000002E-2</v>
      </c>
      <c r="D33" s="3">
        <v>2.6519999999999998E-2</v>
      </c>
      <c r="E33" s="3">
        <v>9.1899999999999996E-2</v>
      </c>
      <c r="F33" s="3">
        <v>3.0859999999999999E-2</v>
      </c>
      <c r="G33" s="3">
        <v>7.4730000000000005E-2</v>
      </c>
      <c r="H33" s="3">
        <v>2.547E-2</v>
      </c>
      <c r="I33" s="3">
        <v>5.2810000000000003E-2</v>
      </c>
      <c r="J33" s="3">
        <v>5.076E-2</v>
      </c>
      <c r="K33" s="3">
        <v>5.3150000000000003E-2</v>
      </c>
      <c r="L33" s="3">
        <v>5.91E-2</v>
      </c>
      <c r="M33" s="3">
        <v>4.0210000000000003E-2</v>
      </c>
      <c r="N33" s="3">
        <v>2.9499999999999998E-2</v>
      </c>
    </row>
    <row r="34" spans="1:14">
      <c r="A34" s="88"/>
      <c r="B34" s="88"/>
      <c r="C34" s="3">
        <v>1.7999999999999999E-2</v>
      </c>
      <c r="D34" s="3">
        <v>3.3509999999999998E-2</v>
      </c>
      <c r="E34" s="3">
        <v>3.1359999999999999E-2</v>
      </c>
      <c r="F34" s="3">
        <v>4.4080000000000001E-2</v>
      </c>
      <c r="G34" s="3">
        <v>3.1969999999999998E-2</v>
      </c>
      <c r="H34" s="3">
        <v>2.4740000000000002E-2</v>
      </c>
      <c r="I34" s="3">
        <v>4.1169999999999998E-2</v>
      </c>
      <c r="J34" s="3">
        <v>7.2419999999999998E-2</v>
      </c>
      <c r="K34" s="3">
        <v>2.7060000000000001E-2</v>
      </c>
      <c r="L34" s="3">
        <v>3.0710000000000001E-2</v>
      </c>
      <c r="M34" s="3">
        <v>7.5600000000000001E-2</v>
      </c>
      <c r="N34" s="3">
        <v>2.316E-2</v>
      </c>
    </row>
    <row r="35" spans="1:14">
      <c r="A35" s="88"/>
      <c r="B35" s="88"/>
      <c r="C35" s="3">
        <v>4.2229999999999997E-2</v>
      </c>
      <c r="D35" s="3">
        <v>7.1940000000000004E-2</v>
      </c>
      <c r="E35" s="3">
        <v>1.7489999999999999E-2</v>
      </c>
      <c r="F35" s="3">
        <v>5.3609999999999998E-2</v>
      </c>
      <c r="G35" s="3">
        <v>1.771E-2</v>
      </c>
      <c r="H35" s="3">
        <v>3.8150000000000003E-2</v>
      </c>
      <c r="I35" s="3">
        <v>5.2109999999999997E-2</v>
      </c>
      <c r="J35" s="3">
        <v>6.4409999999999995E-2</v>
      </c>
      <c r="K35" s="3">
        <v>5.2389999999999999E-2</v>
      </c>
      <c r="L35" s="3">
        <v>5.9270000000000003E-2</v>
      </c>
      <c r="M35" s="3">
        <v>4.086E-2</v>
      </c>
      <c r="N35" s="3">
        <v>4.7730000000000002E-2</v>
      </c>
    </row>
    <row r="36" spans="1:14">
      <c r="A36" s="88"/>
      <c r="B36" s="88"/>
      <c r="C36" s="3">
        <v>7.2099999999999997E-2</v>
      </c>
      <c r="D36" s="3">
        <v>1.7180000000000001E-2</v>
      </c>
      <c r="E36" s="3">
        <v>2.8750000000000001E-2</v>
      </c>
      <c r="F36" s="3">
        <v>5.6730000000000003E-2</v>
      </c>
      <c r="G36" s="3">
        <v>4.1919999999999999E-2</v>
      </c>
      <c r="H36" s="3">
        <v>6.2799999999999995E-2</v>
      </c>
      <c r="I36" s="3">
        <v>4.6379999999999998E-2</v>
      </c>
      <c r="J36" s="3">
        <v>4.1689999999999998E-2</v>
      </c>
      <c r="K36" s="3">
        <v>4.0890000000000003E-2</v>
      </c>
      <c r="L36" s="3">
        <v>3.168E-2</v>
      </c>
      <c r="M36" s="3">
        <v>5.033E-2</v>
      </c>
      <c r="N36" s="3">
        <v>3.1150000000000001E-2</v>
      </c>
    </row>
    <row r="37" spans="1:14">
      <c r="A37" s="88"/>
      <c r="B37" s="88"/>
      <c r="C37" s="3">
        <v>7.0849999999999996E-2</v>
      </c>
      <c r="D37" s="3">
        <v>2.8889999999999999E-2</v>
      </c>
      <c r="E37" s="3">
        <v>5.8639999999999998E-2</v>
      </c>
      <c r="F37" s="3">
        <v>4.3560000000000001E-2</v>
      </c>
      <c r="G37" s="3">
        <v>6.4729999999999996E-2</v>
      </c>
      <c r="H37" s="3">
        <v>6.9839999999999999E-2</v>
      </c>
      <c r="I37" s="3">
        <v>4.5560000000000003E-2</v>
      </c>
      <c r="J37" s="3">
        <v>8.3540000000000003E-2</v>
      </c>
      <c r="K37" s="3">
        <v>7.2929999999999995E-2</v>
      </c>
      <c r="L37" s="3">
        <v>3.058E-2</v>
      </c>
      <c r="M37" s="3">
        <v>5.595E-2</v>
      </c>
      <c r="N37" s="3">
        <v>3.6909999999999998E-2</v>
      </c>
    </row>
    <row r="38" spans="1:14">
      <c r="A38" s="88"/>
      <c r="B38" s="88"/>
      <c r="C38" s="3"/>
      <c r="D38" s="3">
        <v>1.1039999999999999E-2</v>
      </c>
      <c r="E38" s="3">
        <v>5.9119999999999999E-2</v>
      </c>
      <c r="F38" s="3">
        <v>4.9270000000000001E-2</v>
      </c>
      <c r="G38" s="3"/>
      <c r="H38" s="3"/>
      <c r="I38" s="3">
        <v>5.0130000000000001E-2</v>
      </c>
      <c r="J38" s="3">
        <v>7.6009999999999994E-2</v>
      </c>
      <c r="K38" s="3"/>
      <c r="L38" s="3">
        <v>5.7169999999999999E-2</v>
      </c>
      <c r="M38" s="3"/>
      <c r="N38" s="3">
        <v>1.491E-2</v>
      </c>
    </row>
  </sheetData>
  <mergeCells count="15">
    <mergeCell ref="C1:F1"/>
    <mergeCell ref="G1:I1"/>
    <mergeCell ref="K1:L1"/>
    <mergeCell ref="M1:N1"/>
    <mergeCell ref="A1:A2"/>
    <mergeCell ref="B1:B2"/>
    <mergeCell ref="B27:B32"/>
    <mergeCell ref="B33:B38"/>
    <mergeCell ref="A27:A38"/>
    <mergeCell ref="B15:B20"/>
    <mergeCell ref="B3:B8"/>
    <mergeCell ref="B9:B14"/>
    <mergeCell ref="A3:A14"/>
    <mergeCell ref="B21:B26"/>
    <mergeCell ref="A15:A2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3AC5-B7BB-48AB-AFDA-AD0B2B54B3F8}">
  <dimension ref="A1:N194"/>
  <sheetViews>
    <sheetView topLeftCell="A10" workbookViewId="0">
      <selection activeCell="I131" sqref="I131"/>
    </sheetView>
  </sheetViews>
  <sheetFormatPr defaultRowHeight="13.9"/>
  <sheetData>
    <row r="1" spans="1:14" ht="14.65">
      <c r="A1" s="25" t="s">
        <v>214</v>
      </c>
      <c r="C1" s="7"/>
      <c r="D1" s="7"/>
      <c r="G1" s="7"/>
      <c r="H1" s="7"/>
      <c r="I1" s="7"/>
      <c r="J1" s="9"/>
      <c r="K1" s="25" t="s">
        <v>215</v>
      </c>
    </row>
    <row r="2" spans="1:14" ht="16.5">
      <c r="A2" s="20" t="s">
        <v>166</v>
      </c>
      <c r="C2" s="7"/>
      <c r="D2" s="7"/>
      <c r="G2" s="7"/>
      <c r="H2" s="7"/>
      <c r="I2" s="7"/>
      <c r="J2" s="9"/>
      <c r="K2" s="20" t="s">
        <v>216</v>
      </c>
    </row>
    <row r="3" spans="1:14">
      <c r="A3" s="7" t="s">
        <v>167</v>
      </c>
      <c r="C3" s="7"/>
      <c r="D3" s="7"/>
      <c r="G3" s="7"/>
      <c r="H3" s="7"/>
      <c r="I3" s="7"/>
      <c r="J3" s="9"/>
      <c r="K3" s="7" t="s">
        <v>217</v>
      </c>
    </row>
    <row r="4" spans="1:14">
      <c r="A4" s="7"/>
      <c r="B4" s="7"/>
      <c r="C4" s="7"/>
      <c r="D4" s="7"/>
      <c r="E4" s="7"/>
      <c r="F4" s="10"/>
      <c r="G4" s="7"/>
      <c r="H4" s="7"/>
      <c r="I4" s="7"/>
      <c r="J4" s="9"/>
      <c r="K4" s="7"/>
    </row>
    <row r="5" spans="1:14" ht="16.5">
      <c r="A5" s="20" t="s">
        <v>168</v>
      </c>
      <c r="B5" s="7"/>
      <c r="C5" s="9"/>
      <c r="D5" s="7"/>
      <c r="E5" s="7"/>
      <c r="F5" s="10"/>
      <c r="G5" s="7"/>
      <c r="K5" s="20" t="s">
        <v>168</v>
      </c>
      <c r="L5" s="7"/>
    </row>
    <row r="6" spans="1:14">
      <c r="B6" s="7" t="s">
        <v>169</v>
      </c>
      <c r="C6" s="9"/>
      <c r="D6" s="11">
        <v>10000</v>
      </c>
      <c r="E6" s="11"/>
      <c r="F6" s="10"/>
      <c r="G6" s="7"/>
      <c r="L6" s="7" t="s">
        <v>169</v>
      </c>
      <c r="N6" s="11">
        <v>10000</v>
      </c>
    </row>
    <row r="7" spans="1:14">
      <c r="A7" s="7"/>
      <c r="B7" s="7" t="s">
        <v>170</v>
      </c>
      <c r="C7" s="9"/>
      <c r="D7" s="7"/>
      <c r="E7" s="7"/>
      <c r="F7" s="10"/>
      <c r="G7" s="7"/>
      <c r="K7" s="7"/>
      <c r="L7" s="7" t="s">
        <v>170</v>
      </c>
      <c r="N7" s="7"/>
    </row>
    <row r="8" spans="1:14">
      <c r="A8" s="7"/>
      <c r="B8" s="7" t="s">
        <v>171</v>
      </c>
      <c r="C8" s="9"/>
      <c r="D8" s="7"/>
      <c r="E8" s="7"/>
      <c r="F8" s="10"/>
      <c r="G8" s="7"/>
      <c r="K8" s="7"/>
      <c r="L8" s="7" t="s">
        <v>171</v>
      </c>
      <c r="N8" s="7"/>
    </row>
    <row r="9" spans="1:14">
      <c r="A9" s="7"/>
      <c r="B9" s="7" t="s">
        <v>172</v>
      </c>
      <c r="C9" s="9"/>
      <c r="D9" s="7"/>
      <c r="E9" s="7"/>
      <c r="F9" s="10"/>
      <c r="G9" s="7"/>
      <c r="K9" s="7"/>
      <c r="L9" s="7" t="s">
        <v>172</v>
      </c>
      <c r="N9" s="7"/>
    </row>
    <row r="10" spans="1:14">
      <c r="A10" s="7"/>
      <c r="B10" s="7" t="s">
        <v>173</v>
      </c>
      <c r="C10" s="9"/>
      <c r="D10" s="7"/>
      <c r="E10" s="7"/>
      <c r="F10" s="10"/>
      <c r="G10" s="7"/>
      <c r="K10" s="7"/>
      <c r="L10" s="7" t="s">
        <v>173</v>
      </c>
      <c r="N10" s="7"/>
    </row>
    <row r="11" spans="1:14">
      <c r="A11" s="7"/>
      <c r="B11" s="7" t="s">
        <v>174</v>
      </c>
      <c r="C11" s="9"/>
      <c r="D11" s="12">
        <v>0.95</v>
      </c>
      <c r="E11" s="12"/>
      <c r="F11" s="10"/>
      <c r="G11" s="7"/>
      <c r="K11" s="7"/>
      <c r="L11" s="7" t="s">
        <v>174</v>
      </c>
      <c r="N11" s="12">
        <v>0.95</v>
      </c>
    </row>
    <row r="12" spans="1:14">
      <c r="A12" s="7"/>
      <c r="B12" s="7"/>
      <c r="C12" s="9"/>
      <c r="D12" s="7"/>
      <c r="E12" s="7"/>
      <c r="F12" s="10"/>
      <c r="G12" s="7"/>
      <c r="K12" s="7"/>
      <c r="L12" s="7"/>
      <c r="N12" s="7"/>
    </row>
    <row r="13" spans="1:14">
      <c r="A13" s="7" t="s">
        <v>175</v>
      </c>
      <c r="B13" s="7"/>
      <c r="C13" s="9"/>
      <c r="D13" s="7"/>
      <c r="E13" s="7"/>
      <c r="F13" s="10"/>
      <c r="G13" s="7"/>
      <c r="K13" s="7" t="s">
        <v>175</v>
      </c>
      <c r="L13" s="7"/>
      <c r="N13" s="7"/>
    </row>
    <row r="14" spans="1:14">
      <c r="A14" s="7"/>
      <c r="B14" s="7" t="s">
        <v>176</v>
      </c>
      <c r="C14" s="9"/>
      <c r="D14" s="13">
        <v>0.3119016</v>
      </c>
      <c r="E14" s="13"/>
      <c r="F14" s="10"/>
      <c r="G14" s="7"/>
      <c r="K14" s="7"/>
      <c r="L14" s="7" t="s">
        <v>176</v>
      </c>
      <c r="N14" s="13">
        <v>0.29602040000000002</v>
      </c>
    </row>
    <row r="15" spans="1:14">
      <c r="A15" s="7"/>
      <c r="B15" s="7" t="s">
        <v>177</v>
      </c>
      <c r="C15" s="9"/>
      <c r="D15" s="11">
        <v>32061.393721609635</v>
      </c>
      <c r="E15" s="11"/>
      <c r="F15" s="10"/>
      <c r="G15" s="7"/>
      <c r="K15" s="7"/>
      <c r="L15" s="7" t="s">
        <v>177</v>
      </c>
      <c r="N15" s="11">
        <v>33781.455602384158</v>
      </c>
    </row>
    <row r="16" spans="1:14">
      <c r="A16" s="7"/>
      <c r="B16" s="7" t="s">
        <v>178</v>
      </c>
      <c r="C16" s="9"/>
      <c r="D16" s="11">
        <v>128245.57488643854</v>
      </c>
      <c r="E16" s="11"/>
      <c r="F16" s="10"/>
      <c r="G16" s="7"/>
      <c r="K16" s="7"/>
      <c r="L16" s="7" t="s">
        <v>178</v>
      </c>
      <c r="N16" s="11">
        <v>135125.82240953663</v>
      </c>
    </row>
    <row r="17" spans="1:14">
      <c r="A17" s="7"/>
      <c r="B17" s="7"/>
      <c r="C17" s="9"/>
      <c r="D17" s="7"/>
      <c r="E17" s="7"/>
      <c r="F17" s="10"/>
      <c r="G17" s="7"/>
      <c r="K17" s="7"/>
      <c r="L17" s="7"/>
      <c r="N17" s="7"/>
    </row>
    <row r="18" spans="1:14">
      <c r="A18" s="7" t="s">
        <v>179</v>
      </c>
      <c r="B18" s="7"/>
      <c r="C18" s="9"/>
      <c r="E18" s="7"/>
      <c r="F18" s="10"/>
      <c r="G18" s="7"/>
      <c r="K18" s="7" t="s">
        <v>179</v>
      </c>
      <c r="L18" s="7"/>
      <c r="N18" s="7"/>
    </row>
    <row r="19" spans="1:14">
      <c r="A19" s="7"/>
      <c r="B19" s="7" t="s">
        <v>180</v>
      </c>
      <c r="C19" s="9"/>
      <c r="D19" s="7">
        <v>4</v>
      </c>
      <c r="E19" s="7"/>
      <c r="F19" s="10"/>
      <c r="G19" s="7"/>
      <c r="K19" s="7"/>
      <c r="L19" s="7" t="s">
        <v>180</v>
      </c>
      <c r="N19" s="7">
        <v>4</v>
      </c>
    </row>
    <row r="20" spans="1:14">
      <c r="A20" s="7"/>
      <c r="B20" s="7" t="s">
        <v>181</v>
      </c>
      <c r="C20" s="9"/>
      <c r="D20" s="7">
        <v>0</v>
      </c>
      <c r="E20" s="7"/>
      <c r="F20" s="10"/>
      <c r="G20" s="7"/>
      <c r="K20" s="7"/>
      <c r="L20" s="7" t="s">
        <v>181</v>
      </c>
      <c r="N20" s="7">
        <v>0</v>
      </c>
    </row>
    <row r="21" spans="1:14">
      <c r="A21" s="7"/>
      <c r="B21" s="7" t="s">
        <v>182</v>
      </c>
      <c r="C21" s="9"/>
      <c r="D21" s="7">
        <v>0</v>
      </c>
      <c r="E21" s="7"/>
      <c r="F21" s="10"/>
      <c r="G21" s="7"/>
      <c r="K21" s="7"/>
      <c r="L21" s="7" t="s">
        <v>182</v>
      </c>
      <c r="N21" s="7">
        <v>0</v>
      </c>
    </row>
    <row r="22" spans="1:14">
      <c r="A22" s="7"/>
      <c r="B22" s="7" t="s">
        <v>183</v>
      </c>
      <c r="C22" s="9"/>
      <c r="D22" s="7">
        <v>0</v>
      </c>
      <c r="E22" s="7"/>
      <c r="F22" s="10"/>
      <c r="G22" s="7"/>
      <c r="K22" s="7"/>
      <c r="L22" s="7" t="s">
        <v>183</v>
      </c>
      <c r="N22" s="7">
        <v>0</v>
      </c>
    </row>
    <row r="23" spans="1:14">
      <c r="A23" s="7"/>
      <c r="B23" s="7" t="s">
        <v>184</v>
      </c>
      <c r="C23" s="9"/>
      <c r="D23" s="7">
        <v>1</v>
      </c>
      <c r="E23" s="7"/>
      <c r="F23" s="10"/>
      <c r="G23" s="7"/>
      <c r="K23" s="7"/>
      <c r="L23" s="7" t="s">
        <v>184</v>
      </c>
      <c r="N23" s="7">
        <v>1</v>
      </c>
    </row>
    <row r="24" spans="1:14">
      <c r="A24" s="7"/>
      <c r="B24" s="7"/>
      <c r="C24" s="7"/>
      <c r="D24" s="7"/>
      <c r="E24" s="7"/>
      <c r="F24" s="10"/>
      <c r="G24" s="7"/>
      <c r="H24" s="7"/>
      <c r="I24" s="7"/>
      <c r="J24" s="9"/>
      <c r="K24" s="7"/>
    </row>
    <row r="25" spans="1:14" ht="14.65">
      <c r="A25" s="21" t="s">
        <v>184</v>
      </c>
      <c r="B25" s="7"/>
      <c r="C25" s="7"/>
      <c r="D25" s="7"/>
      <c r="E25" s="7"/>
      <c r="G25" s="7"/>
      <c r="H25" s="7"/>
      <c r="I25" s="7"/>
      <c r="J25" s="9"/>
      <c r="K25" s="21" t="s">
        <v>184</v>
      </c>
    </row>
    <row r="26" spans="1:14">
      <c r="A26" s="7" t="s">
        <v>185</v>
      </c>
      <c r="B26" s="7"/>
      <c r="C26" s="7"/>
      <c r="D26" s="7"/>
      <c r="E26" s="7"/>
      <c r="F26" s="10"/>
      <c r="G26" s="7"/>
      <c r="H26" s="7"/>
      <c r="I26" s="7"/>
      <c r="J26" s="9"/>
      <c r="K26" s="7" t="s">
        <v>185</v>
      </c>
    </row>
    <row r="27" spans="1:14">
      <c r="A27" s="7" t="s">
        <v>186</v>
      </c>
      <c r="B27" s="7"/>
      <c r="C27" s="7"/>
      <c r="D27" s="7"/>
      <c r="E27" s="7"/>
      <c r="F27" s="10"/>
      <c r="G27" s="7"/>
      <c r="H27" s="7"/>
      <c r="I27" s="7"/>
      <c r="J27" s="9"/>
      <c r="K27" s="7" t="s">
        <v>218</v>
      </c>
    </row>
    <row r="28" spans="1:14">
      <c r="A28" s="7" t="s">
        <v>187</v>
      </c>
      <c r="C28" s="7"/>
      <c r="D28" s="7"/>
      <c r="E28" s="7"/>
      <c r="F28" s="10"/>
      <c r="G28" s="7"/>
      <c r="H28" s="7"/>
      <c r="I28" s="7"/>
      <c r="J28" s="9"/>
      <c r="K28" s="7" t="s">
        <v>219</v>
      </c>
    </row>
    <row r="29" spans="1:14">
      <c r="A29" s="7" t="s">
        <v>188</v>
      </c>
      <c r="B29" s="7"/>
      <c r="C29" s="7"/>
      <c r="D29" s="7"/>
      <c r="E29" s="7"/>
      <c r="F29" s="10"/>
      <c r="G29" s="7"/>
      <c r="H29" s="7"/>
      <c r="I29" s="7"/>
      <c r="J29" s="9"/>
      <c r="K29" s="7" t="s">
        <v>220</v>
      </c>
    </row>
    <row r="30" spans="1:14">
      <c r="A30" s="14"/>
      <c r="B30" s="14"/>
      <c r="C30" s="14"/>
      <c r="D30" s="14"/>
      <c r="E30" s="14"/>
      <c r="F30" s="15"/>
      <c r="G30" s="14"/>
      <c r="H30" s="14"/>
      <c r="I30" s="14"/>
      <c r="J30" s="16"/>
      <c r="K30" s="7"/>
    </row>
    <row r="31" spans="1:14">
      <c r="A31" s="7"/>
      <c r="B31" s="7"/>
      <c r="C31" s="7"/>
      <c r="D31" s="7"/>
      <c r="E31" s="7"/>
      <c r="F31" s="10"/>
      <c r="G31" s="7"/>
      <c r="H31" s="7"/>
      <c r="I31" s="7"/>
      <c r="J31" s="9"/>
      <c r="K31" s="7"/>
    </row>
    <row r="32" spans="1:14">
      <c r="A32" s="7"/>
      <c r="B32" s="7"/>
      <c r="C32" s="7"/>
      <c r="D32" s="7"/>
      <c r="E32" s="7"/>
      <c r="F32" s="10"/>
      <c r="G32" s="7"/>
      <c r="H32" s="7"/>
      <c r="I32" s="7"/>
      <c r="J32" s="9"/>
      <c r="K32" s="7"/>
    </row>
    <row r="33" spans="1:14">
      <c r="A33" s="7"/>
      <c r="B33" s="7"/>
      <c r="C33" s="7"/>
      <c r="D33" s="7"/>
      <c r="E33" s="7"/>
      <c r="F33" s="10"/>
      <c r="G33" s="7"/>
      <c r="H33" s="7"/>
      <c r="I33" s="7"/>
      <c r="J33" s="9"/>
      <c r="K33" s="7"/>
    </row>
    <row r="34" spans="1:14">
      <c r="A34" s="7"/>
      <c r="B34" s="7"/>
      <c r="C34" s="7"/>
      <c r="D34" s="7"/>
      <c r="E34" s="7"/>
      <c r="F34" s="10"/>
      <c r="G34" s="7"/>
      <c r="H34" s="7"/>
      <c r="I34" s="7"/>
      <c r="J34" s="9"/>
      <c r="K34" s="7"/>
    </row>
    <row r="35" spans="1:14">
      <c r="A35" s="7"/>
      <c r="B35" s="7"/>
      <c r="C35" s="7"/>
      <c r="D35" s="7"/>
      <c r="E35" s="7"/>
      <c r="F35" s="10"/>
      <c r="G35" s="7"/>
      <c r="H35" s="7"/>
      <c r="I35" s="7"/>
      <c r="J35" s="9"/>
      <c r="K35" s="7"/>
    </row>
    <row r="36" spans="1:14">
      <c r="A36" s="7"/>
      <c r="B36" s="7"/>
      <c r="C36" s="7"/>
      <c r="D36" s="7"/>
      <c r="E36" s="7"/>
      <c r="F36" s="10"/>
      <c r="G36" s="7"/>
      <c r="H36" s="7"/>
      <c r="I36" s="7"/>
      <c r="J36" s="9"/>
      <c r="K36" s="7"/>
    </row>
    <row r="37" spans="1:14">
      <c r="A37" s="7"/>
      <c r="B37" s="7"/>
      <c r="C37" s="7"/>
      <c r="D37" s="7"/>
      <c r="E37" s="7"/>
      <c r="F37" s="10"/>
      <c r="G37" s="7"/>
      <c r="H37" s="7"/>
      <c r="I37" s="7"/>
      <c r="J37" s="9"/>
      <c r="K37" s="7"/>
    </row>
    <row r="38" spans="1:14">
      <c r="A38" s="7"/>
      <c r="B38" s="7"/>
      <c r="C38" s="7"/>
      <c r="D38" s="7"/>
      <c r="E38" s="7"/>
      <c r="F38" s="10"/>
      <c r="G38" s="7"/>
      <c r="H38" s="7"/>
      <c r="I38" s="7"/>
      <c r="J38" s="9"/>
      <c r="K38" s="7"/>
    </row>
    <row r="39" spans="1:14">
      <c r="A39" s="7"/>
      <c r="B39" s="7"/>
      <c r="C39" s="7"/>
      <c r="D39" s="7"/>
      <c r="E39" s="7"/>
      <c r="F39" s="10"/>
      <c r="G39" s="7"/>
      <c r="H39" s="7"/>
      <c r="I39" s="7"/>
      <c r="J39" s="9"/>
      <c r="K39" s="7"/>
    </row>
    <row r="40" spans="1:14">
      <c r="A40" s="7"/>
      <c r="B40" s="7"/>
      <c r="C40" s="7"/>
      <c r="D40" s="7"/>
      <c r="E40" s="7"/>
      <c r="F40" s="10"/>
      <c r="G40" s="7"/>
      <c r="H40" s="7"/>
      <c r="I40" s="7"/>
      <c r="J40" s="9"/>
      <c r="K40" s="7"/>
    </row>
    <row r="41" spans="1:14">
      <c r="A41" s="7"/>
      <c r="B41" s="7"/>
      <c r="C41" s="7"/>
      <c r="D41" s="7"/>
      <c r="E41" s="7"/>
      <c r="F41" s="10"/>
      <c r="G41" s="7"/>
      <c r="H41" s="7"/>
      <c r="I41" s="7"/>
      <c r="J41" s="9"/>
      <c r="K41" s="7"/>
    </row>
    <row r="42" spans="1:14">
      <c r="A42" s="7"/>
      <c r="B42" s="7"/>
      <c r="C42" s="7"/>
      <c r="D42" s="7"/>
      <c r="E42" s="7"/>
      <c r="F42" s="10"/>
      <c r="G42" s="7"/>
      <c r="H42" s="7"/>
      <c r="I42" s="7"/>
      <c r="J42" s="9"/>
      <c r="K42" s="7"/>
    </row>
    <row r="43" spans="1:14">
      <c r="A43" s="7" t="s">
        <v>189</v>
      </c>
      <c r="B43" s="7"/>
      <c r="C43" s="7"/>
      <c r="D43" s="22" t="s">
        <v>203</v>
      </c>
      <c r="E43" s="7"/>
      <c r="J43" s="9"/>
      <c r="K43" s="7" t="s">
        <v>189</v>
      </c>
      <c r="L43" s="26"/>
      <c r="N43" s="22" t="s">
        <v>203</v>
      </c>
    </row>
    <row r="44" spans="1:14">
      <c r="B44" s="7" t="s">
        <v>190</v>
      </c>
      <c r="C44" s="7"/>
      <c r="D44" s="11">
        <v>10000</v>
      </c>
      <c r="E44" s="7"/>
      <c r="J44" s="9"/>
      <c r="L44" s="7" t="s">
        <v>190</v>
      </c>
      <c r="N44" s="11">
        <v>10000</v>
      </c>
    </row>
    <row r="45" spans="1:14">
      <c r="B45" s="7" t="s">
        <v>191</v>
      </c>
      <c r="C45" s="7"/>
      <c r="D45" s="18">
        <v>8.8499550763701709E-2</v>
      </c>
      <c r="E45" s="7"/>
      <c r="J45" s="9"/>
      <c r="L45" s="7" t="s">
        <v>191</v>
      </c>
      <c r="N45" s="18">
        <v>4.6376811594202906E-2</v>
      </c>
    </row>
    <row r="46" spans="1:14">
      <c r="B46" s="7" t="s">
        <v>192</v>
      </c>
      <c r="C46" s="7"/>
      <c r="D46" s="18">
        <v>0.16909604474459983</v>
      </c>
      <c r="E46" s="7"/>
      <c r="J46" s="9"/>
      <c r="L46" s="7" t="s">
        <v>192</v>
      </c>
      <c r="N46" s="18">
        <v>5.1053902641265379E-2</v>
      </c>
    </row>
    <row r="47" spans="1:14">
      <c r="B47" s="7" t="s">
        <v>193</v>
      </c>
      <c r="C47" s="7"/>
      <c r="D47" s="18">
        <v>8.7568016690499795E-2</v>
      </c>
      <c r="E47" s="7"/>
      <c r="J47" s="9"/>
      <c r="L47" s="7" t="s">
        <v>193</v>
      </c>
      <c r="N47" s="18">
        <v>4.6470677548468925E-2</v>
      </c>
    </row>
    <row r="48" spans="1:14">
      <c r="B48" s="7" t="s">
        <v>194</v>
      </c>
      <c r="C48" s="7"/>
      <c r="D48" s="19" t="s">
        <v>154</v>
      </c>
      <c r="E48" s="7"/>
      <c r="J48" s="9"/>
      <c r="L48" s="7" t="s">
        <v>194</v>
      </c>
      <c r="N48" s="19" t="s">
        <v>154</v>
      </c>
    </row>
    <row r="49" spans="1:14">
      <c r="B49" s="7" t="s">
        <v>195</v>
      </c>
      <c r="C49" s="7"/>
      <c r="D49" s="18">
        <v>4.6242187747215757</v>
      </c>
      <c r="E49" s="7"/>
      <c r="J49" s="9"/>
      <c r="L49" s="7" t="s">
        <v>195</v>
      </c>
      <c r="N49" s="18">
        <v>0.30510893658079075</v>
      </c>
    </row>
    <row r="50" spans="1:14">
      <c r="B50" s="7" t="s">
        <v>196</v>
      </c>
      <c r="C50" s="7"/>
      <c r="D50" s="18">
        <v>21.383399276487509</v>
      </c>
      <c r="E50" s="7"/>
      <c r="J50" s="9"/>
      <c r="L50" s="7" t="s">
        <v>196</v>
      </c>
      <c r="N50" s="18">
        <v>9.3091463181460984E-2</v>
      </c>
    </row>
    <row r="51" spans="1:14">
      <c r="B51" s="7" t="s">
        <v>197</v>
      </c>
      <c r="C51" s="7"/>
      <c r="D51" s="18">
        <v>45.966170474201178</v>
      </c>
      <c r="E51" s="7"/>
      <c r="J51" s="9"/>
      <c r="L51" s="7" t="s">
        <v>197</v>
      </c>
      <c r="N51" s="18">
        <v>-51.705461440314558</v>
      </c>
    </row>
    <row r="52" spans="1:14">
      <c r="B52" s="7" t="s">
        <v>198</v>
      </c>
      <c r="C52" s="7"/>
      <c r="D52" s="18">
        <v>3311.0073547427037</v>
      </c>
      <c r="E52" s="7"/>
      <c r="J52" s="9"/>
      <c r="L52" s="7" t="s">
        <v>198</v>
      </c>
      <c r="N52" s="18">
        <v>3339.1893117670302</v>
      </c>
    </row>
    <row r="53" spans="1:14">
      <c r="B53" s="7" t="s">
        <v>199</v>
      </c>
      <c r="C53" s="7"/>
      <c r="D53" s="18">
        <v>27.34669981019324</v>
      </c>
      <c r="E53" s="17"/>
      <c r="L53" s="7" t="s">
        <v>199</v>
      </c>
      <c r="N53" s="18">
        <v>5.9762118231130108</v>
      </c>
    </row>
    <row r="54" spans="1:14">
      <c r="B54" s="7" t="s">
        <v>200</v>
      </c>
      <c r="C54" s="7"/>
      <c r="D54" s="18">
        <v>-165.04677811476859</v>
      </c>
      <c r="E54" s="11"/>
      <c r="L54" s="7" t="s">
        <v>200</v>
      </c>
      <c r="N54" s="18">
        <v>-22.007260783527975</v>
      </c>
    </row>
    <row r="55" spans="1:14">
      <c r="B55" s="7" t="s">
        <v>204</v>
      </c>
      <c r="C55" s="7"/>
      <c r="D55" s="18">
        <v>321.28068790874528</v>
      </c>
      <c r="E55" s="18"/>
      <c r="F55" s="10"/>
      <c r="L55" s="7" t="s">
        <v>204</v>
      </c>
      <c r="N55" s="18">
        <v>4.6896886480302884</v>
      </c>
    </row>
    <row r="56" spans="1:14">
      <c r="B56" s="7" t="s">
        <v>201</v>
      </c>
      <c r="C56" s="7"/>
      <c r="D56" s="18">
        <v>486.32746602351386</v>
      </c>
      <c r="E56" s="18"/>
      <c r="F56" s="10"/>
      <c r="L56" s="7" t="s">
        <v>201</v>
      </c>
      <c r="N56" s="18">
        <v>26.696949431558263</v>
      </c>
    </row>
    <row r="57" spans="1:14">
      <c r="B57" s="7" t="s">
        <v>202</v>
      </c>
      <c r="C57" s="7"/>
      <c r="D57" s="18">
        <v>4.6242187747215759E-2</v>
      </c>
      <c r="E57" s="18"/>
      <c r="F57" s="10"/>
      <c r="L57" s="7" t="s">
        <v>202</v>
      </c>
      <c r="N57" s="18">
        <v>3.0510893658079077E-3</v>
      </c>
    </row>
    <row r="58" spans="1:14">
      <c r="A58" s="7"/>
      <c r="B58" s="7"/>
      <c r="C58" s="7"/>
      <c r="D58" s="7"/>
      <c r="E58" s="19"/>
      <c r="F58" s="10"/>
      <c r="K58" s="7"/>
    </row>
    <row r="59" spans="1:14">
      <c r="A59" s="7" t="s">
        <v>205</v>
      </c>
      <c r="B59" s="7"/>
      <c r="C59" s="7"/>
      <c r="D59" s="9" t="s">
        <v>203</v>
      </c>
      <c r="E59" s="18"/>
      <c r="F59" s="10"/>
      <c r="K59" s="26" t="s">
        <v>205</v>
      </c>
      <c r="L59" s="26"/>
      <c r="M59" s="26"/>
      <c r="N59" s="22" t="s">
        <v>203</v>
      </c>
    </row>
    <row r="60" spans="1:14">
      <c r="A60" s="7"/>
      <c r="B60" s="7" t="s">
        <v>155</v>
      </c>
      <c r="C60" s="7"/>
      <c r="D60" s="18">
        <v>-165.04677811476859</v>
      </c>
      <c r="E60" s="18"/>
      <c r="F60" s="10"/>
      <c r="K60" s="7"/>
      <c r="L60" s="7" t="s">
        <v>155</v>
      </c>
      <c r="M60" s="7"/>
      <c r="N60" s="18">
        <v>-22.007260783527975</v>
      </c>
    </row>
    <row r="61" spans="1:14">
      <c r="A61" s="7"/>
      <c r="B61" s="7" t="s">
        <v>156</v>
      </c>
      <c r="C61" s="7"/>
      <c r="D61" s="18">
        <v>1.3720975913059E-2</v>
      </c>
      <c r="E61" s="18"/>
      <c r="F61" s="10"/>
      <c r="K61" s="7"/>
      <c r="L61" s="7" t="s">
        <v>156</v>
      </c>
      <c r="M61" s="7"/>
      <c r="N61" s="18">
        <v>1.6377966054196998E-2</v>
      </c>
    </row>
    <row r="62" spans="1:14">
      <c r="A62" s="7"/>
      <c r="B62" s="7" t="s">
        <v>157</v>
      </c>
      <c r="C62" s="7"/>
      <c r="D62" s="18">
        <v>3.7587823271605002E-2</v>
      </c>
      <c r="E62" s="18"/>
      <c r="F62" s="10"/>
      <c r="K62" s="7"/>
      <c r="L62" s="7" t="s">
        <v>157</v>
      </c>
      <c r="M62" s="7"/>
      <c r="N62" s="18">
        <v>2.5488651556478999E-2</v>
      </c>
    </row>
    <row r="63" spans="1:14">
      <c r="A63" s="7"/>
      <c r="B63" s="7" t="s">
        <v>158</v>
      </c>
      <c r="C63" s="7"/>
      <c r="D63" s="18">
        <v>5.4551236684383997E-2</v>
      </c>
      <c r="E63" s="18"/>
      <c r="F63" s="10"/>
      <c r="K63" s="7"/>
      <c r="L63" s="7" t="s">
        <v>158</v>
      </c>
      <c r="M63" s="7"/>
      <c r="N63" s="18">
        <v>3.2663951025220003E-2</v>
      </c>
    </row>
    <row r="64" spans="1:14">
      <c r="A64" s="7"/>
      <c r="B64" s="7" t="s">
        <v>159</v>
      </c>
      <c r="C64" s="7"/>
      <c r="D64" s="18">
        <v>7.0473389067215994E-2</v>
      </c>
      <c r="E64" s="18"/>
      <c r="F64" s="10"/>
      <c r="K64" s="7"/>
      <c r="L64" s="7" t="s">
        <v>159</v>
      </c>
      <c r="M64" s="7"/>
      <c r="N64" s="18">
        <v>3.9061786891679003E-2</v>
      </c>
    </row>
    <row r="65" spans="1:14">
      <c r="A65" s="7"/>
      <c r="B65" s="7" t="s">
        <v>160</v>
      </c>
      <c r="C65" s="7"/>
      <c r="D65" s="18">
        <v>8.7537679310979E-2</v>
      </c>
      <c r="E65" s="18"/>
      <c r="F65" s="10"/>
      <c r="K65" s="7"/>
      <c r="L65" s="7" t="s">
        <v>160</v>
      </c>
      <c r="M65" s="7"/>
      <c r="N65" s="18">
        <v>4.6467579429404E-2</v>
      </c>
    </row>
    <row r="66" spans="1:14">
      <c r="A66" s="7"/>
      <c r="B66" s="7" t="s">
        <v>161</v>
      </c>
      <c r="C66" s="7"/>
      <c r="D66" s="18">
        <v>0.106259270636042</v>
      </c>
      <c r="E66" s="18"/>
      <c r="F66" s="10"/>
      <c r="K66" s="7"/>
      <c r="L66" s="7" t="s">
        <v>161</v>
      </c>
      <c r="M66" s="7"/>
      <c r="N66" s="18">
        <v>5.4379312843515E-2</v>
      </c>
    </row>
    <row r="67" spans="1:14">
      <c r="A67" s="7"/>
      <c r="B67" s="7" t="s">
        <v>162</v>
      </c>
      <c r="C67" s="7"/>
      <c r="D67" s="18">
        <v>0.12866451873225601</v>
      </c>
      <c r="E67" s="18"/>
      <c r="F67" s="10"/>
      <c r="K67" s="7"/>
      <c r="L67" s="7" t="s">
        <v>162</v>
      </c>
      <c r="M67" s="7"/>
      <c r="N67" s="18">
        <v>6.3453549391236999E-2</v>
      </c>
    </row>
    <row r="68" spans="1:14">
      <c r="A68" s="7"/>
      <c r="B68" s="7" t="s">
        <v>163</v>
      </c>
      <c r="C68" s="7"/>
      <c r="D68" s="18">
        <v>0.162054469828117</v>
      </c>
      <c r="E68" s="7"/>
      <c r="F68" s="10"/>
      <c r="G68" s="7"/>
      <c r="H68" s="7"/>
      <c r="I68" s="7"/>
      <c r="J68" s="9"/>
      <c r="K68" s="7"/>
      <c r="L68" s="7" t="s">
        <v>163</v>
      </c>
      <c r="M68" s="7"/>
      <c r="N68" s="18">
        <v>7.7578873513153998E-2</v>
      </c>
    </row>
    <row r="69" spans="1:14">
      <c r="A69" s="7"/>
      <c r="B69" s="7" t="s">
        <v>164</v>
      </c>
      <c r="C69" s="7"/>
      <c r="D69" s="18">
        <v>0.22445982545757701</v>
      </c>
      <c r="E69" s="14"/>
      <c r="F69" s="15"/>
      <c r="G69" s="14"/>
      <c r="H69" s="14"/>
      <c r="I69" s="14"/>
      <c r="J69" s="16"/>
      <c r="K69" s="7"/>
      <c r="L69" s="7" t="s">
        <v>164</v>
      </c>
      <c r="M69" s="7"/>
      <c r="N69" s="18">
        <v>0.10288027343539601</v>
      </c>
    </row>
    <row r="70" spans="1:14">
      <c r="A70" s="7"/>
      <c r="B70" s="7" t="s">
        <v>165</v>
      </c>
      <c r="C70" s="7"/>
      <c r="D70" s="18">
        <v>321.28068790874528</v>
      </c>
      <c r="E70" s="7"/>
      <c r="F70" s="10"/>
      <c r="G70" s="7"/>
      <c r="H70" s="7"/>
      <c r="I70" s="7"/>
      <c r="J70" s="9"/>
      <c r="K70" s="7"/>
      <c r="L70" s="7" t="s">
        <v>165</v>
      </c>
      <c r="M70" s="7"/>
      <c r="N70" s="18">
        <v>4.6896886480302884</v>
      </c>
    </row>
    <row r="71" spans="1:14">
      <c r="A71" s="7"/>
      <c r="F71" s="10"/>
      <c r="G71" s="7"/>
      <c r="H71" s="7"/>
      <c r="I71" s="7"/>
      <c r="J71" s="9"/>
      <c r="K71" s="7"/>
    </row>
    <row r="72" spans="1:14" ht="14.65">
      <c r="A72" s="21" t="s">
        <v>206</v>
      </c>
      <c r="F72" s="10"/>
      <c r="G72" s="7"/>
      <c r="H72" s="7"/>
      <c r="I72" s="7"/>
      <c r="J72" s="9"/>
      <c r="K72" s="21" t="s">
        <v>206</v>
      </c>
    </row>
    <row r="73" spans="1:14">
      <c r="A73" s="22" t="s">
        <v>207</v>
      </c>
      <c r="B73" s="14"/>
      <c r="C73" s="14"/>
      <c r="D73" s="14"/>
      <c r="E73" s="14"/>
      <c r="F73" s="15"/>
      <c r="G73" s="14"/>
      <c r="H73" s="7"/>
      <c r="I73" s="7"/>
      <c r="J73" s="9"/>
      <c r="K73" s="22" t="s">
        <v>207</v>
      </c>
    </row>
    <row r="74" spans="1:14">
      <c r="A74" s="7" t="s">
        <v>208</v>
      </c>
      <c r="B74" s="7"/>
      <c r="C74" s="7"/>
      <c r="D74" s="7"/>
      <c r="E74" s="7"/>
      <c r="F74" s="10"/>
      <c r="G74" s="7"/>
      <c r="H74" s="7"/>
      <c r="I74" s="7"/>
      <c r="J74" s="9"/>
      <c r="K74" s="7" t="s">
        <v>208</v>
      </c>
    </row>
    <row r="75" spans="1:14">
      <c r="A75" s="7" t="s">
        <v>195</v>
      </c>
      <c r="B75" s="7"/>
      <c r="C75" s="7"/>
      <c r="D75" s="7"/>
      <c r="E75" s="7"/>
      <c r="F75" s="10"/>
      <c r="G75" s="7"/>
      <c r="H75" s="7"/>
      <c r="I75" s="7"/>
      <c r="K75" s="7" t="s">
        <v>195</v>
      </c>
    </row>
    <row r="76" spans="1:14" ht="14.65">
      <c r="A76" s="23" t="s">
        <v>209</v>
      </c>
      <c r="B76" s="7"/>
      <c r="C76" s="7"/>
      <c r="D76" s="7"/>
      <c r="E76" s="19"/>
      <c r="F76" s="10"/>
      <c r="G76" s="7"/>
      <c r="H76" s="7"/>
      <c r="I76" s="7"/>
      <c r="J76" s="9"/>
      <c r="K76" s="23" t="s">
        <v>209</v>
      </c>
    </row>
    <row r="77" spans="1:14">
      <c r="B77" s="7"/>
      <c r="C77" s="7"/>
      <c r="D77" s="7"/>
      <c r="E77" s="19"/>
      <c r="F77" s="10"/>
      <c r="G77" s="7"/>
      <c r="H77" s="7"/>
      <c r="I77" s="7"/>
      <c r="J77" s="9"/>
    </row>
    <row r="78" spans="1:14">
      <c r="B78" s="7"/>
      <c r="C78" s="7"/>
      <c r="D78" s="7"/>
      <c r="E78" s="17"/>
      <c r="F78" s="10"/>
      <c r="G78" s="7"/>
      <c r="H78" s="7"/>
      <c r="I78" s="7"/>
      <c r="J78" s="9"/>
    </row>
    <row r="79" spans="1:14">
      <c r="A79" s="7"/>
      <c r="B79" s="7"/>
      <c r="C79" s="7"/>
      <c r="D79" s="7"/>
      <c r="E79" s="17"/>
      <c r="F79" s="10"/>
      <c r="G79" s="7"/>
      <c r="H79" s="7"/>
      <c r="I79" s="7"/>
      <c r="J79" s="9"/>
      <c r="K79" s="7"/>
    </row>
    <row r="80" spans="1:14">
      <c r="A80" s="7"/>
      <c r="B80" s="7"/>
      <c r="C80" s="7"/>
      <c r="D80" s="7"/>
      <c r="E80" s="7"/>
      <c r="F80" s="10"/>
      <c r="G80" s="7"/>
      <c r="H80" s="7"/>
      <c r="I80" s="7"/>
      <c r="J80" s="9"/>
      <c r="K80" s="7"/>
    </row>
    <row r="81" spans="1:11" ht="14.65">
      <c r="A81" s="23" t="s">
        <v>210</v>
      </c>
      <c r="B81" s="14"/>
      <c r="C81" s="14"/>
      <c r="D81" s="14"/>
      <c r="E81" s="14"/>
      <c r="F81" s="15"/>
      <c r="G81" s="14"/>
      <c r="H81" s="7"/>
      <c r="I81" s="7"/>
      <c r="J81" s="9"/>
      <c r="K81" s="23" t="s">
        <v>210</v>
      </c>
    </row>
    <row r="82" spans="1:11">
      <c r="A82" s="7"/>
      <c r="B82" s="7"/>
      <c r="C82" s="7"/>
      <c r="D82" s="7"/>
      <c r="E82" s="7"/>
      <c r="F82" s="10"/>
      <c r="G82" s="7"/>
      <c r="H82" s="7"/>
      <c r="I82" s="7"/>
      <c r="J82" s="9"/>
      <c r="K82" s="7"/>
    </row>
    <row r="83" spans="1:11">
      <c r="A83" s="7"/>
      <c r="B83" s="7"/>
      <c r="C83" s="7"/>
      <c r="D83" s="7"/>
      <c r="E83" s="7"/>
      <c r="F83" s="10"/>
      <c r="G83" s="7"/>
      <c r="H83" s="7"/>
      <c r="I83" s="7"/>
      <c r="J83" s="9"/>
      <c r="K83" s="7"/>
    </row>
    <row r="84" spans="1:11">
      <c r="A84" s="7"/>
      <c r="B84" s="7"/>
      <c r="C84" s="7"/>
      <c r="D84" s="7"/>
      <c r="E84" s="19"/>
      <c r="F84" s="10"/>
      <c r="G84" s="7"/>
      <c r="H84" s="7"/>
      <c r="I84" s="7"/>
      <c r="J84" s="9"/>
      <c r="K84" s="7"/>
    </row>
    <row r="85" spans="1:11">
      <c r="A85" s="7"/>
      <c r="B85" s="7"/>
      <c r="C85" s="7"/>
      <c r="D85" s="7"/>
      <c r="E85" s="19"/>
      <c r="F85" s="10"/>
      <c r="G85" s="7"/>
      <c r="H85" s="7"/>
      <c r="I85" s="7"/>
      <c r="J85" s="9"/>
      <c r="K85" s="7"/>
    </row>
    <row r="86" spans="1:11" ht="14.65">
      <c r="A86" s="23" t="s">
        <v>211</v>
      </c>
      <c r="B86" s="7"/>
      <c r="C86" s="7"/>
      <c r="D86" s="7"/>
      <c r="E86" s="17"/>
      <c r="F86" s="10"/>
      <c r="G86" s="7"/>
      <c r="H86" s="7"/>
      <c r="I86" s="7"/>
      <c r="J86" s="9"/>
      <c r="K86" s="23" t="s">
        <v>211</v>
      </c>
    </row>
    <row r="87" spans="1:11">
      <c r="A87" s="7"/>
      <c r="B87" s="7"/>
      <c r="C87" s="7"/>
      <c r="D87" s="7"/>
      <c r="E87" s="17"/>
      <c r="F87" s="10"/>
      <c r="G87" s="7"/>
      <c r="H87" s="7"/>
      <c r="I87" s="7"/>
      <c r="J87" s="9"/>
      <c r="K87" s="7"/>
    </row>
    <row r="88" spans="1:11">
      <c r="A88" s="7"/>
      <c r="B88" s="7"/>
      <c r="C88" s="7"/>
      <c r="D88" s="7"/>
      <c r="E88" s="7"/>
      <c r="F88" s="10"/>
      <c r="G88" s="7"/>
      <c r="H88" s="7"/>
      <c r="I88" s="7"/>
      <c r="J88" s="9"/>
      <c r="K88" s="7"/>
    </row>
    <row r="89" spans="1:11">
      <c r="B89" s="14"/>
      <c r="C89" s="14"/>
      <c r="D89" s="14"/>
      <c r="E89" s="14"/>
      <c r="F89" s="15"/>
      <c r="G89" s="14"/>
      <c r="H89" s="7"/>
      <c r="I89" s="7"/>
      <c r="J89" s="9"/>
    </row>
    <row r="90" spans="1:11">
      <c r="A90" s="7"/>
      <c r="B90" s="7"/>
      <c r="C90" s="7"/>
      <c r="D90" s="7"/>
      <c r="E90" s="7"/>
      <c r="F90" s="10"/>
      <c r="G90" s="7"/>
      <c r="H90" s="14"/>
      <c r="I90" s="14"/>
      <c r="J90" s="16"/>
      <c r="K90" s="7"/>
    </row>
    <row r="91" spans="1:11" ht="14.65">
      <c r="A91" s="23" t="s">
        <v>212</v>
      </c>
      <c r="B91" s="7"/>
      <c r="C91" s="7"/>
      <c r="D91" s="7"/>
      <c r="E91" s="7"/>
      <c r="F91" s="10"/>
      <c r="G91" s="7"/>
      <c r="H91" s="7"/>
      <c r="I91" s="7"/>
      <c r="J91" s="9"/>
      <c r="K91" s="23" t="s">
        <v>212</v>
      </c>
    </row>
    <row r="92" spans="1:11">
      <c r="A92" s="7"/>
      <c r="B92" s="7"/>
      <c r="C92" s="7"/>
      <c r="D92" s="7"/>
      <c r="E92" s="19"/>
      <c r="F92" s="10"/>
      <c r="G92" s="7"/>
      <c r="H92" s="7"/>
      <c r="I92" s="7"/>
      <c r="J92" s="9"/>
      <c r="K92" s="7"/>
    </row>
    <row r="93" spans="1:11">
      <c r="A93" s="7"/>
      <c r="B93" s="7"/>
      <c r="C93" s="7"/>
      <c r="D93" s="7"/>
      <c r="E93" s="19"/>
      <c r="F93" s="10"/>
      <c r="G93" s="7"/>
      <c r="H93" s="7"/>
      <c r="I93" s="7"/>
      <c r="J93" s="9"/>
      <c r="K93" s="7"/>
    </row>
    <row r="94" spans="1:11">
      <c r="A94" s="7"/>
      <c r="B94" s="7"/>
      <c r="C94" s="7"/>
      <c r="D94" s="7"/>
      <c r="E94" s="17"/>
      <c r="F94" s="10"/>
      <c r="G94" s="7"/>
      <c r="H94" s="7"/>
      <c r="I94" s="7"/>
      <c r="J94" s="9"/>
      <c r="K94" s="7"/>
    </row>
    <row r="95" spans="1:11">
      <c r="A95" s="7"/>
      <c r="B95" s="7"/>
      <c r="C95" s="7"/>
      <c r="D95" s="7"/>
      <c r="E95" s="17"/>
      <c r="F95" s="10"/>
      <c r="G95" s="7"/>
      <c r="H95" s="7"/>
      <c r="I95" s="7"/>
      <c r="J95" s="9"/>
      <c r="K95" s="7"/>
    </row>
    <row r="96" spans="1:11">
      <c r="B96" s="14"/>
      <c r="C96" s="14"/>
      <c r="D96" s="14"/>
      <c r="E96" s="14"/>
      <c r="F96" s="15"/>
      <c r="G96" s="14"/>
      <c r="H96" s="7"/>
      <c r="I96" s="7"/>
      <c r="J96" s="9"/>
      <c r="K96" s="7"/>
    </row>
    <row r="97" spans="1:11">
      <c r="A97" s="24" t="s">
        <v>213</v>
      </c>
      <c r="B97" s="7"/>
      <c r="C97" s="7"/>
      <c r="D97" s="7"/>
      <c r="E97" s="7"/>
      <c r="F97" s="10"/>
      <c r="G97" s="7"/>
      <c r="H97" s="7"/>
      <c r="I97" s="7"/>
      <c r="J97" s="9"/>
      <c r="K97" s="24" t="s">
        <v>213</v>
      </c>
    </row>
    <row r="98" spans="1:11">
      <c r="A98" s="7"/>
      <c r="B98" s="7"/>
      <c r="C98" s="7"/>
      <c r="D98" s="7"/>
      <c r="E98" s="7"/>
      <c r="F98" s="10"/>
      <c r="G98" s="7"/>
      <c r="H98" s="7"/>
      <c r="I98" s="7"/>
      <c r="J98" s="9"/>
      <c r="K98" s="7"/>
    </row>
    <row r="99" spans="1:11">
      <c r="A99" s="7"/>
      <c r="B99" s="7"/>
      <c r="C99" s="7"/>
      <c r="D99" s="7"/>
      <c r="E99" s="19"/>
      <c r="F99" s="10"/>
      <c r="G99" s="7"/>
      <c r="H99" s="7"/>
      <c r="I99" s="7"/>
      <c r="J99" s="9"/>
      <c r="K99" s="7"/>
    </row>
    <row r="100" spans="1:11">
      <c r="A100" s="7"/>
      <c r="B100" s="7"/>
      <c r="C100" s="7"/>
      <c r="D100" s="7"/>
      <c r="E100" s="19"/>
      <c r="F100" s="10"/>
      <c r="G100" s="7"/>
      <c r="H100" s="7"/>
      <c r="I100" s="7"/>
      <c r="J100" s="9"/>
      <c r="K100" s="7"/>
    </row>
    <row r="101" spans="1:11">
      <c r="A101" s="7"/>
      <c r="B101" s="7"/>
      <c r="C101" s="7"/>
      <c r="D101" s="7"/>
      <c r="E101" s="17"/>
      <c r="F101" s="10"/>
      <c r="G101" s="7"/>
      <c r="H101" s="7"/>
      <c r="I101" s="7"/>
      <c r="J101" s="9"/>
      <c r="K101" s="7"/>
    </row>
    <row r="102" spans="1:11">
      <c r="A102" s="7"/>
      <c r="B102" s="7"/>
      <c r="C102" s="7"/>
      <c r="D102" s="7"/>
      <c r="E102" s="17"/>
      <c r="F102" s="10"/>
      <c r="G102" s="7"/>
      <c r="H102" s="7"/>
      <c r="I102" s="7"/>
      <c r="J102" s="9"/>
      <c r="K102" s="7"/>
    </row>
    <row r="103" spans="1:11">
      <c r="H103" s="14"/>
      <c r="I103" s="14"/>
      <c r="J103" s="16"/>
      <c r="K103" s="7"/>
    </row>
    <row r="104" spans="1:11">
      <c r="H104" s="7"/>
      <c r="I104" s="7"/>
      <c r="J104" s="9"/>
      <c r="K104" s="7"/>
    </row>
    <row r="105" spans="1:11">
      <c r="H105" s="7"/>
      <c r="I105" s="7"/>
      <c r="J105" s="9"/>
      <c r="K105" s="7"/>
    </row>
    <row r="106" spans="1:11">
      <c r="H106" s="7"/>
      <c r="I106" s="7"/>
      <c r="J106" s="9"/>
      <c r="K106" s="7"/>
    </row>
    <row r="107" spans="1:11">
      <c r="H107" s="7"/>
      <c r="I107" s="7"/>
      <c r="J107" s="9"/>
      <c r="K107" s="7"/>
    </row>
    <row r="108" spans="1:11">
      <c r="H108" s="7"/>
      <c r="I108" s="7"/>
      <c r="J108" s="9"/>
      <c r="K108" s="7"/>
    </row>
    <row r="109" spans="1:11">
      <c r="H109" s="7"/>
      <c r="I109" s="7"/>
      <c r="J109" s="9"/>
      <c r="K109" s="7"/>
    </row>
    <row r="110" spans="1:11">
      <c r="H110" s="7"/>
      <c r="I110" s="7"/>
      <c r="J110" s="9"/>
      <c r="K110" s="7"/>
    </row>
    <row r="111" spans="1:11">
      <c r="A111" s="7"/>
      <c r="B111" s="7"/>
      <c r="C111" s="7"/>
      <c r="D111" s="7"/>
      <c r="E111" s="7"/>
      <c r="F111" s="10"/>
      <c r="G111" s="7"/>
      <c r="H111" s="7"/>
      <c r="I111" s="7"/>
      <c r="J111" s="9"/>
      <c r="K111" s="7"/>
    </row>
    <row r="112" spans="1:11">
      <c r="A112" s="7"/>
      <c r="B112" s="7"/>
      <c r="C112" s="7"/>
      <c r="D112" s="7"/>
      <c r="E112" s="7"/>
      <c r="F112" s="10"/>
      <c r="G112" s="7"/>
      <c r="H112" s="7"/>
      <c r="I112" s="7"/>
      <c r="J112" s="9"/>
      <c r="K112" s="7"/>
    </row>
    <row r="113" spans="1:11">
      <c r="A113" s="7"/>
      <c r="B113" s="7"/>
      <c r="C113" s="7"/>
      <c r="D113" s="7"/>
      <c r="E113" s="7"/>
      <c r="F113" s="10"/>
      <c r="G113" s="7"/>
      <c r="H113" s="7"/>
      <c r="I113" s="7"/>
      <c r="J113" s="9"/>
      <c r="K113" s="7"/>
    </row>
    <row r="114" spans="1:11">
      <c r="A114" s="7"/>
      <c r="B114" s="7"/>
      <c r="C114" s="7"/>
      <c r="D114" s="7"/>
      <c r="E114" s="7"/>
      <c r="F114" s="10"/>
      <c r="G114" s="7"/>
      <c r="H114" s="7"/>
      <c r="I114" s="7"/>
      <c r="J114" s="9"/>
      <c r="K114" s="7"/>
    </row>
    <row r="115" spans="1:11">
      <c r="A115" s="7"/>
      <c r="B115" s="7"/>
      <c r="C115" s="7"/>
      <c r="D115" s="7"/>
      <c r="E115" s="7"/>
      <c r="F115" s="10"/>
      <c r="G115" s="7"/>
      <c r="H115" s="7"/>
      <c r="I115" s="7"/>
      <c r="J115" s="9"/>
      <c r="K115" s="7"/>
    </row>
    <row r="116" spans="1:11">
      <c r="H116" s="14"/>
      <c r="I116" s="14"/>
      <c r="J116" s="16"/>
      <c r="K116" s="7"/>
    </row>
    <row r="117" spans="1:11">
      <c r="H117" s="7"/>
      <c r="I117" s="7"/>
      <c r="J117" s="9"/>
      <c r="K117" s="7"/>
    </row>
    <row r="118" spans="1:11">
      <c r="H118" s="7"/>
      <c r="I118" s="7"/>
      <c r="J118" s="9"/>
      <c r="K118" s="7"/>
    </row>
    <row r="119" spans="1:11">
      <c r="H119" s="7"/>
      <c r="I119" s="7"/>
      <c r="J119" s="9"/>
      <c r="K119" s="7"/>
    </row>
    <row r="120" spans="1:11">
      <c r="H120" s="7"/>
      <c r="I120" s="7"/>
      <c r="J120" s="9"/>
      <c r="K120" s="7"/>
    </row>
    <row r="121" spans="1:11">
      <c r="H121" s="7"/>
      <c r="I121" s="7"/>
      <c r="J121" s="9"/>
      <c r="K121" s="7"/>
    </row>
    <row r="122" spans="1:11">
      <c r="H122" s="7"/>
      <c r="I122" s="7"/>
      <c r="J122" s="9"/>
      <c r="K122" s="7"/>
    </row>
    <row r="123" spans="1:11">
      <c r="H123" s="7"/>
      <c r="I123" s="7"/>
      <c r="J123" s="9"/>
      <c r="K123" s="7"/>
    </row>
    <row r="124" spans="1:11">
      <c r="A124" s="7"/>
      <c r="B124" s="7"/>
      <c r="C124" s="7"/>
      <c r="D124" s="7"/>
      <c r="E124" s="7"/>
      <c r="F124" s="10"/>
      <c r="G124" s="7"/>
      <c r="H124" s="7"/>
      <c r="I124" s="7"/>
      <c r="J124" s="9"/>
      <c r="K124" s="7"/>
    </row>
    <row r="125" spans="1:11">
      <c r="A125" s="7"/>
      <c r="B125" s="7"/>
      <c r="C125" s="7"/>
      <c r="D125" s="7"/>
      <c r="E125" s="7"/>
      <c r="F125" s="10"/>
      <c r="G125" s="7"/>
      <c r="H125" s="7"/>
      <c r="I125" s="7"/>
      <c r="J125" s="9"/>
      <c r="K125" s="7"/>
    </row>
    <row r="126" spans="1:11">
      <c r="A126" s="7"/>
      <c r="B126" s="7"/>
      <c r="C126" s="7"/>
      <c r="D126" s="7"/>
      <c r="E126" s="7"/>
      <c r="F126" s="10"/>
      <c r="G126" s="7"/>
      <c r="H126" s="7"/>
      <c r="I126" s="7"/>
      <c r="J126" s="9"/>
      <c r="K126" s="7"/>
    </row>
    <row r="127" spans="1:11">
      <c r="A127" s="7"/>
      <c r="B127" s="7"/>
      <c r="C127" s="7"/>
      <c r="D127" s="7"/>
      <c r="E127" s="7"/>
      <c r="F127" s="10"/>
      <c r="G127" s="7"/>
      <c r="H127" s="7"/>
      <c r="I127" s="7"/>
      <c r="J127" s="9"/>
      <c r="K127" s="7"/>
    </row>
    <row r="128" spans="1:11">
      <c r="A128" s="7"/>
      <c r="B128" s="7"/>
      <c r="C128" s="7"/>
      <c r="D128" s="7"/>
      <c r="E128" s="7"/>
      <c r="F128" s="10"/>
      <c r="G128" s="7"/>
      <c r="H128" s="7"/>
      <c r="I128" s="7"/>
      <c r="J128" s="9"/>
      <c r="K128" s="7"/>
    </row>
    <row r="129" spans="1:11">
      <c r="H129" s="14"/>
      <c r="I129" s="14"/>
      <c r="J129" s="16"/>
      <c r="K129" s="7"/>
    </row>
    <row r="130" spans="1:11">
      <c r="H130" s="7"/>
      <c r="I130" s="7"/>
      <c r="J130" s="9"/>
      <c r="K130" s="7"/>
    </row>
    <row r="131" spans="1:11">
      <c r="H131" s="7"/>
      <c r="I131" s="7"/>
      <c r="J131" s="9"/>
      <c r="K131" s="7"/>
    </row>
    <row r="132" spans="1:11">
      <c r="H132" s="7"/>
      <c r="I132" s="7"/>
      <c r="J132" s="9"/>
      <c r="K132" s="7"/>
    </row>
    <row r="133" spans="1:11">
      <c r="H133" s="7"/>
      <c r="I133" s="7"/>
      <c r="J133" s="9"/>
      <c r="K133" s="7"/>
    </row>
    <row r="134" spans="1:11">
      <c r="H134" s="7"/>
      <c r="I134" s="7"/>
      <c r="J134" s="9"/>
      <c r="K134" s="7"/>
    </row>
    <row r="135" spans="1:11">
      <c r="H135" s="7"/>
      <c r="I135" s="7"/>
      <c r="J135" s="9"/>
      <c r="K135" s="7"/>
    </row>
    <row r="136" spans="1:11">
      <c r="A136" s="7"/>
      <c r="B136" s="7"/>
      <c r="C136" s="7"/>
      <c r="D136" s="7"/>
      <c r="E136" s="7"/>
      <c r="F136" s="10"/>
      <c r="G136" s="7"/>
      <c r="H136" s="7"/>
      <c r="I136" s="7"/>
      <c r="J136" s="9"/>
      <c r="K136" s="7"/>
    </row>
    <row r="137" spans="1:11">
      <c r="A137" s="7"/>
      <c r="B137" s="7"/>
      <c r="C137" s="7"/>
      <c r="D137" s="7"/>
      <c r="E137" s="7"/>
      <c r="F137" s="10"/>
      <c r="G137" s="7"/>
      <c r="H137" s="7"/>
      <c r="I137" s="7"/>
      <c r="J137" s="9"/>
      <c r="K137" s="7"/>
    </row>
    <row r="138" spans="1:11">
      <c r="A138" s="7"/>
      <c r="B138" s="7"/>
      <c r="C138" s="7"/>
      <c r="D138" s="7"/>
      <c r="E138" s="7"/>
      <c r="F138" s="10"/>
      <c r="G138" s="7"/>
      <c r="H138" s="7"/>
      <c r="I138" s="7"/>
      <c r="J138" s="9"/>
      <c r="K138" s="7"/>
    </row>
    <row r="139" spans="1:11">
      <c r="A139" s="7"/>
      <c r="B139" s="7"/>
      <c r="C139" s="7"/>
      <c r="D139" s="7"/>
      <c r="E139" s="7"/>
      <c r="F139" s="10"/>
      <c r="G139" s="7"/>
      <c r="H139" s="7"/>
      <c r="I139" s="7"/>
      <c r="J139" s="9"/>
      <c r="K139" s="7"/>
    </row>
    <row r="140" spans="1:11">
      <c r="A140" s="7"/>
      <c r="B140" s="7"/>
      <c r="C140" s="7"/>
      <c r="D140" s="7"/>
      <c r="E140" s="7"/>
      <c r="F140" s="10"/>
      <c r="G140" s="7"/>
      <c r="H140" s="7"/>
      <c r="I140" s="7"/>
      <c r="J140" s="9"/>
      <c r="K140" s="7"/>
    </row>
    <row r="141" spans="1:11">
      <c r="A141" s="7"/>
      <c r="B141" s="7"/>
      <c r="C141" s="7"/>
      <c r="D141" s="7"/>
      <c r="E141" s="7"/>
      <c r="F141" s="10"/>
      <c r="G141" s="7"/>
      <c r="H141" s="7"/>
      <c r="I141" s="7"/>
      <c r="J141" s="9"/>
      <c r="K141" s="7"/>
    </row>
    <row r="142" spans="1:11">
      <c r="A142" s="7"/>
      <c r="B142" s="7"/>
      <c r="C142" s="7"/>
      <c r="D142" s="7"/>
      <c r="E142" s="7"/>
      <c r="F142" s="10"/>
      <c r="G142" s="7"/>
      <c r="H142" s="7"/>
      <c r="I142" s="7"/>
      <c r="J142" s="9"/>
      <c r="K142" s="7"/>
    </row>
    <row r="143" spans="1:11">
      <c r="A143" s="7"/>
      <c r="B143" s="7"/>
      <c r="C143" s="7"/>
      <c r="D143" s="7"/>
      <c r="E143" s="7"/>
      <c r="F143" s="8"/>
      <c r="G143" s="7"/>
      <c r="H143" s="7"/>
      <c r="I143" s="7"/>
      <c r="J143" s="9"/>
      <c r="K143" s="7"/>
    </row>
    <row r="144" spans="1:11">
      <c r="A144" s="7"/>
      <c r="B144" s="7"/>
      <c r="C144" s="7"/>
      <c r="D144" s="7"/>
      <c r="E144" s="7"/>
      <c r="F144" s="10"/>
      <c r="G144" s="7"/>
      <c r="H144" s="7"/>
      <c r="I144" s="7"/>
      <c r="J144" s="9"/>
      <c r="K144" s="7"/>
    </row>
    <row r="145" spans="1:11">
      <c r="A145" s="7"/>
      <c r="B145" s="7"/>
      <c r="C145" s="7"/>
      <c r="D145" s="7"/>
      <c r="E145" s="7"/>
      <c r="F145" s="10"/>
      <c r="G145" s="7"/>
      <c r="H145" s="7"/>
      <c r="I145" s="7"/>
      <c r="J145" s="9"/>
      <c r="K145" s="7"/>
    </row>
    <row r="146" spans="1:11">
      <c r="A146" s="7"/>
      <c r="B146" s="7"/>
      <c r="C146" s="7"/>
      <c r="D146" s="7"/>
      <c r="E146" s="7"/>
      <c r="F146" s="10"/>
      <c r="G146" s="7"/>
      <c r="H146" s="7"/>
      <c r="I146" s="7"/>
      <c r="J146" s="9"/>
      <c r="K146" s="7"/>
    </row>
    <row r="147" spans="1:11">
      <c r="A147" s="7"/>
      <c r="B147" s="7"/>
      <c r="C147" s="7"/>
      <c r="D147" s="7"/>
      <c r="E147" s="7"/>
      <c r="F147" s="10"/>
      <c r="G147" s="7"/>
      <c r="H147" s="7"/>
      <c r="I147" s="7"/>
      <c r="J147" s="9"/>
      <c r="K147" s="7"/>
    </row>
    <row r="148" spans="1:11">
      <c r="A148" s="7"/>
      <c r="B148" s="7"/>
      <c r="C148" s="7"/>
      <c r="D148" s="7"/>
      <c r="E148" s="7"/>
      <c r="F148" s="10"/>
      <c r="G148" s="7"/>
      <c r="H148" s="7"/>
      <c r="I148" s="7"/>
      <c r="J148" s="9"/>
      <c r="K148" s="7"/>
    </row>
    <row r="149" spans="1:11">
      <c r="A149" s="7"/>
      <c r="B149" s="7"/>
      <c r="C149" s="7"/>
      <c r="D149" s="7"/>
      <c r="E149" s="7"/>
      <c r="F149" s="10"/>
      <c r="G149" s="7"/>
      <c r="H149" s="7"/>
      <c r="I149" s="7"/>
      <c r="J149" s="9"/>
      <c r="K149" s="7"/>
    </row>
    <row r="150" spans="1:11">
      <c r="A150" s="7"/>
      <c r="B150" s="7"/>
      <c r="C150" s="7"/>
      <c r="D150" s="7"/>
      <c r="E150" s="7"/>
      <c r="F150" s="10"/>
      <c r="G150" s="7"/>
      <c r="H150" s="7"/>
      <c r="I150" s="7"/>
      <c r="J150" s="9"/>
      <c r="K150" s="7"/>
    </row>
    <row r="151" spans="1:11">
      <c r="A151" s="7"/>
      <c r="B151" s="7"/>
      <c r="C151" s="7"/>
      <c r="D151" s="7"/>
      <c r="E151" s="7"/>
      <c r="F151" s="10"/>
      <c r="G151" s="7"/>
      <c r="H151" s="7"/>
      <c r="I151" s="7"/>
      <c r="J151" s="9"/>
      <c r="K151" s="7"/>
    </row>
    <row r="152" spans="1:11">
      <c r="A152" s="7"/>
      <c r="B152" s="7"/>
      <c r="C152" s="7"/>
      <c r="D152" s="7"/>
      <c r="E152" s="7"/>
      <c r="F152" s="10"/>
      <c r="G152" s="7"/>
      <c r="H152" s="7"/>
      <c r="I152" s="7"/>
      <c r="J152" s="9"/>
      <c r="K152" s="7"/>
    </row>
    <row r="153" spans="1:11">
      <c r="A153" s="7"/>
      <c r="B153" s="7"/>
      <c r="C153" s="7"/>
      <c r="D153" s="7"/>
      <c r="E153" s="7"/>
      <c r="F153" s="10"/>
      <c r="G153" s="7"/>
      <c r="H153" s="7"/>
      <c r="I153" s="7"/>
      <c r="J153" s="9"/>
      <c r="K153" s="7"/>
    </row>
    <row r="154" spans="1:11">
      <c r="A154" s="7"/>
      <c r="B154" s="7"/>
      <c r="C154" s="7"/>
      <c r="D154" s="7"/>
      <c r="E154" s="7"/>
      <c r="F154" s="10"/>
      <c r="G154" s="7"/>
      <c r="H154" s="7"/>
      <c r="I154" s="7"/>
      <c r="J154" s="9"/>
      <c r="K154" s="7"/>
    </row>
    <row r="155" spans="1:11">
      <c r="A155" s="7"/>
      <c r="B155" s="7"/>
      <c r="C155" s="7"/>
      <c r="D155" s="7"/>
      <c r="E155" s="7"/>
      <c r="F155" s="10"/>
      <c r="G155" s="7"/>
      <c r="H155" s="7"/>
      <c r="I155" s="7"/>
      <c r="J155" s="9"/>
      <c r="K155" s="7"/>
    </row>
    <row r="156" spans="1:11">
      <c r="A156" s="7"/>
      <c r="B156" s="7"/>
      <c r="C156" s="7"/>
      <c r="D156" s="7"/>
      <c r="E156" s="7"/>
      <c r="F156" s="10"/>
      <c r="G156" s="7"/>
      <c r="H156" s="7"/>
      <c r="I156" s="7"/>
      <c r="J156" s="9"/>
      <c r="K156" s="7"/>
    </row>
    <row r="157" spans="1:11">
      <c r="A157" s="7"/>
      <c r="B157" s="7"/>
      <c r="C157" s="7"/>
      <c r="D157" s="7"/>
      <c r="E157" s="7"/>
      <c r="F157" s="10"/>
      <c r="G157" s="7"/>
      <c r="H157" s="7"/>
      <c r="I157" s="7"/>
      <c r="J157" s="9"/>
      <c r="K157" s="7"/>
    </row>
    <row r="158" spans="1:11">
      <c r="A158" s="7"/>
      <c r="B158" s="7"/>
      <c r="C158" s="7"/>
      <c r="D158" s="7"/>
      <c r="E158" s="7"/>
      <c r="F158" s="10"/>
      <c r="G158" s="7"/>
      <c r="H158" s="7"/>
      <c r="I158" s="7"/>
      <c r="J158" s="9"/>
      <c r="K158" s="7"/>
    </row>
    <row r="159" spans="1:11">
      <c r="A159" s="7"/>
      <c r="B159" s="7"/>
      <c r="C159" s="7"/>
      <c r="D159" s="7"/>
      <c r="E159" s="7"/>
      <c r="F159" s="10"/>
      <c r="G159" s="7"/>
      <c r="H159" s="7"/>
      <c r="I159" s="7"/>
      <c r="J159" s="9"/>
      <c r="K159" s="7"/>
    </row>
    <row r="160" spans="1:11">
      <c r="A160" s="7"/>
      <c r="B160" s="7"/>
      <c r="C160" s="7"/>
      <c r="D160" s="7"/>
      <c r="E160" s="7"/>
      <c r="F160" s="10"/>
      <c r="G160" s="7"/>
      <c r="H160" s="7"/>
      <c r="I160" s="7"/>
      <c r="J160" s="9"/>
      <c r="K160" s="7"/>
    </row>
    <row r="161" spans="1:11">
      <c r="A161" s="7"/>
      <c r="B161" s="7"/>
      <c r="C161" s="7"/>
      <c r="D161" s="7"/>
      <c r="E161" s="7"/>
      <c r="F161" s="10"/>
      <c r="G161" s="7"/>
      <c r="H161" s="7"/>
      <c r="I161" s="7"/>
      <c r="J161" s="9"/>
      <c r="K161" s="7"/>
    </row>
    <row r="162" spans="1:11">
      <c r="A162" s="7"/>
      <c r="B162" s="7"/>
      <c r="C162" s="7"/>
      <c r="D162" s="7"/>
      <c r="E162" s="7"/>
      <c r="F162" s="10"/>
      <c r="G162" s="7"/>
      <c r="H162" s="7"/>
      <c r="I162" s="7"/>
      <c r="J162" s="9"/>
      <c r="K162" s="7"/>
    </row>
    <row r="163" spans="1:11">
      <c r="A163" s="7"/>
      <c r="B163" s="7"/>
      <c r="C163" s="7"/>
      <c r="D163" s="7"/>
      <c r="E163" s="7"/>
      <c r="F163" s="10"/>
      <c r="G163" s="7"/>
      <c r="H163" s="7"/>
      <c r="I163" s="7"/>
      <c r="J163" s="9"/>
      <c r="K163" s="7"/>
    </row>
    <row r="164" spans="1:11">
      <c r="A164" s="7"/>
      <c r="B164" s="7"/>
      <c r="C164" s="7"/>
      <c r="D164" s="7"/>
      <c r="E164" s="7"/>
      <c r="F164" s="10"/>
      <c r="G164" s="7"/>
      <c r="H164" s="7"/>
      <c r="I164" s="7"/>
      <c r="J164" s="9"/>
      <c r="K164" s="7"/>
    </row>
    <row r="165" spans="1:11">
      <c r="A165" s="7"/>
      <c r="B165" s="7"/>
      <c r="C165" s="7"/>
      <c r="D165" s="7"/>
      <c r="E165" s="7"/>
      <c r="F165" s="10"/>
      <c r="G165" s="7"/>
      <c r="H165" s="7"/>
      <c r="I165" s="7"/>
      <c r="J165" s="9"/>
      <c r="K165" s="7"/>
    </row>
    <row r="166" spans="1:11">
      <c r="A166" s="7"/>
      <c r="B166" s="7"/>
      <c r="C166" s="7"/>
      <c r="D166" s="7"/>
      <c r="E166" s="7"/>
      <c r="F166" s="10"/>
      <c r="G166" s="7"/>
      <c r="H166" s="7"/>
      <c r="I166" s="7"/>
      <c r="J166" s="9"/>
      <c r="K166" s="7"/>
    </row>
    <row r="167" spans="1:11">
      <c r="A167" s="7"/>
      <c r="B167" s="7"/>
      <c r="C167" s="7"/>
      <c r="D167" s="7"/>
      <c r="E167" s="7"/>
      <c r="F167" s="10"/>
      <c r="G167" s="7"/>
      <c r="H167" s="7"/>
      <c r="I167" s="7"/>
      <c r="J167" s="9"/>
      <c r="K167" s="7"/>
    </row>
    <row r="168" spans="1:11">
      <c r="A168" s="7"/>
      <c r="B168" s="7"/>
      <c r="C168" s="7"/>
      <c r="D168" s="7"/>
      <c r="E168" s="7"/>
      <c r="F168" s="10"/>
      <c r="G168" s="7"/>
      <c r="H168" s="7"/>
      <c r="I168" s="7"/>
      <c r="J168" s="9"/>
      <c r="K168" s="7"/>
    </row>
    <row r="169" spans="1:11">
      <c r="A169" s="7"/>
      <c r="B169" s="7"/>
      <c r="C169" s="7"/>
      <c r="D169" s="7"/>
      <c r="E169" s="7"/>
      <c r="F169" s="10"/>
      <c r="G169" s="7"/>
      <c r="H169" s="7"/>
      <c r="I169" s="7"/>
      <c r="J169" s="9"/>
      <c r="K169" s="7"/>
    </row>
    <row r="170" spans="1:11">
      <c r="A170" s="7"/>
      <c r="B170" s="7"/>
      <c r="C170" s="7"/>
      <c r="D170" s="7"/>
      <c r="E170" s="7"/>
      <c r="F170" s="10"/>
      <c r="G170" s="7"/>
      <c r="H170" s="7"/>
      <c r="I170" s="7"/>
      <c r="J170" s="9"/>
      <c r="K170" s="7"/>
    </row>
    <row r="171" spans="1:11">
      <c r="A171" s="7"/>
      <c r="B171" s="7"/>
      <c r="C171" s="7"/>
      <c r="D171" s="7"/>
      <c r="E171" s="7"/>
      <c r="F171" s="10"/>
      <c r="G171" s="7"/>
      <c r="H171" s="7"/>
      <c r="I171" s="7"/>
      <c r="J171" s="9"/>
      <c r="K171" s="7"/>
    </row>
    <row r="172" spans="1:11">
      <c r="A172" s="7"/>
      <c r="B172" s="7"/>
      <c r="C172" s="7"/>
      <c r="D172" s="7"/>
      <c r="E172" s="7"/>
      <c r="F172" s="10"/>
      <c r="G172" s="7"/>
      <c r="H172" s="7"/>
      <c r="I172" s="7"/>
      <c r="J172" s="9"/>
      <c r="K172" s="7"/>
    </row>
    <row r="173" spans="1:11">
      <c r="A173" s="7"/>
      <c r="B173" s="7"/>
      <c r="C173" s="7"/>
      <c r="D173" s="7"/>
      <c r="E173" s="7"/>
      <c r="F173" s="8"/>
      <c r="G173" s="7"/>
      <c r="H173" s="7"/>
      <c r="I173" s="7"/>
      <c r="J173" s="9"/>
      <c r="K173" s="7"/>
    </row>
    <row r="174" spans="1:11">
      <c r="A174" s="7"/>
      <c r="B174" s="7"/>
      <c r="C174" s="7"/>
      <c r="D174" s="7"/>
      <c r="E174" s="7"/>
      <c r="F174" s="10"/>
      <c r="G174" s="7"/>
      <c r="H174" s="7"/>
      <c r="I174" s="7"/>
      <c r="J174" s="9"/>
      <c r="K174" s="7"/>
    </row>
    <row r="175" spans="1:11">
      <c r="A175" s="7"/>
      <c r="B175" s="7"/>
      <c r="C175" s="7"/>
      <c r="D175" s="7"/>
      <c r="E175" s="7"/>
      <c r="F175" s="10"/>
      <c r="G175" s="7"/>
      <c r="H175" s="7"/>
      <c r="I175" s="7"/>
      <c r="J175" s="9"/>
      <c r="K175" s="7"/>
    </row>
    <row r="176" spans="1:11">
      <c r="A176" s="14"/>
      <c r="B176" s="7"/>
      <c r="C176" s="7"/>
      <c r="D176" s="7"/>
      <c r="E176" s="7"/>
      <c r="F176" s="10"/>
      <c r="G176" s="7"/>
      <c r="H176" s="7"/>
      <c r="I176" s="7"/>
      <c r="J176" s="9"/>
      <c r="K176" s="7"/>
    </row>
    <row r="177" spans="1:11">
      <c r="A177" s="7"/>
      <c r="B177" s="7"/>
      <c r="C177" s="7"/>
      <c r="D177" s="7"/>
      <c r="E177" s="7"/>
      <c r="F177" s="10"/>
      <c r="G177" s="7"/>
      <c r="H177" s="7"/>
      <c r="I177" s="7"/>
      <c r="J177" s="9"/>
      <c r="K177" s="7"/>
    </row>
    <row r="178" spans="1:11">
      <c r="A178" s="7"/>
      <c r="B178" s="7"/>
      <c r="C178" s="7"/>
      <c r="D178" s="7"/>
      <c r="E178" s="7"/>
      <c r="F178" s="10"/>
      <c r="G178" s="7"/>
      <c r="H178" s="7"/>
      <c r="I178" s="7"/>
      <c r="J178" s="9"/>
      <c r="K178" s="7"/>
    </row>
    <row r="179" spans="1:11">
      <c r="A179" s="7"/>
      <c r="B179" s="7"/>
      <c r="C179" s="7"/>
      <c r="D179" s="7"/>
      <c r="E179" s="7"/>
      <c r="F179" s="10"/>
      <c r="G179" s="7"/>
      <c r="H179" s="7"/>
      <c r="I179" s="7"/>
      <c r="J179" s="9"/>
      <c r="K179" s="7"/>
    </row>
    <row r="180" spans="1:11">
      <c r="A180" s="7"/>
      <c r="B180" s="7"/>
      <c r="C180" s="7"/>
      <c r="D180" s="7"/>
      <c r="E180" s="7"/>
      <c r="F180" s="10"/>
      <c r="G180" s="7"/>
      <c r="H180" s="7"/>
      <c r="I180" s="7"/>
      <c r="J180" s="9"/>
      <c r="K180" s="7"/>
    </row>
    <row r="181" spans="1:11">
      <c r="A181" s="7"/>
      <c r="B181" s="7"/>
      <c r="C181" s="7"/>
      <c r="D181" s="7"/>
      <c r="E181" s="7"/>
      <c r="F181" s="10"/>
      <c r="G181" s="7"/>
      <c r="H181" s="7"/>
      <c r="I181" s="7"/>
      <c r="J181" s="9"/>
      <c r="K181" s="7"/>
    </row>
    <row r="182" spans="1:11">
      <c r="A182" s="7"/>
      <c r="B182" s="7"/>
      <c r="C182" s="7"/>
      <c r="D182" s="7"/>
      <c r="E182" s="7"/>
      <c r="F182" s="10"/>
      <c r="G182" s="7"/>
      <c r="H182" s="7"/>
      <c r="I182" s="7"/>
      <c r="J182" s="9"/>
      <c r="K182" s="7"/>
    </row>
    <row r="183" spans="1:11">
      <c r="A183" s="7"/>
      <c r="B183" s="7"/>
      <c r="C183" s="7"/>
      <c r="D183" s="7"/>
      <c r="E183" s="7"/>
      <c r="F183" s="10"/>
      <c r="G183" s="7"/>
      <c r="H183" s="7"/>
      <c r="I183" s="7"/>
      <c r="J183" s="9"/>
      <c r="K183" s="7"/>
    </row>
    <row r="184" spans="1:11">
      <c r="A184" s="7"/>
      <c r="B184" s="7"/>
      <c r="C184" s="7"/>
      <c r="D184" s="7"/>
      <c r="E184" s="7"/>
      <c r="F184" s="10"/>
      <c r="G184" s="7"/>
      <c r="H184" s="7"/>
      <c r="I184" s="7"/>
      <c r="J184" s="9"/>
      <c r="K184" s="7"/>
    </row>
    <row r="185" spans="1:11">
      <c r="A185" s="7"/>
      <c r="B185" s="7"/>
      <c r="C185" s="7"/>
      <c r="D185" s="7"/>
      <c r="E185" s="7"/>
      <c r="F185" s="10"/>
      <c r="G185" s="7"/>
      <c r="H185" s="7"/>
      <c r="I185" s="7"/>
      <c r="J185" s="9"/>
      <c r="K185" s="7"/>
    </row>
    <row r="186" spans="1:11">
      <c r="A186" s="7"/>
      <c r="B186" s="7"/>
      <c r="C186" s="7"/>
      <c r="D186" s="7"/>
      <c r="E186" s="7"/>
      <c r="F186" s="10"/>
      <c r="G186" s="7"/>
      <c r="H186" s="7"/>
      <c r="I186" s="7"/>
      <c r="J186" s="9"/>
      <c r="K186" s="7"/>
    </row>
    <row r="187" spans="1:11">
      <c r="A187" s="7"/>
      <c r="B187" s="7"/>
      <c r="C187" s="7"/>
      <c r="D187" s="7"/>
      <c r="E187" s="7"/>
      <c r="F187" s="10"/>
      <c r="G187" s="7"/>
      <c r="H187" s="7"/>
      <c r="I187" s="7"/>
      <c r="J187" s="9"/>
      <c r="K187" s="7"/>
    </row>
    <row r="188" spans="1:11">
      <c r="A188" s="7"/>
      <c r="B188" s="7"/>
      <c r="C188" s="7"/>
      <c r="D188" s="7"/>
      <c r="E188" s="7"/>
      <c r="F188" s="10"/>
      <c r="G188" s="7"/>
      <c r="H188" s="7"/>
      <c r="I188" s="7"/>
      <c r="J188" s="9"/>
      <c r="K188" s="7"/>
    </row>
    <row r="189" spans="1:11">
      <c r="A189" s="7"/>
      <c r="B189" s="7"/>
      <c r="C189" s="7"/>
      <c r="D189" s="7"/>
      <c r="E189" s="7"/>
      <c r="F189" s="10"/>
      <c r="G189" s="7"/>
      <c r="H189" s="7"/>
      <c r="I189" s="7"/>
      <c r="J189" s="9"/>
      <c r="K189" s="7"/>
    </row>
    <row r="190" spans="1:11">
      <c r="A190" s="7"/>
      <c r="B190" s="7"/>
      <c r="C190" s="7"/>
      <c r="D190" s="7"/>
      <c r="E190" s="7"/>
      <c r="F190" s="10"/>
      <c r="G190" s="7"/>
      <c r="H190" s="7"/>
      <c r="I190" s="7"/>
      <c r="J190" s="9"/>
      <c r="K190" s="7"/>
    </row>
    <row r="191" spans="1:11">
      <c r="A191" s="7"/>
      <c r="B191" s="7"/>
      <c r="C191" s="7"/>
      <c r="D191" s="7"/>
      <c r="E191" s="7"/>
      <c r="F191" s="10"/>
      <c r="G191" s="7"/>
      <c r="H191" s="7"/>
      <c r="I191" s="7"/>
      <c r="J191" s="9"/>
      <c r="K191" s="7"/>
    </row>
    <row r="192" spans="1:11">
      <c r="A192" s="7"/>
      <c r="B192" s="7"/>
      <c r="C192" s="7"/>
      <c r="D192" s="7"/>
      <c r="E192" s="7"/>
      <c r="F192" s="10"/>
      <c r="G192" s="7"/>
      <c r="H192" s="7"/>
      <c r="I192" s="7"/>
      <c r="J192" s="9"/>
      <c r="K192" s="7"/>
    </row>
    <row r="193" spans="1:11">
      <c r="A193" s="7"/>
      <c r="B193" s="7"/>
      <c r="C193" s="7"/>
      <c r="D193" s="7"/>
      <c r="E193" s="7"/>
      <c r="F193" s="10"/>
      <c r="G193" s="7"/>
      <c r="H193" s="7"/>
      <c r="I193" s="7"/>
      <c r="J193" s="9"/>
      <c r="K193" s="7"/>
    </row>
    <row r="194" spans="1:11">
      <c r="A194" s="7"/>
      <c r="B194" s="7"/>
      <c r="C194" s="7"/>
      <c r="D194" s="7"/>
      <c r="E194" s="7"/>
      <c r="F194" s="10"/>
      <c r="G194" s="7"/>
      <c r="H194" s="7"/>
      <c r="I194" s="7"/>
      <c r="J194" s="9"/>
      <c r="K194" s="7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174B-FC29-4F8A-8E39-85E0A010A9EF}">
  <dimension ref="A1:Z41"/>
  <sheetViews>
    <sheetView workbookViewId="0">
      <selection activeCell="N4" sqref="N4"/>
    </sheetView>
  </sheetViews>
  <sheetFormatPr defaultRowHeight="13.9"/>
  <sheetData>
    <row r="1" spans="1:26" ht="30.75" customHeight="1">
      <c r="A1" s="44" t="s">
        <v>444</v>
      </c>
      <c r="B1" s="6" t="s">
        <v>221</v>
      </c>
      <c r="C1" s="6"/>
      <c r="D1" s="6"/>
      <c r="E1" s="6"/>
      <c r="F1" s="6"/>
      <c r="G1" s="6" t="s">
        <v>445</v>
      </c>
      <c r="H1" s="6"/>
      <c r="I1" s="6"/>
      <c r="J1" s="6"/>
      <c r="K1" s="6"/>
      <c r="L1" s="6"/>
      <c r="O1" s="6" t="s">
        <v>249</v>
      </c>
      <c r="P1" s="6"/>
      <c r="Q1" s="94" t="s">
        <v>250</v>
      </c>
      <c r="R1" s="94"/>
      <c r="S1" s="94"/>
      <c r="T1" s="94"/>
      <c r="U1" s="94"/>
      <c r="V1" s="94"/>
      <c r="W1" s="94"/>
      <c r="X1" s="94"/>
      <c r="Y1" s="94"/>
      <c r="Z1" s="94"/>
    </row>
    <row r="2" spans="1:26">
      <c r="A2" s="6" t="s">
        <v>222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O2" s="6" t="s">
        <v>248</v>
      </c>
      <c r="P2" s="6" t="s">
        <v>91</v>
      </c>
      <c r="Q2" s="6" t="s">
        <v>248</v>
      </c>
      <c r="R2" s="6" t="s">
        <v>91</v>
      </c>
      <c r="S2" s="6" t="s">
        <v>248</v>
      </c>
      <c r="T2" s="6" t="s">
        <v>91</v>
      </c>
      <c r="U2" s="6" t="s">
        <v>248</v>
      </c>
      <c r="V2" s="6" t="s">
        <v>91</v>
      </c>
      <c r="W2" s="6" t="s">
        <v>248</v>
      </c>
      <c r="X2" s="6" t="s">
        <v>91</v>
      </c>
      <c r="Y2" s="6" t="s">
        <v>248</v>
      </c>
      <c r="Z2" s="6" t="s">
        <v>91</v>
      </c>
    </row>
    <row r="3" spans="1:26">
      <c r="A3" s="6"/>
      <c r="B3" s="43" t="s">
        <v>74</v>
      </c>
      <c r="C3" s="43" t="s">
        <v>75</v>
      </c>
      <c r="D3" s="43" t="s">
        <v>6</v>
      </c>
      <c r="E3" s="43" t="s">
        <v>76</v>
      </c>
      <c r="F3" s="43" t="s">
        <v>11</v>
      </c>
      <c r="G3" s="43" t="s">
        <v>74</v>
      </c>
      <c r="H3" s="43" t="s">
        <v>75</v>
      </c>
      <c r="I3" s="43" t="s">
        <v>6</v>
      </c>
      <c r="J3" s="43" t="s">
        <v>76</v>
      </c>
      <c r="K3" s="6" t="s">
        <v>11</v>
      </c>
      <c r="L3" s="6"/>
      <c r="O3" s="1">
        <v>1</v>
      </c>
      <c r="P3" s="1" t="s">
        <v>92</v>
      </c>
      <c r="Q3" s="1">
        <v>28</v>
      </c>
      <c r="R3" s="1" t="s">
        <v>239</v>
      </c>
      <c r="S3" s="1">
        <v>14</v>
      </c>
      <c r="T3" s="1" t="s">
        <v>100</v>
      </c>
      <c r="U3" s="1">
        <v>7</v>
      </c>
      <c r="V3" s="1" t="s">
        <v>95</v>
      </c>
      <c r="W3" s="1">
        <v>3</v>
      </c>
      <c r="X3" s="1" t="s">
        <v>105</v>
      </c>
      <c r="Y3" s="1">
        <v>4</v>
      </c>
      <c r="Z3" s="1" t="s">
        <v>106</v>
      </c>
    </row>
    <row r="4" spans="1:26">
      <c r="A4" s="6"/>
      <c r="B4" s="6"/>
      <c r="C4" s="6"/>
      <c r="D4" s="6"/>
      <c r="E4" s="6"/>
      <c r="F4" s="6"/>
      <c r="G4" s="6" t="s">
        <v>223</v>
      </c>
      <c r="H4" s="6" t="s">
        <v>224</v>
      </c>
      <c r="I4" s="6" t="s">
        <v>225</v>
      </c>
      <c r="J4" s="6" t="s">
        <v>226</v>
      </c>
      <c r="K4" s="6" t="s">
        <v>227</v>
      </c>
      <c r="L4" s="6"/>
      <c r="O4" s="1">
        <v>2</v>
      </c>
      <c r="P4" s="1" t="s">
        <v>231</v>
      </c>
      <c r="Q4" s="1"/>
      <c r="R4" s="1"/>
      <c r="S4" s="1">
        <v>18</v>
      </c>
      <c r="T4" s="1" t="s">
        <v>101</v>
      </c>
      <c r="U4" s="1">
        <v>15</v>
      </c>
      <c r="V4" s="1" t="s">
        <v>233</v>
      </c>
      <c r="W4" s="1">
        <v>10</v>
      </c>
      <c r="X4" s="1" t="s">
        <v>107</v>
      </c>
      <c r="Y4" s="1">
        <v>11</v>
      </c>
      <c r="Z4" s="1" t="s">
        <v>98</v>
      </c>
    </row>
    <row r="5" spans="1:26">
      <c r="A5" s="1" t="s">
        <v>228</v>
      </c>
      <c r="B5" s="1">
        <v>17.95</v>
      </c>
      <c r="C5" s="1"/>
      <c r="D5" s="1"/>
      <c r="E5" s="1"/>
      <c r="F5" s="1"/>
      <c r="G5" s="1">
        <v>17.95</v>
      </c>
      <c r="H5" s="1" t="s">
        <v>229</v>
      </c>
      <c r="I5" s="1" t="s">
        <v>229</v>
      </c>
      <c r="J5" s="1" t="s">
        <v>229</v>
      </c>
      <c r="K5" s="1" t="s">
        <v>229</v>
      </c>
      <c r="L5" s="1"/>
      <c r="O5" s="1">
        <v>3</v>
      </c>
      <c r="P5" s="1" t="s">
        <v>105</v>
      </c>
      <c r="Q5" s="1"/>
      <c r="R5" s="1"/>
      <c r="S5" s="1"/>
      <c r="T5" s="1"/>
      <c r="U5" s="1">
        <v>26</v>
      </c>
      <c r="V5" s="1" t="s">
        <v>238</v>
      </c>
      <c r="W5" s="1">
        <v>13</v>
      </c>
      <c r="X5" s="1" t="s">
        <v>232</v>
      </c>
      <c r="Y5" s="1">
        <v>12</v>
      </c>
      <c r="Z5" s="1" t="s">
        <v>99</v>
      </c>
    </row>
    <row r="6" spans="1:26">
      <c r="A6" s="1">
        <v>1</v>
      </c>
      <c r="B6" s="1">
        <v>17.616669999999999</v>
      </c>
      <c r="C6" s="1"/>
      <c r="D6" s="1"/>
      <c r="E6" s="1"/>
      <c r="F6" s="1"/>
      <c r="G6" s="1">
        <v>-0.33333000000000002</v>
      </c>
      <c r="H6" s="1" t="s">
        <v>229</v>
      </c>
      <c r="I6" s="1" t="s">
        <v>229</v>
      </c>
      <c r="J6" s="1" t="s">
        <v>229</v>
      </c>
      <c r="K6" s="1" t="s">
        <v>229</v>
      </c>
      <c r="L6" s="27">
        <v>-0.02</v>
      </c>
      <c r="O6" s="1">
        <v>4</v>
      </c>
      <c r="P6" s="1" t="s">
        <v>106</v>
      </c>
      <c r="Q6" s="1"/>
      <c r="R6" s="1"/>
      <c r="S6" s="1"/>
      <c r="T6" s="1"/>
      <c r="U6" s="1">
        <v>35</v>
      </c>
      <c r="V6" s="1" t="s">
        <v>245</v>
      </c>
      <c r="W6" s="1">
        <v>31</v>
      </c>
      <c r="X6" s="1" t="s">
        <v>113</v>
      </c>
      <c r="Y6" s="1">
        <v>15</v>
      </c>
      <c r="Z6" s="1" t="s">
        <v>233</v>
      </c>
    </row>
    <row r="7" spans="1:26">
      <c r="A7" s="1">
        <v>5</v>
      </c>
      <c r="B7" s="1">
        <v>17.116669999999999</v>
      </c>
      <c r="C7" s="1"/>
      <c r="D7" s="1"/>
      <c r="E7" s="1"/>
      <c r="F7" s="1"/>
      <c r="G7" s="1">
        <v>-0.5</v>
      </c>
      <c r="H7" s="1" t="s">
        <v>229</v>
      </c>
      <c r="I7" s="1" t="s">
        <v>229</v>
      </c>
      <c r="J7" s="1" t="s">
        <v>229</v>
      </c>
      <c r="K7" s="1" t="s">
        <v>229</v>
      </c>
      <c r="L7" s="27">
        <v>-0.05</v>
      </c>
      <c r="O7" s="1">
        <v>5</v>
      </c>
      <c r="P7" s="1" t="s">
        <v>93</v>
      </c>
      <c r="Q7" s="1"/>
      <c r="R7" s="1"/>
      <c r="S7" s="1"/>
      <c r="T7" s="1"/>
      <c r="U7" s="1"/>
      <c r="V7" s="1"/>
      <c r="W7" s="1">
        <v>32</v>
      </c>
      <c r="X7" s="1" t="s">
        <v>242</v>
      </c>
      <c r="Y7" s="1">
        <v>19</v>
      </c>
      <c r="Z7" s="1" t="s">
        <v>102</v>
      </c>
    </row>
    <row r="8" spans="1:26">
      <c r="A8" s="1">
        <v>10</v>
      </c>
      <c r="B8" s="1">
        <v>16.533329999999999</v>
      </c>
      <c r="C8" s="1"/>
      <c r="D8" s="1"/>
      <c r="E8" s="1"/>
      <c r="F8" s="1"/>
      <c r="G8" s="1">
        <v>-0.58333000000000002</v>
      </c>
      <c r="H8" s="1" t="s">
        <v>229</v>
      </c>
      <c r="I8" s="1" t="s">
        <v>229</v>
      </c>
      <c r="J8" s="1" t="s">
        <v>229</v>
      </c>
      <c r="K8" s="1" t="s">
        <v>229</v>
      </c>
      <c r="L8" s="27">
        <v>-0.08</v>
      </c>
      <c r="O8" s="1">
        <v>6</v>
      </c>
      <c r="P8" s="1" t="s">
        <v>94</v>
      </c>
      <c r="Q8" s="1"/>
      <c r="R8" s="1"/>
      <c r="S8" s="1"/>
      <c r="T8" s="1"/>
      <c r="U8" s="1"/>
      <c r="V8" s="1"/>
      <c r="W8" s="1">
        <v>38</v>
      </c>
      <c r="X8" s="1" t="s">
        <v>247</v>
      </c>
      <c r="Y8" s="1">
        <v>24</v>
      </c>
      <c r="Z8" s="1" t="s">
        <v>109</v>
      </c>
    </row>
    <row r="9" spans="1:26">
      <c r="A9" s="1">
        <v>15</v>
      </c>
      <c r="B9" s="1">
        <v>15.08333</v>
      </c>
      <c r="C9" s="1"/>
      <c r="D9" s="1"/>
      <c r="E9" s="1"/>
      <c r="F9" s="1"/>
      <c r="G9" s="1">
        <v>-1.45</v>
      </c>
      <c r="H9" s="1" t="s">
        <v>229</v>
      </c>
      <c r="I9" s="1" t="s">
        <v>229</v>
      </c>
      <c r="J9" s="1" t="s">
        <v>229</v>
      </c>
      <c r="K9" s="1" t="s">
        <v>229</v>
      </c>
      <c r="L9" s="27">
        <v>-0.16</v>
      </c>
      <c r="O9" s="1">
        <v>7</v>
      </c>
      <c r="P9" s="1" t="s">
        <v>95</v>
      </c>
      <c r="Q9" s="1"/>
      <c r="R9" s="1"/>
      <c r="S9" s="1"/>
      <c r="T9" s="1"/>
      <c r="U9" s="1"/>
      <c r="V9" s="1"/>
      <c r="W9" s="1"/>
      <c r="X9" s="1"/>
      <c r="Y9" s="1">
        <v>32</v>
      </c>
      <c r="Z9" s="1" t="s">
        <v>242</v>
      </c>
    </row>
    <row r="10" spans="1:26">
      <c r="A10" s="1">
        <v>20</v>
      </c>
      <c r="B10" s="1">
        <v>14.45</v>
      </c>
      <c r="C10" s="1"/>
      <c r="D10" s="1"/>
      <c r="E10" s="1"/>
      <c r="F10" s="1"/>
      <c r="G10" s="1">
        <v>-0.63332999999999995</v>
      </c>
      <c r="H10" s="1" t="s">
        <v>229</v>
      </c>
      <c r="I10" s="1" t="s">
        <v>229</v>
      </c>
      <c r="J10" s="1" t="s">
        <v>229</v>
      </c>
      <c r="K10" s="1" t="s">
        <v>229</v>
      </c>
      <c r="L10" s="27">
        <v>-0.19</v>
      </c>
      <c r="O10" s="1">
        <v>8</v>
      </c>
      <c r="P10" s="1" t="s">
        <v>96</v>
      </c>
      <c r="Q10" s="1"/>
      <c r="R10" s="1"/>
      <c r="S10" s="1"/>
      <c r="T10" s="1"/>
      <c r="U10" s="1"/>
      <c r="V10" s="1"/>
      <c r="W10" s="1"/>
      <c r="X10" s="1"/>
      <c r="Y10" s="1">
        <v>35</v>
      </c>
      <c r="Z10" s="1" t="s">
        <v>245</v>
      </c>
    </row>
    <row r="11" spans="1:26">
      <c r="A11" s="1" t="s">
        <v>230</v>
      </c>
      <c r="B11" s="1"/>
      <c r="C11" s="1">
        <v>0</v>
      </c>
      <c r="D11" s="1"/>
      <c r="E11" s="1"/>
      <c r="F11" s="1"/>
      <c r="G11" s="1">
        <v>14.45</v>
      </c>
      <c r="H11" s="1" t="s">
        <v>229</v>
      </c>
      <c r="I11" s="1" t="s">
        <v>229</v>
      </c>
      <c r="J11" s="1" t="s">
        <v>229</v>
      </c>
      <c r="K11" s="1" t="s">
        <v>229</v>
      </c>
      <c r="L11" s="1"/>
      <c r="O11" s="1">
        <v>9</v>
      </c>
      <c r="P11" s="1" t="s">
        <v>97</v>
      </c>
      <c r="Q11" s="91" t="s">
        <v>251</v>
      </c>
      <c r="R11" s="92"/>
      <c r="S11" s="92"/>
      <c r="T11" s="92"/>
      <c r="U11" s="92"/>
      <c r="V11" s="92"/>
      <c r="W11" s="92"/>
      <c r="X11" s="92"/>
      <c r="Y11" s="92"/>
      <c r="Z11" s="93"/>
    </row>
    <row r="12" spans="1:26">
      <c r="A12" s="1" t="s">
        <v>228</v>
      </c>
      <c r="B12" s="1"/>
      <c r="C12" s="1">
        <v>8.6166699999999992</v>
      </c>
      <c r="D12" s="1"/>
      <c r="E12" s="1"/>
      <c r="F12" s="1"/>
      <c r="G12" s="1"/>
      <c r="H12" s="1">
        <v>8.6166699999999992</v>
      </c>
      <c r="I12" s="1" t="s">
        <v>229</v>
      </c>
      <c r="J12" s="1" t="s">
        <v>229</v>
      </c>
      <c r="K12" s="1" t="s">
        <v>229</v>
      </c>
      <c r="L12" s="1"/>
      <c r="O12" s="1">
        <v>10</v>
      </c>
      <c r="P12" s="1" t="s">
        <v>107</v>
      </c>
      <c r="Q12" s="1">
        <v>1</v>
      </c>
      <c r="R12" s="1"/>
      <c r="S12" s="1">
        <v>5</v>
      </c>
      <c r="T12" s="1"/>
      <c r="U12" s="1">
        <v>10</v>
      </c>
      <c r="V12" s="1"/>
      <c r="W12" s="1">
        <v>15</v>
      </c>
      <c r="X12" s="1"/>
      <c r="Y12" s="1">
        <v>20</v>
      </c>
      <c r="Z12" s="1"/>
    </row>
    <row r="13" spans="1:26">
      <c r="A13" s="1">
        <v>1</v>
      </c>
      <c r="B13" s="1"/>
      <c r="C13" s="1">
        <v>8.6166699999999992</v>
      </c>
      <c r="D13" s="1"/>
      <c r="E13" s="1"/>
      <c r="F13" s="1"/>
      <c r="G13" s="1"/>
      <c r="H13" s="1">
        <v>0</v>
      </c>
      <c r="I13" s="1" t="s">
        <v>229</v>
      </c>
      <c r="J13" s="1" t="s">
        <v>229</v>
      </c>
      <c r="K13" s="1" t="s">
        <v>229</v>
      </c>
      <c r="L13" s="27">
        <v>0</v>
      </c>
      <c r="O13" s="1">
        <v>11</v>
      </c>
      <c r="P13" s="1" t="s">
        <v>98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5</v>
      </c>
      <c r="B14" s="1"/>
      <c r="C14" s="1">
        <v>8.2833299999999994</v>
      </c>
      <c r="D14" s="1"/>
      <c r="E14" s="1"/>
      <c r="F14" s="1"/>
      <c r="G14" s="1"/>
      <c r="H14" s="1">
        <v>-0.33333000000000002</v>
      </c>
      <c r="I14" s="1" t="s">
        <v>229</v>
      </c>
      <c r="J14" s="1" t="s">
        <v>229</v>
      </c>
      <c r="K14" s="1" t="s">
        <v>229</v>
      </c>
      <c r="L14" s="27">
        <v>-0.04</v>
      </c>
      <c r="O14" s="1">
        <v>12</v>
      </c>
      <c r="P14" s="1" t="s">
        <v>99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10</v>
      </c>
      <c r="B15" s="1"/>
      <c r="C15" s="1">
        <v>8.2833299999999994</v>
      </c>
      <c r="D15" s="1"/>
      <c r="E15" s="1"/>
      <c r="F15" s="1"/>
      <c r="G15" s="1"/>
      <c r="H15" s="1">
        <v>0</v>
      </c>
      <c r="I15" s="1" t="s">
        <v>229</v>
      </c>
      <c r="J15" s="1" t="s">
        <v>229</v>
      </c>
      <c r="K15" s="1" t="s">
        <v>229</v>
      </c>
      <c r="L15" s="27">
        <v>-0.04</v>
      </c>
      <c r="O15" s="1">
        <v>13</v>
      </c>
      <c r="P15" s="1" t="s">
        <v>232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>
        <v>15</v>
      </c>
      <c r="B16" s="1"/>
      <c r="C16" s="1">
        <v>7.4166699999999999</v>
      </c>
      <c r="D16" s="1"/>
      <c r="E16" s="1"/>
      <c r="F16" s="1"/>
      <c r="G16" s="1"/>
      <c r="H16" s="1">
        <v>-0.86667000000000005</v>
      </c>
      <c r="I16" s="1" t="s">
        <v>229</v>
      </c>
      <c r="J16" s="1" t="s">
        <v>229</v>
      </c>
      <c r="K16" s="1" t="s">
        <v>229</v>
      </c>
      <c r="L16" s="27">
        <v>-0.14000000000000001</v>
      </c>
      <c r="O16" s="1">
        <v>14</v>
      </c>
      <c r="P16" s="1" t="s">
        <v>100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>
        <v>20</v>
      </c>
      <c r="B17" s="1"/>
      <c r="C17" s="1">
        <v>6.95</v>
      </c>
      <c r="D17" s="1"/>
      <c r="E17" s="1"/>
      <c r="F17" s="1"/>
      <c r="G17" s="1"/>
      <c r="H17" s="1">
        <v>-0.46666999999999997</v>
      </c>
      <c r="I17" s="1" t="s">
        <v>229</v>
      </c>
      <c r="J17" s="1" t="s">
        <v>229</v>
      </c>
      <c r="K17" s="1" t="s">
        <v>229</v>
      </c>
      <c r="L17" s="27">
        <v>-0.19</v>
      </c>
      <c r="O17" s="1">
        <v>15</v>
      </c>
      <c r="P17" s="1" t="s">
        <v>233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230</v>
      </c>
      <c r="B18" s="1"/>
      <c r="C18" s="1"/>
      <c r="D18" s="1">
        <v>0</v>
      </c>
      <c r="E18" s="1"/>
      <c r="F18" s="1"/>
      <c r="G18" s="1"/>
      <c r="H18" s="1">
        <v>6.95</v>
      </c>
      <c r="I18" s="1" t="s">
        <v>229</v>
      </c>
      <c r="J18" s="1" t="s">
        <v>229</v>
      </c>
      <c r="K18" s="1" t="s">
        <v>229</v>
      </c>
      <c r="L18" s="1"/>
      <c r="O18" s="1">
        <v>16</v>
      </c>
      <c r="P18" s="1" t="s">
        <v>234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228</v>
      </c>
      <c r="B19" s="1"/>
      <c r="C19" s="1"/>
      <c r="D19" s="1">
        <v>15.45218</v>
      </c>
      <c r="E19" s="1"/>
      <c r="F19" s="1"/>
      <c r="G19" s="1"/>
      <c r="H19" s="1"/>
      <c r="I19" s="1">
        <v>15.45218</v>
      </c>
      <c r="J19" s="1" t="s">
        <v>229</v>
      </c>
      <c r="K19" s="1" t="s">
        <v>229</v>
      </c>
      <c r="L19" s="1"/>
      <c r="O19" s="1">
        <v>17</v>
      </c>
      <c r="P19" s="1" t="s">
        <v>235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>
        <v>1</v>
      </c>
      <c r="B20" s="1"/>
      <c r="C20" s="1"/>
      <c r="D20" s="1">
        <v>15.165229999999999</v>
      </c>
      <c r="E20" s="1"/>
      <c r="F20" s="1"/>
      <c r="G20" s="1"/>
      <c r="H20" s="1"/>
      <c r="I20" s="1">
        <v>-0.28694999999999998</v>
      </c>
      <c r="J20" s="1" t="s">
        <v>229</v>
      </c>
      <c r="K20" s="1" t="s">
        <v>229</v>
      </c>
      <c r="L20" s="27">
        <v>-0.02</v>
      </c>
      <c r="O20" s="1">
        <v>18</v>
      </c>
      <c r="P20" s="1" t="s">
        <v>101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>
        <v>5</v>
      </c>
      <c r="B21" s="1"/>
      <c r="C21" s="1"/>
      <c r="D21" s="1">
        <v>15.02375</v>
      </c>
      <c r="E21" s="1"/>
      <c r="F21" s="1"/>
      <c r="G21" s="1"/>
      <c r="H21" s="1"/>
      <c r="I21" s="1">
        <v>-0.14147999999999999</v>
      </c>
      <c r="J21" s="1" t="s">
        <v>229</v>
      </c>
      <c r="K21" s="1" t="s">
        <v>229</v>
      </c>
      <c r="L21" s="27">
        <v>-0.03</v>
      </c>
      <c r="O21" s="1">
        <v>19</v>
      </c>
      <c r="P21" s="1" t="s">
        <v>102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>
        <v>10</v>
      </c>
      <c r="B22" s="1"/>
      <c r="C22" s="1"/>
      <c r="D22" s="1">
        <v>15.10496</v>
      </c>
      <c r="E22" s="1"/>
      <c r="F22" s="1"/>
      <c r="G22" s="1"/>
      <c r="H22" s="1"/>
      <c r="I22" s="1">
        <v>8.1210000000000004E-2</v>
      </c>
      <c r="J22" s="1" t="s">
        <v>229</v>
      </c>
      <c r="K22" s="1" t="s">
        <v>229</v>
      </c>
      <c r="L22" s="27">
        <v>-0.02</v>
      </c>
      <c r="O22" s="1">
        <v>20</v>
      </c>
      <c r="P22" s="1" t="s">
        <v>103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>
        <v>15</v>
      </c>
      <c r="B23" s="1"/>
      <c r="C23" s="1"/>
      <c r="D23" s="1">
        <v>14.368650000000001</v>
      </c>
      <c r="E23" s="1"/>
      <c r="F23" s="1"/>
      <c r="G23" s="1"/>
      <c r="H23" s="1"/>
      <c r="I23" s="1">
        <v>-0.73631000000000002</v>
      </c>
      <c r="J23" s="1" t="s">
        <v>229</v>
      </c>
      <c r="K23" s="1" t="s">
        <v>229</v>
      </c>
      <c r="L23" s="27">
        <v>-7.0000000000000007E-2</v>
      </c>
      <c r="O23" s="1">
        <v>21</v>
      </c>
      <c r="P23" s="1" t="s">
        <v>236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>
        <v>20</v>
      </c>
      <c r="B24" s="1"/>
      <c r="C24" s="1"/>
      <c r="D24" s="1">
        <v>14.42094</v>
      </c>
      <c r="E24" s="1"/>
      <c r="F24" s="1"/>
      <c r="G24" s="1"/>
      <c r="H24" s="1"/>
      <c r="I24" s="1">
        <v>5.2290000000000003E-2</v>
      </c>
      <c r="J24" s="1" t="s">
        <v>229</v>
      </c>
      <c r="K24" s="1" t="s">
        <v>229</v>
      </c>
      <c r="L24" s="27">
        <v>-7.0000000000000007E-2</v>
      </c>
      <c r="O24" s="1">
        <v>22</v>
      </c>
      <c r="P24" s="1" t="s">
        <v>237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230</v>
      </c>
      <c r="B25" s="1"/>
      <c r="C25" s="1"/>
      <c r="D25" s="1"/>
      <c r="E25" s="1">
        <v>0</v>
      </c>
      <c r="F25" s="1"/>
      <c r="G25" s="1"/>
      <c r="H25" s="1"/>
      <c r="I25" s="1">
        <v>14.42094</v>
      </c>
      <c r="J25" s="1" t="s">
        <v>229</v>
      </c>
      <c r="K25" s="1" t="s">
        <v>229</v>
      </c>
      <c r="L25" s="1"/>
      <c r="O25" s="1">
        <v>23</v>
      </c>
      <c r="P25" s="1" t="s">
        <v>108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228</v>
      </c>
      <c r="B26" s="1"/>
      <c r="C26" s="1"/>
      <c r="D26" s="1"/>
      <c r="E26" s="1">
        <v>7.4176200000000003</v>
      </c>
      <c r="F26" s="1"/>
      <c r="G26" s="1"/>
      <c r="H26" s="1"/>
      <c r="I26" s="1"/>
      <c r="J26" s="1">
        <v>7.4176200000000003</v>
      </c>
      <c r="K26" s="1" t="s">
        <v>229</v>
      </c>
      <c r="L26" s="1"/>
      <c r="O26" s="1">
        <v>24</v>
      </c>
      <c r="P26" s="1" t="s">
        <v>109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>
        <v>1</v>
      </c>
      <c r="B27" s="1"/>
      <c r="C27" s="1"/>
      <c r="D27" s="1"/>
      <c r="E27" s="1">
        <v>7.4176200000000003</v>
      </c>
      <c r="F27" s="1"/>
      <c r="G27" s="1"/>
      <c r="H27" s="1"/>
      <c r="I27" s="1"/>
      <c r="J27" s="1">
        <v>0</v>
      </c>
      <c r="K27" s="1" t="s">
        <v>229</v>
      </c>
      <c r="L27" s="27">
        <v>0</v>
      </c>
      <c r="O27" s="1">
        <v>25</v>
      </c>
      <c r="P27" s="1" t="s">
        <v>110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>
        <v>5</v>
      </c>
      <c r="B28" s="1"/>
      <c r="C28" s="1"/>
      <c r="D28" s="1"/>
      <c r="E28" s="1">
        <v>7.2705000000000002</v>
      </c>
      <c r="F28" s="1"/>
      <c r="G28" s="1"/>
      <c r="H28" s="1"/>
      <c r="I28" s="1"/>
      <c r="J28" s="1">
        <v>-0.14712</v>
      </c>
      <c r="K28" s="1" t="s">
        <v>229</v>
      </c>
      <c r="L28" s="27">
        <v>-0.02</v>
      </c>
      <c r="O28" s="1">
        <v>26</v>
      </c>
      <c r="P28" s="1" t="s">
        <v>238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>
        <v>10</v>
      </c>
      <c r="B29" s="1"/>
      <c r="C29" s="1"/>
      <c r="D29" s="1"/>
      <c r="E29" s="1">
        <v>7.5677099999999999</v>
      </c>
      <c r="F29" s="1"/>
      <c r="G29" s="1"/>
      <c r="H29" s="1"/>
      <c r="I29" s="1"/>
      <c r="J29" s="1">
        <v>0.29720999999999997</v>
      </c>
      <c r="K29" s="1" t="s">
        <v>229</v>
      </c>
      <c r="L29" s="27">
        <v>0.02</v>
      </c>
      <c r="O29" s="1">
        <v>27</v>
      </c>
      <c r="P29" s="1" t="s">
        <v>112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>
        <v>15</v>
      </c>
      <c r="B30" s="1"/>
      <c r="C30" s="1"/>
      <c r="D30" s="1"/>
      <c r="E30" s="1">
        <v>7.0652499999999998</v>
      </c>
      <c r="F30" s="1"/>
      <c r="G30" s="1"/>
      <c r="H30" s="1"/>
      <c r="I30" s="1"/>
      <c r="J30" s="1">
        <v>-0.50246000000000002</v>
      </c>
      <c r="K30" s="1" t="s">
        <v>229</v>
      </c>
      <c r="L30" s="27">
        <v>-0.05</v>
      </c>
      <c r="O30" s="1">
        <v>28</v>
      </c>
      <c r="P30" s="1" t="s">
        <v>239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>
        <v>20</v>
      </c>
      <c r="B31" s="1"/>
      <c r="C31" s="1"/>
      <c r="D31" s="1"/>
      <c r="E31" s="1">
        <v>6.9360200000000001</v>
      </c>
      <c r="F31" s="1"/>
      <c r="G31" s="1"/>
      <c r="H31" s="1"/>
      <c r="I31" s="1"/>
      <c r="J31" s="1">
        <v>-0.12923000000000001</v>
      </c>
      <c r="K31" s="1" t="s">
        <v>229</v>
      </c>
      <c r="L31" s="27">
        <v>-0.06</v>
      </c>
      <c r="O31" s="1">
        <v>29</v>
      </c>
      <c r="P31" s="1" t="s">
        <v>240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230</v>
      </c>
      <c r="B32" s="1"/>
      <c r="C32" s="1"/>
      <c r="D32" s="1"/>
      <c r="E32" s="1"/>
      <c r="F32" s="1">
        <v>0</v>
      </c>
      <c r="G32" s="1"/>
      <c r="H32" s="1"/>
      <c r="I32" s="1"/>
      <c r="J32" s="1">
        <v>6.9360200000000001</v>
      </c>
      <c r="K32" s="1" t="s">
        <v>229</v>
      </c>
      <c r="L32" s="1"/>
      <c r="O32" s="1">
        <v>30</v>
      </c>
      <c r="P32" s="1" t="s">
        <v>241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228</v>
      </c>
      <c r="B33" s="1"/>
      <c r="C33" s="1"/>
      <c r="D33" s="1"/>
      <c r="E33" s="1"/>
      <c r="F33" s="1">
        <v>0.16689999999999999</v>
      </c>
      <c r="G33" s="1"/>
      <c r="H33" s="1"/>
      <c r="I33" s="1"/>
      <c r="J33" s="1"/>
      <c r="K33" s="1">
        <v>0.16689999999999999</v>
      </c>
      <c r="L33" s="1"/>
      <c r="O33" s="1">
        <v>31</v>
      </c>
      <c r="P33" s="1" t="s">
        <v>113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>
        <v>1</v>
      </c>
      <c r="B34" s="1"/>
      <c r="C34" s="1"/>
      <c r="D34" s="1"/>
      <c r="E34" s="1"/>
      <c r="F34" s="1">
        <v>0.1638</v>
      </c>
      <c r="G34" s="1"/>
      <c r="H34" s="1"/>
      <c r="I34" s="1"/>
      <c r="J34" s="1"/>
      <c r="K34" s="1">
        <v>-3.0999999999999999E-3</v>
      </c>
      <c r="L34" s="27">
        <v>-0.02</v>
      </c>
      <c r="O34" s="1">
        <v>32</v>
      </c>
      <c r="P34" s="1" t="s">
        <v>242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>
        <v>5</v>
      </c>
      <c r="B35" s="1"/>
      <c r="C35" s="1"/>
      <c r="D35" s="1"/>
      <c r="E35" s="1"/>
      <c r="F35" s="1">
        <v>0.16202</v>
      </c>
      <c r="G35" s="1"/>
      <c r="H35" s="1"/>
      <c r="I35" s="1"/>
      <c r="J35" s="1"/>
      <c r="K35" s="1">
        <v>-1.7899999999999999E-3</v>
      </c>
      <c r="L35" s="27">
        <v>-0.03</v>
      </c>
      <c r="O35" s="1">
        <v>33</v>
      </c>
      <c r="P35" s="1" t="s">
        <v>243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>
        <v>10</v>
      </c>
      <c r="B36" s="1"/>
      <c r="C36" s="1"/>
      <c r="D36" s="1"/>
      <c r="E36" s="1"/>
      <c r="F36" s="1">
        <v>0.16342000000000001</v>
      </c>
      <c r="G36" s="1"/>
      <c r="H36" s="1"/>
      <c r="I36" s="1"/>
      <c r="J36" s="1"/>
      <c r="K36" s="1">
        <v>1.4E-3</v>
      </c>
      <c r="L36" s="27">
        <v>-0.02</v>
      </c>
      <c r="O36" s="1">
        <v>34</v>
      </c>
      <c r="P36" s="1" t="s">
        <v>244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>
        <v>15</v>
      </c>
      <c r="B37" s="1"/>
      <c r="C37" s="1"/>
      <c r="D37" s="1"/>
      <c r="E37" s="1"/>
      <c r="F37" s="1">
        <v>0.15461</v>
      </c>
      <c r="G37" s="1"/>
      <c r="H37" s="1"/>
      <c r="I37" s="1"/>
      <c r="J37" s="1"/>
      <c r="K37" s="1">
        <v>-8.8100000000000001E-3</v>
      </c>
      <c r="L37" s="27">
        <v>-7.0000000000000007E-2</v>
      </c>
      <c r="O37" s="1">
        <v>35</v>
      </c>
      <c r="P37" s="1" t="s">
        <v>245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>
        <v>20</v>
      </c>
      <c r="B38" s="1"/>
      <c r="C38" s="1"/>
      <c r="D38" s="1"/>
      <c r="E38" s="1"/>
      <c r="F38" s="1">
        <v>0.15495999999999999</v>
      </c>
      <c r="G38" s="1"/>
      <c r="H38" s="1"/>
      <c r="I38" s="1"/>
      <c r="J38" s="1"/>
      <c r="K38" s="28">
        <v>3.4714700000000002E-4</v>
      </c>
      <c r="L38" s="27">
        <v>-7.0000000000000007E-2</v>
      </c>
      <c r="O38" s="1">
        <v>36</v>
      </c>
      <c r="P38" s="1" t="s">
        <v>104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230</v>
      </c>
      <c r="B39" s="1"/>
      <c r="C39" s="1"/>
      <c r="D39" s="1"/>
      <c r="E39" s="1"/>
      <c r="F39" s="1"/>
      <c r="G39" s="1"/>
      <c r="H39" s="1"/>
      <c r="I39" s="1"/>
      <c r="J39" s="1"/>
      <c r="K39" s="1">
        <v>0.15495999999999999</v>
      </c>
      <c r="L39" s="1"/>
      <c r="O39" s="1">
        <v>37</v>
      </c>
      <c r="P39" s="1" t="s">
        <v>246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O40" s="1">
        <v>38</v>
      </c>
      <c r="P40" s="1" t="s">
        <v>247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O41" s="1">
        <v>39</v>
      </c>
      <c r="P41" s="1" t="s">
        <v>111</v>
      </c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2">
    <mergeCell ref="Q1:Z1"/>
    <mergeCell ref="Q11:Z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Fig1</vt:lpstr>
      <vt:lpstr>Fig2</vt:lpstr>
      <vt:lpstr>Fig3</vt:lpstr>
      <vt:lpstr>Fig4a</vt:lpstr>
      <vt:lpstr>Fig4b</vt:lpstr>
      <vt:lpstr>Fig4c</vt:lpstr>
      <vt:lpstr>FigS2</vt:lpstr>
      <vt:lpstr>FigS3</vt:lpstr>
      <vt:lpstr>FigS4</vt:lpstr>
      <vt:lpstr>Data collection-IW</vt:lpstr>
      <vt:lpstr>Element content of IW</vt:lpstr>
      <vt:lpstr>Elemental crustal abundance</vt:lpstr>
      <vt:lpstr>Cut-off grade</vt:lpstr>
      <vt:lpstr>D(ER)</vt:lpstr>
      <vt:lpstr>D‘(ER)</vt:lpstr>
      <vt:lpstr>Summary(ER)</vt:lpstr>
      <vt:lpstr>D(CR)</vt:lpstr>
      <vt:lpstr>D‘(CR)</vt:lpstr>
      <vt:lpstr>Summary(CR)</vt:lpstr>
      <vt:lpstr>Downcycling</vt:lpstr>
      <vt:lpstr>D'(Landfill)</vt:lpstr>
      <vt:lpstr>Summary (landfill) </vt:lpstr>
      <vt:lpstr>Aggregation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iorihwb</dc:creator>
  <cp:lastModifiedBy>iorihwb</cp:lastModifiedBy>
  <dcterms:created xsi:type="dcterms:W3CDTF">2022-12-27T05:10:33Z</dcterms:created>
  <dcterms:modified xsi:type="dcterms:W3CDTF">2023-06-13T12:59:07Z</dcterms:modified>
</cp:coreProperties>
</file>