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vfik Bulut\Desktop\turnitinraporu\veri setleri\"/>
    </mc:Choice>
  </mc:AlternateContent>
  <bookViews>
    <workbookView xWindow="0" yWindow="0" windowWidth="13125" windowHeight="6105"/>
  </bookViews>
  <sheets>
    <sheet name="Sheet 1" sheetId="1" r:id="rId1"/>
  </sheets>
  <calcPr calcId="162913"/>
</workbook>
</file>

<file path=xl/calcChain.xml><?xml version="1.0" encoding="utf-8"?>
<calcChain xmlns="http://schemas.openxmlformats.org/spreadsheetml/2006/main">
  <c r="J76" i="1" l="1"/>
  <c r="J102" i="1"/>
  <c r="I42" i="1"/>
  <c r="I68" i="1"/>
  <c r="I29" i="1"/>
  <c r="I40" i="1"/>
  <c r="I45" i="1"/>
  <c r="I60" i="1"/>
  <c r="I103" i="1"/>
  <c r="I23" i="1"/>
  <c r="I56" i="1"/>
  <c r="I93" i="1"/>
  <c r="I35" i="1"/>
  <c r="I79" i="1"/>
  <c r="I49" i="1"/>
  <c r="I105" i="1"/>
  <c r="I20" i="1"/>
  <c r="I43" i="1"/>
  <c r="I8" i="1"/>
  <c r="I108" i="1"/>
  <c r="I44" i="1"/>
  <c r="I63" i="1"/>
  <c r="I112" i="1"/>
  <c r="I62" i="1"/>
  <c r="I80" i="1"/>
  <c r="I47" i="1"/>
  <c r="I10" i="1"/>
  <c r="I25" i="1"/>
  <c r="I46" i="1"/>
  <c r="I72" i="1"/>
  <c r="I76" i="1"/>
  <c r="I64" i="1"/>
  <c r="I55" i="1"/>
  <c r="I57" i="1"/>
  <c r="I16" i="1"/>
  <c r="I38" i="1"/>
  <c r="I84" i="1"/>
  <c r="I9" i="1"/>
  <c r="I11" i="1"/>
  <c r="I67" i="1"/>
  <c r="I50" i="1"/>
  <c r="I100" i="1"/>
  <c r="I86" i="1"/>
  <c r="I98" i="1"/>
  <c r="I87" i="1"/>
  <c r="I22" i="1"/>
  <c r="I71" i="1"/>
  <c r="I101" i="1"/>
  <c r="I21" i="1"/>
  <c r="I33" i="1"/>
  <c r="I82" i="1"/>
  <c r="I88" i="1"/>
  <c r="I17" i="1"/>
  <c r="I12" i="1"/>
  <c r="I51" i="1"/>
  <c r="I5" i="1"/>
  <c r="I36" i="1"/>
  <c r="I19" i="1"/>
  <c r="I77" i="1"/>
  <c r="I81" i="1"/>
  <c r="I83" i="1"/>
  <c r="I28" i="1"/>
  <c r="I102" i="1"/>
  <c r="I69" i="1"/>
  <c r="I59" i="1"/>
  <c r="I107" i="1"/>
  <c r="I27" i="1"/>
  <c r="I53" i="1"/>
  <c r="I111" i="1"/>
  <c r="I110" i="1"/>
  <c r="I65" i="1"/>
  <c r="I58" i="1"/>
  <c r="I34" i="1"/>
  <c r="I78" i="1"/>
  <c r="I96" i="1"/>
  <c r="I24" i="1"/>
  <c r="I113" i="1"/>
  <c r="I3" i="1"/>
  <c r="I85" i="1"/>
  <c r="I75" i="1"/>
  <c r="I48" i="1"/>
  <c r="I7" i="1"/>
  <c r="I95" i="1"/>
  <c r="I31" i="1"/>
  <c r="I13" i="1"/>
  <c r="I74" i="1"/>
  <c r="I30" i="1"/>
  <c r="I104" i="1"/>
  <c r="I15" i="1"/>
  <c r="I4" i="1"/>
  <c r="I73" i="1"/>
  <c r="I26" i="1"/>
  <c r="I94" i="1"/>
  <c r="I41" i="1"/>
  <c r="I52" i="1"/>
  <c r="I99" i="1"/>
  <c r="I2" i="1"/>
  <c r="I109" i="1"/>
  <c r="I66" i="1"/>
  <c r="I37" i="1"/>
  <c r="I39" i="1"/>
  <c r="I54" i="1"/>
  <c r="I114" i="1"/>
  <c r="I61" i="1"/>
  <c r="I14" i="1"/>
  <c r="I91" i="1"/>
  <c r="I106" i="1"/>
  <c r="I90" i="1"/>
  <c r="I32" i="1"/>
  <c r="I6" i="1"/>
  <c r="I18" i="1"/>
  <c r="I97" i="1"/>
  <c r="I70" i="1"/>
  <c r="I89" i="1"/>
  <c r="I115" i="1"/>
  <c r="I92" i="1"/>
  <c r="H42" i="1"/>
  <c r="H68" i="1"/>
  <c r="H29" i="1"/>
  <c r="H40" i="1"/>
  <c r="H45" i="1"/>
  <c r="H60" i="1"/>
  <c r="H103" i="1"/>
  <c r="H23" i="1"/>
  <c r="H56" i="1"/>
  <c r="H93" i="1"/>
  <c r="H35" i="1"/>
  <c r="H79" i="1"/>
  <c r="H49" i="1"/>
  <c r="H105" i="1"/>
  <c r="H20" i="1"/>
  <c r="H43" i="1"/>
  <c r="H8" i="1"/>
  <c r="H108" i="1"/>
  <c r="H44" i="1"/>
  <c r="H63" i="1"/>
  <c r="H112" i="1"/>
  <c r="H62" i="1"/>
  <c r="H80" i="1"/>
  <c r="H47" i="1"/>
  <c r="H10" i="1"/>
  <c r="H25" i="1"/>
  <c r="H46" i="1"/>
  <c r="H72" i="1"/>
  <c r="H76" i="1"/>
  <c r="H64" i="1"/>
  <c r="H55" i="1"/>
  <c r="H57" i="1"/>
  <c r="H16" i="1"/>
  <c r="H38" i="1"/>
  <c r="H84" i="1"/>
  <c r="H9" i="1"/>
  <c r="H11" i="1"/>
  <c r="H67" i="1"/>
  <c r="H50" i="1"/>
  <c r="H100" i="1"/>
  <c r="H86" i="1"/>
  <c r="H98" i="1"/>
  <c r="H87" i="1"/>
  <c r="H22" i="1"/>
  <c r="H71" i="1"/>
  <c r="H101" i="1"/>
  <c r="H21" i="1"/>
  <c r="H33" i="1"/>
  <c r="H82" i="1"/>
  <c r="H88" i="1"/>
  <c r="H17" i="1"/>
  <c r="H12" i="1"/>
  <c r="H51" i="1"/>
  <c r="H5" i="1"/>
  <c r="H36" i="1"/>
  <c r="H19" i="1"/>
  <c r="H77" i="1"/>
  <c r="H81" i="1"/>
  <c r="H83" i="1"/>
  <c r="H28" i="1"/>
  <c r="H102" i="1"/>
  <c r="H69" i="1"/>
  <c r="H59" i="1"/>
  <c r="H107" i="1"/>
  <c r="H27" i="1"/>
  <c r="H53" i="1"/>
  <c r="H111" i="1"/>
  <c r="H110" i="1"/>
  <c r="H65" i="1"/>
  <c r="H58" i="1"/>
  <c r="H34" i="1"/>
  <c r="H78" i="1"/>
  <c r="H96" i="1"/>
  <c r="H24" i="1"/>
  <c r="H113" i="1"/>
  <c r="H3" i="1"/>
  <c r="H85" i="1"/>
  <c r="H75" i="1"/>
  <c r="H48" i="1"/>
  <c r="H7" i="1"/>
  <c r="H95" i="1"/>
  <c r="H31" i="1"/>
  <c r="H13" i="1"/>
  <c r="H74" i="1"/>
  <c r="H30" i="1"/>
  <c r="H104" i="1"/>
  <c r="H15" i="1"/>
  <c r="H4" i="1"/>
  <c r="H73" i="1"/>
  <c r="H26" i="1"/>
  <c r="H94" i="1"/>
  <c r="H41" i="1"/>
  <c r="H52" i="1"/>
  <c r="H99" i="1"/>
  <c r="H2" i="1"/>
  <c r="H109" i="1"/>
  <c r="H66" i="1"/>
  <c r="H37" i="1"/>
  <c r="H39" i="1"/>
  <c r="H54" i="1"/>
  <c r="H114" i="1"/>
  <c r="H61" i="1"/>
  <c r="H14" i="1"/>
  <c r="H91" i="1"/>
  <c r="H106" i="1"/>
  <c r="H90" i="1"/>
  <c r="H32" i="1"/>
  <c r="H6" i="1"/>
  <c r="H18" i="1"/>
  <c r="H97" i="1"/>
  <c r="H70" i="1"/>
  <c r="H89" i="1"/>
  <c r="H115" i="1"/>
  <c r="H92" i="1"/>
  <c r="G42" i="1"/>
  <c r="G68" i="1"/>
  <c r="J68" i="1" s="1"/>
  <c r="G29" i="1"/>
  <c r="J29" i="1" s="1"/>
  <c r="G40" i="1"/>
  <c r="J40" i="1" s="1"/>
  <c r="G45" i="1"/>
  <c r="J45" i="1" s="1"/>
  <c r="G60" i="1"/>
  <c r="G103" i="1"/>
  <c r="J103" i="1" s="1"/>
  <c r="G23" i="1"/>
  <c r="G56" i="1"/>
  <c r="G93" i="1"/>
  <c r="J93" i="1" s="1"/>
  <c r="G35" i="1"/>
  <c r="J35" i="1" s="1"/>
  <c r="G79" i="1"/>
  <c r="J79" i="1" s="1"/>
  <c r="G49" i="1"/>
  <c r="J49" i="1" s="1"/>
  <c r="G105" i="1"/>
  <c r="G20" i="1"/>
  <c r="J20" i="1" s="1"/>
  <c r="G43" i="1"/>
  <c r="G8" i="1"/>
  <c r="G108" i="1"/>
  <c r="J108" i="1" s="1"/>
  <c r="G44" i="1"/>
  <c r="J44" i="1" s="1"/>
  <c r="G63" i="1"/>
  <c r="J63" i="1" s="1"/>
  <c r="G112" i="1"/>
  <c r="J112" i="1" s="1"/>
  <c r="G62" i="1"/>
  <c r="G80" i="1"/>
  <c r="G47" i="1"/>
  <c r="G10" i="1"/>
  <c r="G25" i="1"/>
  <c r="J25" i="1" s="1"/>
  <c r="G46" i="1"/>
  <c r="J46" i="1" s="1"/>
  <c r="G72" i="1"/>
  <c r="J72" i="1" s="1"/>
  <c r="G76" i="1"/>
  <c r="G64" i="1"/>
  <c r="G55" i="1"/>
  <c r="J55" i="1" s="1"/>
  <c r="G57" i="1"/>
  <c r="G16" i="1"/>
  <c r="G38" i="1"/>
  <c r="J38" i="1" s="1"/>
  <c r="G84" i="1"/>
  <c r="J84" i="1" s="1"/>
  <c r="G9" i="1"/>
  <c r="J9" i="1" s="1"/>
  <c r="G11" i="1"/>
  <c r="J11" i="1" s="1"/>
  <c r="G67" i="1"/>
  <c r="G50" i="1"/>
  <c r="J50" i="1" s="1"/>
  <c r="G100" i="1"/>
  <c r="G86" i="1"/>
  <c r="G98" i="1"/>
  <c r="J98" i="1" s="1"/>
  <c r="G87" i="1"/>
  <c r="J87" i="1" s="1"/>
  <c r="G22" i="1"/>
  <c r="J22" i="1" s="1"/>
  <c r="G71" i="1"/>
  <c r="J71" i="1" s="1"/>
  <c r="G101" i="1"/>
  <c r="G21" i="1"/>
  <c r="J21" i="1" s="1"/>
  <c r="G33" i="1"/>
  <c r="G82" i="1"/>
  <c r="G88" i="1"/>
  <c r="J88" i="1" s="1"/>
  <c r="G17" i="1"/>
  <c r="J17" i="1" s="1"/>
  <c r="G12" i="1"/>
  <c r="J12" i="1" s="1"/>
  <c r="G51" i="1"/>
  <c r="J51" i="1" s="1"/>
  <c r="G5" i="1"/>
  <c r="G36" i="1"/>
  <c r="J36" i="1" s="1"/>
  <c r="G19" i="1"/>
  <c r="G77" i="1"/>
  <c r="G81" i="1"/>
  <c r="J81" i="1" s="1"/>
  <c r="G83" i="1"/>
  <c r="J83" i="1" s="1"/>
  <c r="G28" i="1"/>
  <c r="J28" i="1" s="1"/>
  <c r="G102" i="1"/>
  <c r="G69" i="1"/>
  <c r="G59" i="1"/>
  <c r="J59" i="1" s="1"/>
  <c r="G107" i="1"/>
  <c r="G27" i="1"/>
  <c r="G53" i="1"/>
  <c r="J53" i="1" s="1"/>
  <c r="G111" i="1"/>
  <c r="J111" i="1" s="1"/>
  <c r="G110" i="1"/>
  <c r="J110" i="1" s="1"/>
  <c r="G65" i="1"/>
  <c r="J65" i="1" s="1"/>
  <c r="G58" i="1"/>
  <c r="G34" i="1"/>
  <c r="J34" i="1" s="1"/>
  <c r="G78" i="1"/>
  <c r="G96" i="1"/>
  <c r="G24" i="1"/>
  <c r="J24" i="1" s="1"/>
  <c r="G113" i="1"/>
  <c r="J113" i="1" s="1"/>
  <c r="G3" i="1"/>
  <c r="J3" i="1" s="1"/>
  <c r="G85" i="1"/>
  <c r="J85" i="1" s="1"/>
  <c r="G75" i="1"/>
  <c r="G48" i="1"/>
  <c r="J48" i="1" s="1"/>
  <c r="G7" i="1"/>
  <c r="G95" i="1"/>
  <c r="G31" i="1"/>
  <c r="J31" i="1" s="1"/>
  <c r="G13" i="1"/>
  <c r="J13" i="1" s="1"/>
  <c r="G74" i="1"/>
  <c r="J74" i="1" s="1"/>
  <c r="G30" i="1"/>
  <c r="G104" i="1"/>
  <c r="G15" i="1"/>
  <c r="J15" i="1" s="1"/>
  <c r="G4" i="1"/>
  <c r="G73" i="1"/>
  <c r="G26" i="1"/>
  <c r="J26" i="1" s="1"/>
  <c r="G94" i="1"/>
  <c r="J94" i="1" s="1"/>
  <c r="G41" i="1"/>
  <c r="J41" i="1" s="1"/>
  <c r="G52" i="1"/>
  <c r="G99" i="1"/>
  <c r="G2" i="1"/>
  <c r="J2" i="1" s="1"/>
  <c r="G109" i="1"/>
  <c r="G66" i="1"/>
  <c r="G37" i="1"/>
  <c r="J37" i="1" s="1"/>
  <c r="G39" i="1"/>
  <c r="J39" i="1" s="1"/>
  <c r="G54" i="1"/>
  <c r="J54" i="1" s="1"/>
  <c r="G114" i="1"/>
  <c r="G61" i="1"/>
  <c r="G14" i="1"/>
  <c r="J14" i="1" s="1"/>
  <c r="G91" i="1"/>
  <c r="G106" i="1"/>
  <c r="G90" i="1"/>
  <c r="J90" i="1" s="1"/>
  <c r="G32" i="1"/>
  <c r="J32" i="1" s="1"/>
  <c r="G6" i="1"/>
  <c r="J6" i="1" s="1"/>
  <c r="G18" i="1"/>
  <c r="G97" i="1"/>
  <c r="G70" i="1"/>
  <c r="J70" i="1" s="1"/>
  <c r="G89" i="1"/>
  <c r="G115" i="1"/>
  <c r="G92" i="1"/>
  <c r="J92" i="1" s="1"/>
  <c r="J115" i="1" l="1"/>
  <c r="J106" i="1"/>
  <c r="J66" i="1"/>
  <c r="J73" i="1"/>
  <c r="J95" i="1"/>
  <c r="J96" i="1"/>
  <c r="J27" i="1"/>
  <c r="J77" i="1"/>
  <c r="J82" i="1"/>
  <c r="J86" i="1"/>
  <c r="J16" i="1"/>
  <c r="J10" i="1"/>
  <c r="J8" i="1"/>
  <c r="J56" i="1"/>
  <c r="J42" i="1"/>
  <c r="J89" i="1"/>
  <c r="J91" i="1"/>
  <c r="J109" i="1"/>
  <c r="J4" i="1"/>
  <c r="J7" i="1"/>
  <c r="J78" i="1"/>
  <c r="J107" i="1"/>
  <c r="J19" i="1"/>
  <c r="J33" i="1"/>
  <c r="J100" i="1"/>
  <c r="J57" i="1"/>
  <c r="J47" i="1"/>
  <c r="J43" i="1"/>
  <c r="J23" i="1"/>
  <c r="J80" i="1"/>
  <c r="J97" i="1"/>
  <c r="J61" i="1"/>
  <c r="J104" i="1"/>
  <c r="J58" i="1"/>
  <c r="J69" i="1"/>
  <c r="J5" i="1"/>
  <c r="J101" i="1"/>
  <c r="J67" i="1"/>
  <c r="J64" i="1"/>
  <c r="J62" i="1"/>
  <c r="J105" i="1"/>
  <c r="J60" i="1"/>
  <c r="J99" i="1"/>
  <c r="J75" i="1"/>
  <c r="J18" i="1"/>
  <c r="J114" i="1"/>
  <c r="J52" i="1"/>
  <c r="J30" i="1"/>
</calcChain>
</file>

<file path=xl/sharedStrings.xml><?xml version="1.0" encoding="utf-8"?>
<sst xmlns="http://schemas.openxmlformats.org/spreadsheetml/2006/main" count="124" uniqueCount="124">
  <si>
    <t>Country</t>
  </si>
  <si>
    <t>Date</t>
  </si>
  <si>
    <t>Afghanistan</t>
  </si>
  <si>
    <t>Albania</t>
  </si>
  <si>
    <t>Algeria</t>
  </si>
  <si>
    <t>Andorra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</si>
  <si>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</si>
  <si>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</si>
  <si>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</si>
  <si>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</si>
  <si>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</si>
  <si>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</si>
  <si>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</si>
  <si>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</si>
  <si>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</si>
  <si>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Bhutan</t>
  </si>
  <si>
    <t>Bolivia</t>
  </si>
  <si>
    <t>Bosnia and Herzegovina</t>
  </si>
  <si>
    <t>Brazil</t>
  </si>
  <si>
    <t>Brunei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</si>
  <si>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</si>
  <si>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</si>
  <si>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</si>
  <si>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</si>
  <si>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</si>
  <si>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</si>
  <si>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</si>
  <si>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</si>
  <si>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Congo (Kinshasa)</t>
  </si>
  <si>
    <t>Costa Rica</t>
  </si>
  <si>
    <t>Cote d'Ivoire</t>
  </si>
  <si>
    <t>Croatia</t>
  </si>
  <si>
    <t>Cuba</t>
  </si>
  <si>
    <t>Cyprus</t>
  </si>
  <si>
    <t>Czechia</t>
  </si>
  <si>
    <t>Denmark</t>
  </si>
  <si>
    <t>Diamond Princess</t>
  </si>
  <si>
    <t>Dominican Republic</t>
  </si>
  <si>
    <t>Ecuador</t>
  </si>
  <si>
    <t>Egypt</t>
  </si>
  <si>
    <t>Estonia</t>
  </si>
  <si>
    <t>Finland</t>
  </si>
  <si>
    <t>France</t>
  </si>
  <si>
    <t>Georgia</t>
  </si>
  <si>
    <t>Germany</t>
  </si>
  <si>
    <t>Greece</t>
  </si>
  <si>
    <t>Guyana</t>
  </si>
  <si>
    <t>Holy See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</si>
  <si>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</si>
  <si>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</si>
  <si>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</si>
  <si>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</si>
  <si>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</si>
  <si>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</si>
  <si>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</si>
  <si>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</si>
  <si>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</si>
  <si>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</si>
  <si>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</si>
  <si>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</si>
  <si>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</si>
  <si>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Korea, South</t>
  </si>
  <si>
    <t>Kuwait</t>
  </si>
  <si>
    <t>Latvia</t>
  </si>
  <si>
    <t>Lebanon</t>
  </si>
  <si>
    <t>Liechtenstein</t>
  </si>
  <si>
    <t>Lithuania</t>
  </si>
  <si>
    <t>Luxembourg</t>
  </si>
  <si>
    <t>Malaysia</t>
  </si>
  <si>
    <t>Maldives</t>
  </si>
  <si>
    <t>Malta</t>
  </si>
  <si>
    <t>Mexico</t>
  </si>
  <si>
    <t>Moldova</t>
  </si>
  <si>
    <t>Monaco</t>
  </si>
  <si>
    <t>Mongolia</t>
  </si>
  <si>
    <t>Morocco</t>
  </si>
  <si>
    <t>Nepal</t>
  </si>
  <si>
    <t>Netherlands</t>
  </si>
  <si>
    <t>New Zealand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</si>
  <si>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</si>
  <si>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</si>
  <si>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</si>
  <si>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</si>
  <si>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</si>
  <si>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</si>
  <si>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</si>
  <si>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</si>
  <si>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</si>
  <si>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</si>
  <si>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</si>
  <si>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</si>
  <si>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</si>
  <si>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</si>
  <si>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San Marino</t>
  </si>
  <si>
    <t>Saudi Arabia</t>
  </si>
  <si>
    <t>Senegal</t>
  </si>
  <si>
    <t>Serbia</t>
  </si>
  <si>
    <t>Singapore</t>
  </si>
  <si>
    <t>Slovakia</t>
  </si>
  <si>
    <t>Slovenia</t>
  </si>
  <si>
    <t>South Africa</t>
  </si>
  <si>
    <t>Spain</t>
  </si>
  <si>
    <t>Sri Lanka</t>
  </si>
  <si>
    <t>Sweden</t>
  </si>
  <si>
    <t>Switzerland</t>
  </si>
  <si>
    <t>Taiwan*</t>
  </si>
  <si>
    <t>Thailand</t>
  </si>
  <si>
    <t>Togo</t>
  </si>
  <si>
    <t>Tunisia</t>
  </si>
  <si>
    <t>Turkey</t>
  </si>
  <si>
    <t>Ukraine</t>
  </si>
  <si>
    <t>United Arab Emirates</t>
  </si>
  <si>
    <t>United Kingdom</t>
  </si>
  <si>
    <t>Vietnam</t>
  </si>
  <si>
    <t>West Bank and Gaza</t>
  </si>
  <si>
    <t>Day</t>
  </si>
  <si>
    <t>Case</t>
  </si>
  <si>
    <t>Death</t>
  </si>
  <si>
    <t>Recovered</t>
  </si>
  <si>
    <t>USA</t>
  </si>
  <si>
    <t>Wc</t>
  </si>
  <si>
    <t>Wd</t>
  </si>
  <si>
    <t>Wr</t>
  </si>
  <si>
    <t>Wnet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</si>
</sst>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;@"/>
    <numFmt numFmtId="165" formatCode="0.0"/>
  </numFmts>
  <fonts count="2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16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1">
    <cellStyle name="Normal" xfId="0" builtinId="0"/>
  </cellStyles>
  <dxfs count="11">
    <dxf>
      <numFmt numFmtId="165" formatCode="0.0"/>
      <alignment horizontal="center" vertical="center" textRotation="0" wrapText="0" indent="0" justifyLastLine="0" shrinkToFit="0" readingOrder="0"/>
    </dxf>
    <dxf>
      <numFmt numFmtId="165" formatCode="0.0"/>
      <alignment horizontal="center" vertical="center" textRotation="0" wrapText="0" indent="0" justifyLastLine="0" shrinkToFit="0" readingOrder="0"/>
    </dxf>
    <dxf>
      <numFmt numFmtId="165" formatCode="0.0"/>
      <alignment horizontal="center" vertical="center" textRotation="0" wrapText="0" indent="0" justifyLastLine="0" shrinkToFit="0" readingOrder="0"/>
    </dxf>
    <dxf>
      <numFmt numFmtId="165" formatCode="0.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yyyy\-mm\-dd;@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o1" displayName="Tablo1" ref="A1:J115" totalsRowShown="0" headerRowDxfId="10" dataDxfId="9">
  <autoFilter ref="A1:J115"/>
  <sortState ref="A2:K115">
    <sortCondition descending="1" ref="J2:J115"/>
  </sortState>
  <tableColumns count="10">
    <tableColumn id="1" name="Country"/>
    <tableColumn id="3" name="Date" dataDxfId="8"/>
    <tableColumn id="4" name="Case" dataDxfId="7"/>
    <tableColumn id="5" name="Death" dataDxfId="6"/>
    <tableColumn id="6" name="Recovered" dataDxfId="5"/>
    <tableColumn id="2" name="Day" dataDxfId="4"/>
    <tableColumn id="8" name="Wc" dataDxfId="3">
      <calculatedColumnFormula>LN(Tablo1[[#This Row],[Case]]^3*((1-Tablo1[[#This Row],[Day]]/365.25))^2+1)</calculatedColumnFormula>
    </tableColumn>
    <tableColumn id="9" name="Wd" dataDxfId="2">
      <calculatedColumnFormula>LN(Tablo1[[#This Row],[Death]]^3*((1-Tablo1[[#This Row],[Day]]/365.25))^2+1)</calculatedColumnFormula>
    </tableColumn>
    <tableColumn id="10" name="Wr" dataDxfId="1">
      <calculatedColumnFormula>LN(Tablo1[[#This Row],[Recovered]]^3*((1-Tablo1[[#This Row],[Day]]/365.25))^2+1)</calculatedColumnFormula>
    </tableColumn>
    <tableColumn id="11" name="Wnet" dataDxfId="0">
      <calculatedColumnFormula>Tablo1[[#This Row],[Wc]]+Tablo1[[#This Row],[Wd]]-Tablo1[[#This Row],[Wr]]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5"/>
  <sheetViews>
    <sheetView tabSelected="1" topLeftCell="B1" workbookViewId="0">
      <selection activeCell="E2" sqref="E2"/>
    </sheetView>
  </sheetViews>
  <sheetFormatPr defaultRowHeight="15" x14ac:dyDescent="0.25"/>
  <cols>
    <col min="1" max="1" width="22.42578125" bestFit="1" customWidth="1"/>
    <col min="2" max="2" width="10.42578125" bestFit="1" customWidth="1"/>
    <col min="3" max="3" width="15" style="1" customWidth="1"/>
    <col min="4" max="4" width="12" style="1" customWidth="1"/>
    <col min="5" max="5" width="13.140625" style="1" customWidth="1"/>
    <col min="6" max="6" width="11.42578125" style="1" customWidth="1"/>
    <col min="7" max="7" width="21.140625" style="1" bestFit="1" customWidth="1"/>
    <col min="8" max="8" width="22.42578125" bestFit="1" customWidth="1"/>
    <col min="9" max="9" width="31.42578125" bestFit="1" customWidth="1"/>
    <col min="10" max="10" width="20.28515625" bestFit="1" customWidth="1"/>
  </cols>
  <sheetData>
    <row r="1" spans="1:10" x14ac:dyDescent="0.25">
      <c r="A1" t="s">
        <v>0</v>
      </c>
      <c r="B1" s="1" t="s">
        <v>1</v>
      </c>
      <c r="C1" s="1" t="s">
        <v>116</v>
      </c>
      <c r="D1" s="1" t="s">
        <v>117</v>
      </c>
      <c r="E1" s="1" t="s">
        <v>118</v>
      </c>
      <c r="F1" s="1" t="s">
        <v>115</v>
      </c>
      <c r="G1" s="1" t="s">
        <v>120</v>
      </c>
      <c r="H1" s="1" t="s">
        <v>121</v>
      </c>
      <c r="I1" s="1" t="s">
        <v>122</v>
      </c>
      <c r="J1" s="1" t="s">
        <v>123</v>
      </c>
    </row>
    <row r="2" spans="1:10" x14ac:dyDescent="0.25">
      <c r="A2" t="s">
        <v>96</v>
      </c>
      <c r="B2" s="2">
        <v>43931</v>
      </c>
      <c r="C2" s="1">
        <v>3105</v>
      </c>
      <c r="D2" s="1">
        <v>71</v>
      </c>
      <c r="E2" s="1">
        <v>0</v>
      </c>
      <c r="F2" s="1">
        <v>36</v>
      </c>
      <c r="G2" s="3">
        <f>LN(Tablo1[[#This Row],[Case]]^3*((1-Tablo1[[#This Row],[Day]]/365.25))^2+1)</f>
        <v>23.914777563129011</v>
      </c>
      <c r="H2" s="3">
        <f>LN(Tablo1[[#This Row],[Death]]^3*((1-Tablo1[[#This Row],[Day]]/365.25))^2+1)</f>
        <v>12.580513649482912</v>
      </c>
      <c r="I2" s="3">
        <f>LN(Tablo1[[#This Row],[Recovered]]^3*((1-Tablo1[[#This Row],[Day]]/365.25))^2+1)</f>
        <v>0</v>
      </c>
      <c r="J2" s="3">
        <f>Tablo1[[#This Row],[Wc]]+Tablo1[[#This Row],[Wd]]-Tablo1[[#This Row],[Wr]]</f>
        <v>36.495291212611924</v>
      </c>
    </row>
    <row r="3" spans="1:10" x14ac:dyDescent="0.25">
      <c r="A3" t="s">
        <v>77</v>
      </c>
      <c r="B3" s="2">
        <v>43923</v>
      </c>
      <c r="C3" s="1">
        <v>14788</v>
      </c>
      <c r="D3" s="1">
        <v>1341</v>
      </c>
      <c r="E3" s="1">
        <v>260</v>
      </c>
      <c r="F3" s="1">
        <v>36</v>
      </c>
      <c r="G3" s="3">
        <f>LN(Tablo1[[#This Row],[Case]]^3*((1-Tablo1[[#This Row],[Day]]/365.25))^2+1)</f>
        <v>28.597184540155112</v>
      </c>
      <c r="H3" s="3">
        <f>LN(Tablo1[[#This Row],[Death]]^3*((1-Tablo1[[#This Row],[Day]]/365.25))^2+1)</f>
        <v>21.395983230340519</v>
      </c>
      <c r="I3" s="3">
        <f>LN(Tablo1[[#This Row],[Recovered]]^3*((1-Tablo1[[#This Row],[Day]]/365.25))^2+1)</f>
        <v>16.474515543049606</v>
      </c>
      <c r="J3" s="3">
        <f>Tablo1[[#This Row],[Wc]]+Tablo1[[#This Row],[Wd]]-Tablo1[[#This Row],[Wr]]</f>
        <v>33.518652227446026</v>
      </c>
    </row>
    <row r="4" spans="1:10" x14ac:dyDescent="0.25">
      <c r="A4" t="s">
        <v>89</v>
      </c>
      <c r="B4" s="2">
        <v>43927</v>
      </c>
      <c r="C4" s="1">
        <v>11730</v>
      </c>
      <c r="D4" s="1">
        <v>311</v>
      </c>
      <c r="E4" s="1">
        <v>140</v>
      </c>
      <c r="F4" s="1">
        <v>36</v>
      </c>
      <c r="G4" s="3">
        <f>LN(Tablo1[[#This Row],[Case]]^3*((1-Tablo1[[#This Row],[Day]]/365.25))^2+1)</f>
        <v>27.902185404928488</v>
      </c>
      <c r="H4" s="3">
        <f>LN(Tablo1[[#This Row],[Death]]^3*((1-Tablo1[[#This Row],[Day]]/365.25))^2+1)</f>
        <v>17.011849357434581</v>
      </c>
      <c r="I4" s="3">
        <f>LN(Tablo1[[#This Row],[Recovered]]^3*((1-Tablo1[[#This Row],[Day]]/365.25))^2+1)</f>
        <v>14.617398296294725</v>
      </c>
      <c r="J4" s="3">
        <f>Tablo1[[#This Row],[Wc]]+Tablo1[[#This Row],[Wd]]-Tablo1[[#This Row],[Wr]]</f>
        <v>30.29663646606835</v>
      </c>
    </row>
    <row r="5" spans="1:10" x14ac:dyDescent="0.25">
      <c r="A5" t="s">
        <v>55</v>
      </c>
      <c r="B5" s="2">
        <v>43925</v>
      </c>
      <c r="C5" s="1">
        <v>4604</v>
      </c>
      <c r="D5" s="1">
        <v>137</v>
      </c>
      <c r="E5" s="1">
        <v>25</v>
      </c>
      <c r="F5" s="1">
        <v>36</v>
      </c>
      <c r="G5" s="3">
        <f>LN(Tablo1[[#This Row],[Case]]^3*((1-Tablo1[[#This Row],[Day]]/365.25))^2+1)</f>
        <v>25.096512889523094</v>
      </c>
      <c r="H5" s="3">
        <f>LN(Tablo1[[#This Row],[Death]]^3*((1-Tablo1[[#This Row],[Day]]/365.25))^2+1)</f>
        <v>14.552413836063346</v>
      </c>
      <c r="I5" s="3">
        <f>LN(Tablo1[[#This Row],[Recovered]]^3*((1-Tablo1[[#This Row],[Day]]/365.25))^2+1)</f>
        <v>9.4491768120592958</v>
      </c>
      <c r="J5" s="3">
        <f>Tablo1[[#This Row],[Wc]]+Tablo1[[#This Row],[Wd]]-Tablo1[[#This Row],[Wr]]</f>
        <v>30.199749913527146</v>
      </c>
    </row>
    <row r="6" spans="1:10" x14ac:dyDescent="0.25">
      <c r="A6" t="s">
        <v>109</v>
      </c>
      <c r="B6" s="2">
        <v>43936</v>
      </c>
      <c r="C6" s="1">
        <v>69392</v>
      </c>
      <c r="D6" s="1">
        <v>1518</v>
      </c>
      <c r="E6" s="1">
        <v>5674</v>
      </c>
      <c r="F6" s="1">
        <v>36</v>
      </c>
      <c r="G6" s="3">
        <f>LN(Tablo1[[#This Row],[Case]]^3*((1-Tablo1[[#This Row],[Day]]/365.25))^2+1)</f>
        <v>33.235051178210611</v>
      </c>
      <c r="H6" s="3">
        <f>LN(Tablo1[[#This Row],[Death]]^3*((1-Tablo1[[#This Row],[Day]]/365.25))^2+1)</f>
        <v>21.767917454203705</v>
      </c>
      <c r="I6" s="3">
        <f>LN(Tablo1[[#This Row],[Recovered]]^3*((1-Tablo1[[#This Row],[Day]]/365.25))^2+1)</f>
        <v>25.723419426098289</v>
      </c>
      <c r="J6" s="3">
        <f>Tablo1[[#This Row],[Wc]]+Tablo1[[#This Row],[Wd]]-Tablo1[[#This Row],[Wr]]</f>
        <v>29.279549206316027</v>
      </c>
    </row>
    <row r="7" spans="1:10" x14ac:dyDescent="0.25">
      <c r="A7" t="s">
        <v>81</v>
      </c>
      <c r="B7" s="2">
        <v>43922</v>
      </c>
      <c r="C7" s="1">
        <v>4863</v>
      </c>
      <c r="D7" s="1">
        <v>44</v>
      </c>
      <c r="E7" s="1">
        <v>13</v>
      </c>
      <c r="F7" s="1">
        <v>36</v>
      </c>
      <c r="G7" s="3">
        <f>LN(Tablo1[[#This Row],[Case]]^3*((1-Tablo1[[#This Row],[Day]]/365.25))^2+1)</f>
        <v>25.26070301120722</v>
      </c>
      <c r="H7" s="3">
        <f>LN(Tablo1[[#This Row],[Death]]^3*((1-Tablo1[[#This Row],[Day]]/365.25))^2+1)</f>
        <v>11.145053928408714</v>
      </c>
      <c r="I7" s="3">
        <f>LN(Tablo1[[#This Row],[Recovered]]^3*((1-Tablo1[[#This Row],[Day]]/365.25))^2+1)</f>
        <v>7.4878786384347755</v>
      </c>
      <c r="J7" s="3">
        <f>Tablo1[[#This Row],[Wc]]+Tablo1[[#This Row],[Wd]]-Tablo1[[#This Row],[Wr]]</f>
        <v>28.917878301181158</v>
      </c>
    </row>
    <row r="8" spans="1:10" x14ac:dyDescent="0.25">
      <c r="A8" t="s">
        <v>18</v>
      </c>
      <c r="B8" s="2">
        <v>43922</v>
      </c>
      <c r="C8" s="1">
        <v>6836</v>
      </c>
      <c r="D8" s="1">
        <v>240</v>
      </c>
      <c r="E8" s="1">
        <v>127</v>
      </c>
      <c r="F8" s="1">
        <v>36</v>
      </c>
      <c r="G8" s="3">
        <f>LN(Tablo1[[#This Row],[Case]]^3*((1-Tablo1[[#This Row],[Day]]/365.25))^2+1)</f>
        <v>26.282344712695458</v>
      </c>
      <c r="H8" s="3">
        <f>LN(Tablo1[[#This Row],[Death]]^3*((1-Tablo1[[#This Row],[Day]]/365.25))^2+1)</f>
        <v>16.234387439032684</v>
      </c>
      <c r="I8" s="3">
        <f>LN(Tablo1[[#This Row],[Recovered]]^3*((1-Tablo1[[#This Row],[Day]]/365.25))^2+1)</f>
        <v>14.325032440143872</v>
      </c>
      <c r="J8" s="3">
        <f>Tablo1[[#This Row],[Wc]]+Tablo1[[#This Row],[Wd]]-Tablo1[[#This Row],[Wr]]</f>
        <v>28.19169971158427</v>
      </c>
    </row>
    <row r="9" spans="1:10" x14ac:dyDescent="0.25">
      <c r="A9" t="s">
        <v>37</v>
      </c>
      <c r="B9" s="2">
        <v>43926</v>
      </c>
      <c r="C9" s="1">
        <v>1745</v>
      </c>
      <c r="D9" s="1">
        <v>82</v>
      </c>
      <c r="E9" s="1">
        <v>17</v>
      </c>
      <c r="F9" s="1">
        <v>36</v>
      </c>
      <c r="G9" s="3">
        <f>LN(Tablo1[[#This Row],[Case]]^3*((1-Tablo1[[#This Row],[Day]]/365.25))^2+1)</f>
        <v>22.186000084126348</v>
      </c>
      <c r="H9" s="3">
        <f>LN(Tablo1[[#This Row],[Death]]^3*((1-Tablo1[[#This Row],[Day]]/365.25))^2+1)</f>
        <v>13.012630553740147</v>
      </c>
      <c r="I9" s="3">
        <f>LN(Tablo1[[#This Row],[Recovered]]^3*((1-Tablo1[[#This Row],[Day]]/365.25))^2+1)</f>
        <v>8.2923610660148945</v>
      </c>
      <c r="J9" s="3">
        <f>Tablo1[[#This Row],[Wc]]+Tablo1[[#This Row],[Wd]]-Tablo1[[#This Row],[Wr]]</f>
        <v>26.906269571851599</v>
      </c>
    </row>
    <row r="10" spans="1:10" x14ac:dyDescent="0.25">
      <c r="A10" t="s">
        <v>26</v>
      </c>
      <c r="B10" s="2">
        <v>43887</v>
      </c>
      <c r="C10" s="1">
        <v>78166</v>
      </c>
      <c r="D10" s="1">
        <v>2717</v>
      </c>
      <c r="E10" s="1">
        <v>30084</v>
      </c>
      <c r="F10" s="1">
        <v>36</v>
      </c>
      <c r="G10" s="3">
        <f>LN(Tablo1[[#This Row],[Case]]^3*((1-Tablo1[[#This Row],[Day]]/365.25))^2+1)</f>
        <v>33.592240728123194</v>
      </c>
      <c r="H10" s="3">
        <f>LN(Tablo1[[#This Row],[Death]]^3*((1-Tablo1[[#This Row],[Day]]/365.25))^2+1)</f>
        <v>23.514321408325564</v>
      </c>
      <c r="I10" s="3">
        <f>LN(Tablo1[[#This Row],[Recovered]]^3*((1-Tablo1[[#This Row],[Day]]/365.25))^2+1)</f>
        <v>30.727716823824089</v>
      </c>
      <c r="J10" s="3">
        <f>Tablo1[[#This Row],[Wc]]+Tablo1[[#This Row],[Wd]]-Tablo1[[#This Row],[Wr]]</f>
        <v>26.378845312624669</v>
      </c>
    </row>
    <row r="11" spans="1:10" x14ac:dyDescent="0.25">
      <c r="A11" t="s">
        <v>38</v>
      </c>
      <c r="B11" s="2">
        <v>43926</v>
      </c>
      <c r="C11" s="1">
        <v>3646</v>
      </c>
      <c r="D11" s="1">
        <v>180</v>
      </c>
      <c r="E11" s="1">
        <v>100</v>
      </c>
      <c r="F11" s="1">
        <v>36</v>
      </c>
      <c r="G11" s="3">
        <f>LN(Tablo1[[#This Row],[Case]]^3*((1-Tablo1[[#This Row],[Day]]/365.25))^2+1)</f>
        <v>24.396628445726378</v>
      </c>
      <c r="H11" s="3">
        <f>LN(Tablo1[[#This Row],[Death]]^3*((1-Tablo1[[#This Row],[Day]]/365.25))^2+1)</f>
        <v>15.371341343669819</v>
      </c>
      <c r="I11" s="3">
        <f>LN(Tablo1[[#This Row],[Recovered]]^3*((1-Tablo1[[#This Row],[Day]]/365.25))^2+1)</f>
        <v>13.607982368582601</v>
      </c>
      <c r="J11" s="3">
        <f>Tablo1[[#This Row],[Wc]]+Tablo1[[#This Row],[Wd]]-Tablo1[[#This Row],[Wr]]</f>
        <v>26.159987420813597</v>
      </c>
    </row>
    <row r="12" spans="1:10" x14ac:dyDescent="0.25">
      <c r="A12" t="s">
        <v>53</v>
      </c>
      <c r="B12" s="2">
        <v>43915</v>
      </c>
      <c r="C12" s="1">
        <v>27017</v>
      </c>
      <c r="D12" s="1">
        <v>2077</v>
      </c>
      <c r="E12" s="1">
        <v>9625</v>
      </c>
      <c r="F12" s="1">
        <v>36</v>
      </c>
      <c r="G12" s="3">
        <f>LN(Tablo1[[#This Row],[Case]]^3*((1-Tablo1[[#This Row],[Day]]/365.25))^2+1)</f>
        <v>30.405135309432794</v>
      </c>
      <c r="H12" s="3">
        <f>LN(Tablo1[[#This Row],[Death]]^3*((1-Tablo1[[#This Row],[Day]]/365.25))^2+1)</f>
        <v>22.708510051750846</v>
      </c>
      <c r="I12" s="3">
        <f>LN(Tablo1[[#This Row],[Recovered]]^3*((1-Tablo1[[#This Row],[Day]]/365.25))^2+1)</f>
        <v>27.308828057454498</v>
      </c>
      <c r="J12" s="3">
        <f>Tablo1[[#This Row],[Wc]]+Tablo1[[#This Row],[Wd]]-Tablo1[[#This Row],[Wr]]</f>
        <v>25.804817303729145</v>
      </c>
    </row>
    <row r="13" spans="1:10" x14ac:dyDescent="0.25">
      <c r="A13" t="s">
        <v>84</v>
      </c>
      <c r="B13" s="2">
        <v>43935</v>
      </c>
      <c r="C13" s="1">
        <v>3472</v>
      </c>
      <c r="D13" s="1">
        <v>94</v>
      </c>
      <c r="E13" s="1">
        <v>61</v>
      </c>
      <c r="F13" s="1">
        <v>36</v>
      </c>
      <c r="G13" s="3">
        <f>LN(Tablo1[[#This Row],[Case]]^3*((1-Tablo1[[#This Row],[Day]]/365.25))^2+1)</f>
        <v>24.249928807355289</v>
      </c>
      <c r="H13" s="3">
        <f>LN(Tablo1[[#This Row],[Death]]^3*((1-Tablo1[[#This Row],[Day]]/365.25))^2+1)</f>
        <v>13.42235640844304</v>
      </c>
      <c r="I13" s="3">
        <f>LN(Tablo1[[#This Row],[Recovered]]^3*((1-Tablo1[[#This Row],[Day]]/365.25))^2+1)</f>
        <v>12.12509759423901</v>
      </c>
      <c r="J13" s="3">
        <f>Tablo1[[#This Row],[Wc]]+Tablo1[[#This Row],[Wd]]-Tablo1[[#This Row],[Wr]]</f>
        <v>25.547187621559317</v>
      </c>
    </row>
    <row r="14" spans="1:10" x14ac:dyDescent="0.25">
      <c r="A14" t="s">
        <v>104</v>
      </c>
      <c r="B14" s="2">
        <v>43921</v>
      </c>
      <c r="C14" s="1">
        <v>16605</v>
      </c>
      <c r="D14" s="1">
        <v>433</v>
      </c>
      <c r="E14" s="1">
        <v>1823</v>
      </c>
      <c r="F14" s="1">
        <v>36</v>
      </c>
      <c r="G14" s="3">
        <f>LN(Tablo1[[#This Row],[Case]]^3*((1-Tablo1[[#This Row],[Day]]/365.25))^2+1)</f>
        <v>28.944847981417972</v>
      </c>
      <c r="H14" s="3">
        <f>LN(Tablo1[[#This Row],[Death]]^3*((1-Tablo1[[#This Row],[Day]]/365.25))^2+1)</f>
        <v>18.004683779151446</v>
      </c>
      <c r="I14" s="3">
        <f>LN(Tablo1[[#This Row],[Recovered]]^3*((1-Tablo1[[#This Row],[Day]]/365.25))^2+1)</f>
        <v>22.317186904224279</v>
      </c>
      <c r="J14" s="3">
        <f>Tablo1[[#This Row],[Wc]]+Tablo1[[#This Row],[Wd]]-Tablo1[[#This Row],[Wr]]</f>
        <v>24.632344856345135</v>
      </c>
    </row>
    <row r="15" spans="1:10" x14ac:dyDescent="0.25">
      <c r="A15" t="s">
        <v>88</v>
      </c>
      <c r="B15" s="2">
        <v>43929</v>
      </c>
      <c r="C15" s="1">
        <v>5205</v>
      </c>
      <c r="D15" s="1">
        <v>159</v>
      </c>
      <c r="E15" s="1">
        <v>222</v>
      </c>
      <c r="F15" s="1">
        <v>36</v>
      </c>
      <c r="G15" s="3">
        <f>LN(Tablo1[[#This Row],[Case]]^3*((1-Tablo1[[#This Row],[Day]]/365.25))^2+1)</f>
        <v>25.464595523141099</v>
      </c>
      <c r="H15" s="3">
        <f>LN(Tablo1[[#This Row],[Death]]^3*((1-Tablo1[[#This Row],[Day]]/365.25))^2+1)</f>
        <v>14.999183492798098</v>
      </c>
      <c r="I15" s="3">
        <f>LN(Tablo1[[#This Row],[Recovered]]^3*((1-Tablo1[[#This Row],[Day]]/365.25))^2+1)</f>
        <v>16.00050283808061</v>
      </c>
      <c r="J15" s="3">
        <f>Tablo1[[#This Row],[Wc]]+Tablo1[[#This Row],[Wd]]-Tablo1[[#This Row],[Wr]]</f>
        <v>24.463276177858585</v>
      </c>
    </row>
    <row r="16" spans="1:10" x14ac:dyDescent="0.25">
      <c r="A16" t="s">
        <v>34</v>
      </c>
      <c r="B16" s="2">
        <v>43926</v>
      </c>
      <c r="C16" s="1">
        <v>4587</v>
      </c>
      <c r="D16" s="1">
        <v>67</v>
      </c>
      <c r="E16" s="1">
        <v>96</v>
      </c>
      <c r="F16" s="1">
        <v>36</v>
      </c>
      <c r="G16" s="3">
        <f>LN(Tablo1[[#This Row],[Case]]^3*((1-Tablo1[[#This Row],[Day]]/365.25))^2+1)</f>
        <v>25.08541506378943</v>
      </c>
      <c r="H16" s="3">
        <f>LN(Tablo1[[#This Row],[Death]]^3*((1-Tablo1[[#This Row],[Day]]/365.25))^2+1)</f>
        <v>12.406552529856189</v>
      </c>
      <c r="I16" s="3">
        <f>LN(Tablo1[[#This Row],[Recovered]]^3*((1-Tablo1[[#This Row],[Day]]/365.25))^2+1)</f>
        <v>13.485516545349439</v>
      </c>
      <c r="J16" s="3">
        <f>Tablo1[[#This Row],[Wc]]+Tablo1[[#This Row],[Wd]]-Tablo1[[#This Row],[Wr]]</f>
        <v>24.006451048296178</v>
      </c>
    </row>
    <row r="17" spans="1:10" x14ac:dyDescent="0.25">
      <c r="A17" t="s">
        <v>52</v>
      </c>
      <c r="B17" s="2">
        <v>43927</v>
      </c>
      <c r="C17" s="1">
        <v>2491</v>
      </c>
      <c r="D17" s="1">
        <v>209</v>
      </c>
      <c r="E17" s="1">
        <v>192</v>
      </c>
      <c r="F17" s="1">
        <v>36</v>
      </c>
      <c r="G17" s="3">
        <f>LN(Tablo1[[#This Row],[Case]]^3*((1-Tablo1[[#This Row],[Day]]/365.25))^2+1)</f>
        <v>23.25378912585132</v>
      </c>
      <c r="H17" s="3">
        <f>LN(Tablo1[[#This Row],[Death]]^3*((1-Tablo1[[#This Row],[Day]]/365.25))^2+1)</f>
        <v>15.819473470679627</v>
      </c>
      <c r="I17" s="3">
        <f>LN(Tablo1[[#This Row],[Recovered]]^3*((1-Tablo1[[#This Row],[Day]]/365.25))^2+1)</f>
        <v>15.56495686993871</v>
      </c>
      <c r="J17" s="3">
        <f>Tablo1[[#This Row],[Wc]]+Tablo1[[#This Row],[Wd]]-Tablo1[[#This Row],[Wr]]</f>
        <v>23.508305726592233</v>
      </c>
    </row>
    <row r="18" spans="1:10" x14ac:dyDescent="0.25">
      <c r="A18" t="s">
        <v>110</v>
      </c>
      <c r="B18" s="2">
        <v>43928</v>
      </c>
      <c r="C18" s="1">
        <v>1462</v>
      </c>
      <c r="D18" s="1">
        <v>45</v>
      </c>
      <c r="E18" s="1">
        <v>28</v>
      </c>
      <c r="F18" s="1">
        <v>36</v>
      </c>
      <c r="G18" s="3">
        <f>LN(Tablo1[[#This Row],[Case]]^3*((1-Tablo1[[#This Row],[Day]]/365.25))^2+1)</f>
        <v>21.655152501308145</v>
      </c>
      <c r="H18" s="3">
        <f>LN(Tablo1[[#This Row],[Death]]^3*((1-Tablo1[[#This Row],[Day]]/365.25))^2+1)</f>
        <v>11.212471554103933</v>
      </c>
      <c r="I18" s="3">
        <f>LN(Tablo1[[#This Row],[Recovered]]^3*((1-Tablo1[[#This Row],[Day]]/365.25))^2+1)</f>
        <v>9.7891401691581894</v>
      </c>
      <c r="J18" s="3">
        <f>Tablo1[[#This Row],[Wc]]+Tablo1[[#This Row],[Wd]]-Tablo1[[#This Row],[Wr]]</f>
        <v>23.078483886253892</v>
      </c>
    </row>
    <row r="19" spans="1:10" x14ac:dyDescent="0.25">
      <c r="A19" t="s">
        <v>57</v>
      </c>
      <c r="B19" s="2">
        <v>43896</v>
      </c>
      <c r="C19" s="1">
        <v>4636</v>
      </c>
      <c r="D19" s="1">
        <v>197</v>
      </c>
      <c r="E19" s="1">
        <v>523</v>
      </c>
      <c r="F19" s="1">
        <v>36</v>
      </c>
      <c r="G19" s="3">
        <f>LN(Tablo1[[#This Row],[Case]]^3*((1-Tablo1[[#This Row],[Day]]/365.25))^2+1)</f>
        <v>25.117292193376439</v>
      </c>
      <c r="H19" s="3">
        <f>LN(Tablo1[[#This Row],[Death]]^3*((1-Tablo1[[#This Row],[Day]]/365.25))^2+1)</f>
        <v>15.642081927163652</v>
      </c>
      <c r="I19" s="3">
        <f>LN(Tablo1[[#This Row],[Recovered]]^3*((1-Tablo1[[#This Row],[Day]]/365.25))^2+1)</f>
        <v>18.571214980782415</v>
      </c>
      <c r="J19" s="3">
        <f>Tablo1[[#This Row],[Wc]]+Tablo1[[#This Row],[Wd]]-Tablo1[[#This Row],[Wr]]</f>
        <v>22.188159139757673</v>
      </c>
    </row>
    <row r="20" spans="1:10" x14ac:dyDescent="0.25">
      <c r="A20" t="s">
        <v>16</v>
      </c>
      <c r="B20" s="2">
        <v>43936</v>
      </c>
      <c r="C20" s="1">
        <v>397</v>
      </c>
      <c r="D20" s="1">
        <v>28</v>
      </c>
      <c r="E20" s="1">
        <v>7</v>
      </c>
      <c r="F20" s="1">
        <v>36</v>
      </c>
      <c r="G20" s="3">
        <f>LN(Tablo1[[#This Row],[Case]]^3*((1-Tablo1[[#This Row],[Day]]/365.25))^2+1)</f>
        <v>17.744279441714607</v>
      </c>
      <c r="H20" s="3">
        <f>LN(Tablo1[[#This Row],[Death]]^3*((1-Tablo1[[#This Row],[Day]]/365.25))^2+1)</f>
        <v>9.7891401691581894</v>
      </c>
      <c r="I20" s="3">
        <f>LN(Tablo1[[#This Row],[Recovered]]^3*((1-Tablo1[[#This Row],[Day]]/365.25))^2+1)</f>
        <v>5.6337824601555182</v>
      </c>
      <c r="J20" s="3">
        <f>Tablo1[[#This Row],[Wc]]+Tablo1[[#This Row],[Wd]]-Tablo1[[#This Row],[Wr]]</f>
        <v>21.899637150717279</v>
      </c>
    </row>
    <row r="21" spans="1:10" x14ac:dyDescent="0.25">
      <c r="A21" t="s">
        <v>48</v>
      </c>
      <c r="B21" s="2">
        <v>43936</v>
      </c>
      <c r="C21" s="1">
        <v>419</v>
      </c>
      <c r="D21" s="1">
        <v>31</v>
      </c>
      <c r="E21" s="1">
        <v>9</v>
      </c>
      <c r="F21" s="1">
        <v>36</v>
      </c>
      <c r="G21" s="3">
        <f>LN(Tablo1[[#This Row],[Case]]^3*((1-Tablo1[[#This Row],[Day]]/365.25))^2+1)</f>
        <v>17.906083356481226</v>
      </c>
      <c r="H21" s="3">
        <f>LN(Tablo1[[#This Row],[Death]]^3*((1-Tablo1[[#This Row],[Day]]/365.25))^2+1)</f>
        <v>10.094473501503581</v>
      </c>
      <c r="I21" s="3">
        <f>LN(Tablo1[[#This Row],[Recovered]]^3*((1-Tablo1[[#This Row],[Day]]/365.25))^2+1)</f>
        <v>6.3858310011089241</v>
      </c>
      <c r="J21" s="3">
        <f>Tablo1[[#This Row],[Wc]]+Tablo1[[#This Row],[Wd]]-Tablo1[[#This Row],[Wr]]</f>
        <v>21.614725856875879</v>
      </c>
    </row>
    <row r="22" spans="1:10" x14ac:dyDescent="0.25">
      <c r="A22" t="s">
        <v>45</v>
      </c>
      <c r="B22" s="2">
        <v>43922</v>
      </c>
      <c r="C22" s="1">
        <v>1415</v>
      </c>
      <c r="D22" s="1">
        <v>50</v>
      </c>
      <c r="E22" s="1">
        <v>52</v>
      </c>
      <c r="F22" s="1">
        <v>36</v>
      </c>
      <c r="G22" s="3">
        <f>LN(Tablo1[[#This Row],[Case]]^3*((1-Tablo1[[#This Row],[Day]]/365.25))^2+1)</f>
        <v>21.557125010651546</v>
      </c>
      <c r="H22" s="3">
        <f>LN(Tablo1[[#This Row],[Death]]^3*((1-Tablo1[[#This Row],[Day]]/365.25))^2+1)</f>
        <v>11.528549441292512</v>
      </c>
      <c r="I22" s="3">
        <f>LN(Tablo1[[#This Row],[Recovered]]^3*((1-Tablo1[[#This Row],[Day]]/365.25))^2+1)</f>
        <v>11.646210487923746</v>
      </c>
      <c r="J22" s="3">
        <f>Tablo1[[#This Row],[Wc]]+Tablo1[[#This Row],[Wd]]-Tablo1[[#This Row],[Wr]]</f>
        <v>21.439463964020312</v>
      </c>
    </row>
    <row r="23" spans="1:10" x14ac:dyDescent="0.25">
      <c r="A23" t="s">
        <v>9</v>
      </c>
      <c r="B23" s="2">
        <v>43921</v>
      </c>
      <c r="C23" s="1">
        <v>10180</v>
      </c>
      <c r="D23" s="1">
        <v>128</v>
      </c>
      <c r="E23" s="1">
        <v>1095</v>
      </c>
      <c r="F23" s="1">
        <v>36</v>
      </c>
      <c r="G23" s="3">
        <f>LN(Tablo1[[#This Row],[Case]]^3*((1-Tablo1[[#This Row],[Day]]/365.25))^2+1)</f>
        <v>27.477011450299869</v>
      </c>
      <c r="H23" s="3">
        <f>LN(Tablo1[[#This Row],[Death]]^3*((1-Tablo1[[#This Row],[Day]]/365.25))^2+1)</f>
        <v>14.348561958555825</v>
      </c>
      <c r="I23" s="3">
        <f>LN(Tablo1[[#This Row],[Recovered]]^3*((1-Tablo1[[#This Row],[Day]]/365.25))^2+1)</f>
        <v>20.787999507674282</v>
      </c>
      <c r="J23" s="3">
        <f>Tablo1[[#This Row],[Wc]]+Tablo1[[#This Row],[Wd]]-Tablo1[[#This Row],[Wr]]</f>
        <v>21.037573901181414</v>
      </c>
    </row>
    <row r="24" spans="1:10" x14ac:dyDescent="0.25">
      <c r="A24" t="s">
        <v>75</v>
      </c>
      <c r="B24" s="2">
        <v>43927</v>
      </c>
      <c r="C24" s="1">
        <v>1120</v>
      </c>
      <c r="D24" s="1">
        <v>80</v>
      </c>
      <c r="E24" s="1">
        <v>81</v>
      </c>
      <c r="F24" s="1">
        <v>36</v>
      </c>
      <c r="G24" s="3">
        <f>LN(Tablo1[[#This Row],[Case]]^3*((1-Tablo1[[#This Row],[Day]]/365.25))^2+1)</f>
        <v>20.855722473728523</v>
      </c>
      <c r="H24" s="3">
        <f>LN(Tablo1[[#This Row],[Death]]^3*((1-Tablo1[[#This Row],[Day]]/365.25))^2+1)</f>
        <v>12.938552887585796</v>
      </c>
      <c r="I24" s="3">
        <f>LN(Tablo1[[#This Row],[Recovered]]^3*((1-Tablo1[[#This Row],[Day]]/365.25))^2+1)</f>
        <v>12.975820359654634</v>
      </c>
      <c r="J24" s="3">
        <f>Tablo1[[#This Row],[Wc]]+Tablo1[[#This Row],[Wd]]-Tablo1[[#This Row],[Wr]]</f>
        <v>20.818455001659686</v>
      </c>
    </row>
    <row r="25" spans="1:10" x14ac:dyDescent="0.25">
      <c r="A25" t="s">
        <v>27</v>
      </c>
      <c r="B25" s="2">
        <v>43931</v>
      </c>
      <c r="C25" s="1">
        <v>2473</v>
      </c>
      <c r="D25" s="1">
        <v>80</v>
      </c>
      <c r="E25" s="1">
        <v>197</v>
      </c>
      <c r="F25" s="1">
        <v>36</v>
      </c>
      <c r="G25" s="3">
        <f>LN(Tablo1[[#This Row],[Case]]^3*((1-Tablo1[[#This Row],[Day]]/365.25))^2+1)</f>
        <v>23.232032382630781</v>
      </c>
      <c r="H25" s="3">
        <f>LN(Tablo1[[#This Row],[Death]]^3*((1-Tablo1[[#This Row],[Day]]/365.25))^2+1)</f>
        <v>12.938552887585796</v>
      </c>
      <c r="I25" s="3">
        <f>LN(Tablo1[[#This Row],[Recovered]]^3*((1-Tablo1[[#This Row],[Day]]/365.25))^2+1)</f>
        <v>15.642081927163652</v>
      </c>
      <c r="J25" s="3">
        <f>Tablo1[[#This Row],[Wc]]+Tablo1[[#This Row],[Wd]]-Tablo1[[#This Row],[Wr]]</f>
        <v>20.528503343052925</v>
      </c>
    </row>
    <row r="26" spans="1:10" x14ac:dyDescent="0.25">
      <c r="A26" t="s">
        <v>91</v>
      </c>
      <c r="B26" s="2">
        <v>43922</v>
      </c>
      <c r="C26" s="1">
        <v>2460</v>
      </c>
      <c r="D26" s="1">
        <v>92</v>
      </c>
      <c r="E26" s="1">
        <v>252</v>
      </c>
      <c r="F26" s="1">
        <v>36</v>
      </c>
      <c r="G26" s="3">
        <f>LN(Tablo1[[#This Row],[Case]]^3*((1-Tablo1[[#This Row],[Day]]/365.25))^2+1)</f>
        <v>23.216220466847055</v>
      </c>
      <c r="H26" s="3">
        <f>LN(Tablo1[[#This Row],[Death]]^3*((1-Tablo1[[#This Row],[Day]]/365.25))^2+1)</f>
        <v>13.357837891525136</v>
      </c>
      <c r="I26" s="3">
        <f>LN(Tablo1[[#This Row],[Recovered]]^3*((1-Tablo1[[#This Row],[Day]]/365.25))^2+1)</f>
        <v>16.380757919419594</v>
      </c>
      <c r="J26" s="3">
        <f>Tablo1[[#This Row],[Wc]]+Tablo1[[#This Row],[Wd]]-Tablo1[[#This Row],[Wr]]</f>
        <v>20.193300438952598</v>
      </c>
    </row>
    <row r="27" spans="1:10" x14ac:dyDescent="0.25">
      <c r="A27" t="s">
        <v>66</v>
      </c>
      <c r="B27" s="2">
        <v>43924</v>
      </c>
      <c r="C27" s="1">
        <v>696</v>
      </c>
      <c r="D27" s="1">
        <v>9</v>
      </c>
      <c r="E27" s="1">
        <v>7</v>
      </c>
      <c r="F27" s="1">
        <v>36</v>
      </c>
      <c r="G27" s="3">
        <f>LN(Tablo1[[#This Row],[Case]]^3*((1-Tablo1[[#This Row],[Day]]/365.25))^2+1)</f>
        <v>19.428519564638492</v>
      </c>
      <c r="H27" s="3">
        <f>LN(Tablo1[[#This Row],[Death]]^3*((1-Tablo1[[#This Row],[Day]]/365.25))^2+1)</f>
        <v>6.3858310011089241</v>
      </c>
      <c r="I27" s="3">
        <f>LN(Tablo1[[#This Row],[Recovered]]^3*((1-Tablo1[[#This Row],[Day]]/365.25))^2+1)</f>
        <v>5.6337824601555182</v>
      </c>
      <c r="J27" s="3">
        <f>Tablo1[[#This Row],[Wc]]+Tablo1[[#This Row],[Wd]]-Tablo1[[#This Row],[Wr]]</f>
        <v>20.180568105591899</v>
      </c>
    </row>
    <row r="28" spans="1:10" x14ac:dyDescent="0.25">
      <c r="A28" t="s">
        <v>61</v>
      </c>
      <c r="B28" s="2">
        <v>43887</v>
      </c>
      <c r="C28" s="1">
        <v>1261</v>
      </c>
      <c r="D28" s="1">
        <v>12</v>
      </c>
      <c r="E28" s="1">
        <v>22</v>
      </c>
      <c r="F28" s="1">
        <v>36</v>
      </c>
      <c r="G28" s="3">
        <f>LN(Tablo1[[#This Row],[Case]]^3*((1-Tablo1[[#This Row],[Day]]/365.25))^2+1)</f>
        <v>21.211451588493659</v>
      </c>
      <c r="H28" s="3">
        <f>LN(Tablo1[[#This Row],[Death]]^3*((1-Tablo1[[#This Row],[Day]]/365.25))^2+1)</f>
        <v>7.2479024482830514</v>
      </c>
      <c r="I28" s="3">
        <f>LN(Tablo1[[#This Row],[Recovered]]^3*((1-Tablo1[[#This Row],[Day]]/365.25))^2+1)</f>
        <v>9.0657135075669011</v>
      </c>
      <c r="J28" s="3">
        <f>Tablo1[[#This Row],[Wc]]+Tablo1[[#This Row],[Wd]]-Tablo1[[#This Row],[Wr]]</f>
        <v>19.393640529209808</v>
      </c>
    </row>
    <row r="29" spans="1:10" x14ac:dyDescent="0.25">
      <c r="A29" t="s">
        <v>4</v>
      </c>
      <c r="B29" s="2">
        <v>43921</v>
      </c>
      <c r="C29" s="1">
        <v>716</v>
      </c>
      <c r="D29" s="1">
        <v>44</v>
      </c>
      <c r="E29" s="1">
        <v>46</v>
      </c>
      <c r="F29" s="1">
        <v>36</v>
      </c>
      <c r="G29" s="3">
        <f>LN(Tablo1[[#This Row],[Case]]^3*((1-Tablo1[[#This Row],[Day]]/365.25))^2+1)</f>
        <v>19.513511084219761</v>
      </c>
      <c r="H29" s="3">
        <f>LN(Tablo1[[#This Row],[Death]]^3*((1-Tablo1[[#This Row],[Day]]/365.25))^2+1)</f>
        <v>11.145053928408714</v>
      </c>
      <c r="I29" s="3">
        <f>LN(Tablo1[[#This Row],[Recovered]]^3*((1-Tablo1[[#This Row],[Day]]/365.25))^2+1)</f>
        <v>11.278407412525331</v>
      </c>
      <c r="J29" s="3">
        <f>Tablo1[[#This Row],[Wc]]+Tablo1[[#This Row],[Wd]]-Tablo1[[#This Row],[Wr]]</f>
        <v>19.380157600103146</v>
      </c>
    </row>
    <row r="30" spans="1:10" x14ac:dyDescent="0.25">
      <c r="A30" t="s">
        <v>86</v>
      </c>
      <c r="B30" s="2">
        <v>43931</v>
      </c>
      <c r="C30" s="1">
        <v>5897</v>
      </c>
      <c r="D30" s="1">
        <v>169</v>
      </c>
      <c r="E30" s="1">
        <v>1569</v>
      </c>
      <c r="F30" s="1">
        <v>36</v>
      </c>
      <c r="G30" s="3">
        <f>LN(Tablo1[[#This Row],[Case]]^3*((1-Tablo1[[#This Row],[Day]]/365.25))^2+1)</f>
        <v>25.839067657992675</v>
      </c>
      <c r="H30" s="3">
        <f>LN(Tablo1[[#This Row],[Death]]^3*((1-Tablo1[[#This Row],[Day]]/365.25))^2+1)</f>
        <v>15.182166979712424</v>
      </c>
      <c r="I30" s="3">
        <f>LN(Tablo1[[#This Row],[Recovered]]^3*((1-Tablo1[[#This Row],[Day]]/365.25))^2+1)</f>
        <v>21.867051838502871</v>
      </c>
      <c r="J30" s="3">
        <f>Tablo1[[#This Row],[Wc]]+Tablo1[[#This Row],[Wd]]-Tablo1[[#This Row],[Wr]]</f>
        <v>19.154182799202228</v>
      </c>
    </row>
    <row r="31" spans="1:10" x14ac:dyDescent="0.25">
      <c r="A31" t="s">
        <v>83</v>
      </c>
      <c r="B31" s="2">
        <v>43922</v>
      </c>
      <c r="C31" s="1">
        <v>2118</v>
      </c>
      <c r="D31" s="1">
        <v>27</v>
      </c>
      <c r="E31" s="1">
        <v>94</v>
      </c>
      <c r="F31" s="1">
        <v>36</v>
      </c>
      <c r="G31" s="3">
        <f>LN(Tablo1[[#This Row],[Case]]^3*((1-Tablo1[[#This Row],[Day]]/365.25))^2+1)</f>
        <v>22.767153158598742</v>
      </c>
      <c r="H31" s="3">
        <f>LN(Tablo1[[#This Row],[Death]]^3*((1-Tablo1[[#This Row],[Day]]/365.25))^2+1)</f>
        <v>9.6800436987242549</v>
      </c>
      <c r="I31" s="3">
        <f>LN(Tablo1[[#This Row],[Recovered]]^3*((1-Tablo1[[#This Row],[Day]]/365.25))^2+1)</f>
        <v>13.42235640844304</v>
      </c>
      <c r="J31" s="3">
        <f>Tablo1[[#This Row],[Wc]]+Tablo1[[#This Row],[Wd]]-Tablo1[[#This Row],[Wr]]</f>
        <v>19.024840448879953</v>
      </c>
    </row>
    <row r="32" spans="1:10" x14ac:dyDescent="0.25">
      <c r="A32" t="s">
        <v>108</v>
      </c>
      <c r="B32" s="2">
        <v>43929</v>
      </c>
      <c r="C32" s="1">
        <v>628</v>
      </c>
      <c r="D32" s="1">
        <v>24</v>
      </c>
      <c r="E32" s="1">
        <v>25</v>
      </c>
      <c r="F32" s="1">
        <v>36</v>
      </c>
      <c r="G32" s="3">
        <f>LN(Tablo1[[#This Row],[Case]]^3*((1-Tablo1[[#This Row],[Day]]/365.25))^2+1)</f>
        <v>19.120091084358542</v>
      </c>
      <c r="H32" s="3">
        <f>LN(Tablo1[[#This Row],[Death]]^3*((1-Tablo1[[#This Row],[Day]]/365.25))^2+1)</f>
        <v>9.3267210886178571</v>
      </c>
      <c r="I32" s="3">
        <f>LN(Tablo1[[#This Row],[Recovered]]^3*((1-Tablo1[[#This Row],[Day]]/365.25))^2+1)</f>
        <v>9.4491768120592958</v>
      </c>
      <c r="J32" s="3">
        <f>Tablo1[[#This Row],[Wc]]+Tablo1[[#This Row],[Wd]]-Tablo1[[#This Row],[Wr]]</f>
        <v>18.997635360917105</v>
      </c>
    </row>
    <row r="33" spans="1:10" x14ac:dyDescent="0.25">
      <c r="A33" t="s">
        <v>49</v>
      </c>
      <c r="B33" s="2">
        <v>43929</v>
      </c>
      <c r="C33" s="1">
        <v>895</v>
      </c>
      <c r="D33" s="1">
        <v>58</v>
      </c>
      <c r="E33" s="1">
        <v>94</v>
      </c>
      <c r="F33" s="1">
        <v>36</v>
      </c>
      <c r="G33" s="3">
        <f>LN(Tablo1[[#This Row],[Case]]^3*((1-Tablo1[[#This Row],[Day]]/365.25))^2+1)</f>
        <v>20.182941736526292</v>
      </c>
      <c r="H33" s="3">
        <f>LN(Tablo1[[#This Row],[Death]]^3*((1-Tablo1[[#This Row],[Day]]/365.25))^2+1)</f>
        <v>11.973805918925052</v>
      </c>
      <c r="I33" s="3">
        <f>LN(Tablo1[[#This Row],[Recovered]]^3*((1-Tablo1[[#This Row],[Day]]/365.25))^2+1)</f>
        <v>13.42235640844304</v>
      </c>
      <c r="J33" s="3">
        <f>Tablo1[[#This Row],[Wc]]+Tablo1[[#This Row],[Wd]]-Tablo1[[#This Row],[Wr]]</f>
        <v>18.7343912470083</v>
      </c>
    </row>
    <row r="34" spans="1:10" x14ac:dyDescent="0.25">
      <c r="A34" t="s">
        <v>72</v>
      </c>
      <c r="B34" s="2">
        <v>43933</v>
      </c>
      <c r="C34" s="1">
        <v>1662</v>
      </c>
      <c r="D34" s="1">
        <v>31</v>
      </c>
      <c r="E34" s="1">
        <v>94</v>
      </c>
      <c r="F34" s="1">
        <v>36</v>
      </c>
      <c r="G34" s="3">
        <f>LN(Tablo1[[#This Row],[Case]]^3*((1-Tablo1[[#This Row],[Day]]/365.25))^2+1)</f>
        <v>22.039801506499405</v>
      </c>
      <c r="H34" s="3">
        <f>LN(Tablo1[[#This Row],[Death]]^3*((1-Tablo1[[#This Row],[Day]]/365.25))^2+1)</f>
        <v>10.094473501503581</v>
      </c>
      <c r="I34" s="3">
        <f>LN(Tablo1[[#This Row],[Recovered]]^3*((1-Tablo1[[#This Row],[Day]]/365.25))^2+1)</f>
        <v>13.42235640844304</v>
      </c>
      <c r="J34" s="3">
        <f>Tablo1[[#This Row],[Wc]]+Tablo1[[#This Row],[Wd]]-Tablo1[[#This Row],[Wr]]</f>
        <v>18.711918599559947</v>
      </c>
    </row>
    <row r="35" spans="1:10" x14ac:dyDescent="0.25">
      <c r="A35" t="s">
        <v>12</v>
      </c>
      <c r="B35" s="2">
        <v>43933</v>
      </c>
      <c r="C35" s="1">
        <v>621</v>
      </c>
      <c r="D35" s="1">
        <v>34</v>
      </c>
      <c r="E35" s="1">
        <v>39</v>
      </c>
      <c r="F35" s="1">
        <v>36</v>
      </c>
      <c r="G35" s="3">
        <f>LN(Tablo1[[#This Row],[Case]]^3*((1-Tablo1[[#This Row],[Day]]/365.25))^2+1)</f>
        <v>19.086463830924309</v>
      </c>
      <c r="H35" s="3">
        <f>LN(Tablo1[[#This Row],[Death]]^3*((1-Tablo1[[#This Row],[Day]]/365.25))^2+1)</f>
        <v>10.371583463996888</v>
      </c>
      <c r="I35" s="3">
        <f>LN(Tablo1[[#This Row],[Recovered]]^3*((1-Tablo1[[#This Row],[Day]]/365.25))^2+1)</f>
        <v>10.783176264191738</v>
      </c>
      <c r="J35" s="3">
        <f>Tablo1[[#This Row],[Wc]]+Tablo1[[#This Row],[Wd]]-Tablo1[[#This Row],[Wr]]</f>
        <v>18.674871030729459</v>
      </c>
    </row>
    <row r="36" spans="1:10" x14ac:dyDescent="0.25">
      <c r="A36" t="s">
        <v>56</v>
      </c>
      <c r="B36" s="2">
        <v>43917</v>
      </c>
      <c r="C36" s="1">
        <v>3035</v>
      </c>
      <c r="D36" s="1">
        <v>12</v>
      </c>
      <c r="E36" s="1">
        <v>79</v>
      </c>
      <c r="F36" s="1">
        <v>36</v>
      </c>
      <c r="G36" s="3">
        <f>LN(Tablo1[[#This Row],[Case]]^3*((1-Tablo1[[#This Row],[Day]]/365.25))^2+1)</f>
        <v>23.846370690509978</v>
      </c>
      <c r="H36" s="3">
        <f>LN(Tablo1[[#This Row],[Death]]^3*((1-Tablo1[[#This Row],[Day]]/365.25))^2+1)</f>
        <v>7.2479024482830514</v>
      </c>
      <c r="I36" s="3">
        <f>LN(Tablo1[[#This Row],[Recovered]]^3*((1-Tablo1[[#This Row],[Day]]/365.25))^2+1)</f>
        <v>12.90081663340051</v>
      </c>
      <c r="J36" s="3">
        <f>Tablo1[[#This Row],[Wc]]+Tablo1[[#This Row],[Wd]]-Tablo1[[#This Row],[Wr]]</f>
        <v>18.193456505392518</v>
      </c>
    </row>
    <row r="37" spans="1:10" x14ac:dyDescent="0.25">
      <c r="A37" t="s">
        <v>99</v>
      </c>
      <c r="B37" s="2">
        <v>43930</v>
      </c>
      <c r="C37" s="1">
        <v>1124</v>
      </c>
      <c r="D37" s="1">
        <v>43</v>
      </c>
      <c r="E37" s="1">
        <v>128</v>
      </c>
      <c r="F37" s="1">
        <v>36</v>
      </c>
      <c r="G37" s="3">
        <f>LN(Tablo1[[#This Row],[Case]]^3*((1-Tablo1[[#This Row],[Day]]/365.25))^2+1)</f>
        <v>20.866417672212695</v>
      </c>
      <c r="H37" s="3">
        <f>LN(Tablo1[[#This Row],[Death]]^3*((1-Tablo1[[#This Row],[Day]]/365.25))^2+1)</f>
        <v>11.076086405255163</v>
      </c>
      <c r="I37" s="3">
        <f>LN(Tablo1[[#This Row],[Recovered]]^3*((1-Tablo1[[#This Row],[Day]]/365.25))^2+1)</f>
        <v>14.348561958555825</v>
      </c>
      <c r="J37" s="3">
        <f>Tablo1[[#This Row],[Wc]]+Tablo1[[#This Row],[Wd]]-Tablo1[[#This Row],[Wr]]</f>
        <v>17.593942118912032</v>
      </c>
    </row>
    <row r="38" spans="1:10" x14ac:dyDescent="0.25">
      <c r="A38" t="s">
        <v>35</v>
      </c>
      <c r="B38" s="2">
        <v>43923</v>
      </c>
      <c r="C38" s="1">
        <v>3573</v>
      </c>
      <c r="D38" s="1">
        <v>123</v>
      </c>
      <c r="E38" s="1">
        <v>1172</v>
      </c>
      <c r="F38" s="1">
        <v>36</v>
      </c>
      <c r="G38" s="3">
        <f>LN(Tablo1[[#This Row],[Case]]^3*((1-Tablo1[[#This Row],[Day]]/365.25))^2+1)</f>
        <v>24.335953154082372</v>
      </c>
      <c r="H38" s="3">
        <f>LN(Tablo1[[#This Row],[Death]]^3*((1-Tablo1[[#This Row],[Day]]/365.25))^2+1)</f>
        <v>14.229024307425076</v>
      </c>
      <c r="I38" s="3">
        <f>LN(Tablo1[[#This Row],[Recovered]]^3*((1-Tablo1[[#This Row],[Day]]/365.25))^2+1)</f>
        <v>20.991871491160481</v>
      </c>
      <c r="J38" s="3">
        <f>Tablo1[[#This Row],[Wc]]+Tablo1[[#This Row],[Wd]]-Tablo1[[#This Row],[Wr]]</f>
        <v>17.573105970346965</v>
      </c>
    </row>
    <row r="39" spans="1:10" x14ac:dyDescent="0.25">
      <c r="A39" t="s">
        <v>100</v>
      </c>
      <c r="B39" s="2">
        <v>43930</v>
      </c>
      <c r="C39" s="1">
        <v>1934</v>
      </c>
      <c r="D39" s="1">
        <v>18</v>
      </c>
      <c r="E39" s="1">
        <v>95</v>
      </c>
      <c r="F39" s="1">
        <v>36</v>
      </c>
      <c r="G39" s="3">
        <f>LN(Tablo1[[#This Row],[Case]]^3*((1-Tablo1[[#This Row],[Day]]/365.25))^2+1)</f>
        <v>22.494507608195004</v>
      </c>
      <c r="H39" s="3">
        <f>LN(Tablo1[[#This Row],[Death]]^3*((1-Tablo1[[#This Row],[Day]]/365.25))^2+1)</f>
        <v>8.4637968454602337</v>
      </c>
      <c r="I39" s="3">
        <f>LN(Tablo1[[#This Row],[Recovered]]^3*((1-Tablo1[[#This Row],[Day]]/365.25))^2+1)</f>
        <v>13.45410269013659</v>
      </c>
      <c r="J39" s="3">
        <f>Tablo1[[#This Row],[Wc]]+Tablo1[[#This Row],[Wd]]-Tablo1[[#This Row],[Wr]]</f>
        <v>17.504201763518648</v>
      </c>
    </row>
    <row r="40" spans="1:10" x14ac:dyDescent="0.25">
      <c r="A40" t="s">
        <v>5</v>
      </c>
      <c r="B40" s="2">
        <v>43927</v>
      </c>
      <c r="C40" s="1">
        <v>525</v>
      </c>
      <c r="D40" s="1">
        <v>21</v>
      </c>
      <c r="E40" s="1">
        <v>31</v>
      </c>
      <c r="F40" s="1">
        <v>36</v>
      </c>
      <c r="G40" s="3">
        <f>LN(Tablo1[[#This Row],[Case]]^3*((1-Tablo1[[#This Row],[Day]]/365.25))^2+1)</f>
        <v>18.582665376264575</v>
      </c>
      <c r="H40" s="3">
        <f>LN(Tablo1[[#This Row],[Death]]^3*((1-Tablo1[[#This Row],[Day]]/365.25))^2+1)</f>
        <v>8.9261707678086406</v>
      </c>
      <c r="I40" s="3">
        <f>LN(Tablo1[[#This Row],[Recovered]]^3*((1-Tablo1[[#This Row],[Day]]/365.25))^2+1)</f>
        <v>10.094473501503581</v>
      </c>
      <c r="J40" s="3">
        <f>Tablo1[[#This Row],[Wc]]+Tablo1[[#This Row],[Wd]]-Tablo1[[#This Row],[Wr]]</f>
        <v>17.414362642569635</v>
      </c>
    </row>
    <row r="41" spans="1:10" x14ac:dyDescent="0.25">
      <c r="A41" t="s">
        <v>93</v>
      </c>
      <c r="B41" s="2">
        <v>43923</v>
      </c>
      <c r="C41" s="1">
        <v>245</v>
      </c>
      <c r="D41" s="1">
        <v>30</v>
      </c>
      <c r="E41" s="1">
        <v>21</v>
      </c>
      <c r="F41" s="1">
        <v>36</v>
      </c>
      <c r="G41" s="3">
        <f>LN(Tablo1[[#This Row],[Case]]^3*((1-Tablo1[[#This Row],[Day]]/365.25))^2+1)</f>
        <v>16.296245295301066</v>
      </c>
      <c r="H41" s="3">
        <f>LN(Tablo1[[#This Row],[Death]]^3*((1-Tablo1[[#This Row],[Day]]/365.25))^2+1)</f>
        <v>9.9961083029670696</v>
      </c>
      <c r="I41" s="3">
        <f>LN(Tablo1[[#This Row],[Recovered]]^3*((1-Tablo1[[#This Row],[Day]]/365.25))^2+1)</f>
        <v>8.9261707678086406</v>
      </c>
      <c r="J41" s="3">
        <f>Tablo1[[#This Row],[Wc]]+Tablo1[[#This Row],[Wd]]-Tablo1[[#This Row],[Wr]]</f>
        <v>17.366182830459493</v>
      </c>
    </row>
    <row r="42" spans="1:10" x14ac:dyDescent="0.25">
      <c r="A42" t="s">
        <v>2</v>
      </c>
      <c r="B42" s="2">
        <v>43920</v>
      </c>
      <c r="C42" s="1">
        <v>170</v>
      </c>
      <c r="D42" s="1">
        <v>4</v>
      </c>
      <c r="E42" s="1">
        <v>2</v>
      </c>
      <c r="F42" s="1">
        <v>36</v>
      </c>
      <c r="G42" s="3">
        <f>LN(Tablo1[[#This Row],[Case]]^3*((1-Tablo1[[#This Row],[Day]]/365.25))^2+1)</f>
        <v>15.199866141621143</v>
      </c>
      <c r="H42" s="3">
        <f>LN(Tablo1[[#This Row],[Death]]^3*((1-Tablo1[[#This Row],[Day]]/365.25))^2+1)</f>
        <v>3.9703997839979119</v>
      </c>
      <c r="I42" s="3">
        <f>LN(Tablo1[[#This Row],[Recovered]]^3*((1-Tablo1[[#This Row],[Day]]/365.25))^2+1)</f>
        <v>2.014998306702275</v>
      </c>
      <c r="J42" s="3">
        <f>Tablo1[[#This Row],[Wc]]+Tablo1[[#This Row],[Wd]]-Tablo1[[#This Row],[Wr]]</f>
        <v>17.155267618916781</v>
      </c>
    </row>
    <row r="43" spans="1:10" x14ac:dyDescent="0.25">
      <c r="A43" t="s">
        <v>17</v>
      </c>
      <c r="B43" s="2">
        <v>43930</v>
      </c>
      <c r="C43" s="1">
        <v>858</v>
      </c>
      <c r="D43" s="1">
        <v>35</v>
      </c>
      <c r="E43" s="1">
        <v>101</v>
      </c>
      <c r="F43" s="1">
        <v>36</v>
      </c>
      <c r="G43" s="3">
        <f>LN(Tablo1[[#This Row],[Case]]^3*((1-Tablo1[[#This Row],[Day]]/365.25))^2+1)</f>
        <v>20.056282880397401</v>
      </c>
      <c r="H43" s="3">
        <f>LN(Tablo1[[#This Row],[Death]]^3*((1-Tablo1[[#This Row],[Day]]/365.25))^2+1)</f>
        <v>10.458543466873476</v>
      </c>
      <c r="I43" s="3">
        <f>LN(Tablo1[[#This Row],[Recovered]]^3*((1-Tablo1[[#This Row],[Day]]/365.25))^2+1)</f>
        <v>13.637833324949389</v>
      </c>
      <c r="J43" s="3">
        <f>Tablo1[[#This Row],[Wc]]+Tablo1[[#This Row],[Wd]]-Tablo1[[#This Row],[Wr]]</f>
        <v>16.876993022321486</v>
      </c>
    </row>
    <row r="44" spans="1:10" x14ac:dyDescent="0.25">
      <c r="A44" t="s">
        <v>20</v>
      </c>
      <c r="B44" s="2">
        <v>43933</v>
      </c>
      <c r="C44" s="1">
        <v>675</v>
      </c>
      <c r="D44" s="1">
        <v>29</v>
      </c>
      <c r="E44" s="1">
        <v>68</v>
      </c>
      <c r="F44" s="1">
        <v>36</v>
      </c>
      <c r="G44" s="3">
        <f>LN(Tablo1[[#This Row],[Case]]^3*((1-Tablo1[[#This Row],[Day]]/365.25))^2+1)</f>
        <v>19.336608656604206</v>
      </c>
      <c r="H44" s="3">
        <f>LN(Tablo1[[#This Row],[Death]]^3*((1-Tablo1[[#This Row],[Day]]/365.25))^2+1)</f>
        <v>9.8944085272357665</v>
      </c>
      <c r="I44" s="3">
        <f>LN(Tablo1[[#This Row],[Recovered]]^3*((1-Tablo1[[#This Row],[Day]]/365.25))^2+1)</f>
        <v>12.450997609337501</v>
      </c>
      <c r="J44" s="3">
        <f>Tablo1[[#This Row],[Wc]]+Tablo1[[#This Row],[Wd]]-Tablo1[[#This Row],[Wr]]</f>
        <v>16.780019574502475</v>
      </c>
    </row>
    <row r="45" spans="1:10" x14ac:dyDescent="0.25">
      <c r="A45" t="s">
        <v>6</v>
      </c>
      <c r="B45" s="2">
        <v>43928</v>
      </c>
      <c r="C45" s="1">
        <v>1628</v>
      </c>
      <c r="D45" s="1">
        <v>56</v>
      </c>
      <c r="E45" s="1">
        <v>338</v>
      </c>
      <c r="F45" s="1">
        <v>36</v>
      </c>
      <c r="G45" s="3">
        <f>LN(Tablo1[[#This Row],[Case]]^3*((1-Tablo1[[#This Row],[Day]]/365.25))^2+1)</f>
        <v>21.977793219957832</v>
      </c>
      <c r="H45" s="3">
        <f>LN(Tablo1[[#This Row],[Death]]^3*((1-Tablo1[[#This Row],[Day]]/365.25))^2+1)</f>
        <v>11.868532659693399</v>
      </c>
      <c r="I45" s="3">
        <f>LN(Tablo1[[#This Row],[Recovered]]^3*((1-Tablo1[[#This Row],[Day]]/365.25))^2+1)</f>
        <v>17.26160829830398</v>
      </c>
      <c r="J45" s="3">
        <f>Tablo1[[#This Row],[Wc]]+Tablo1[[#This Row],[Wd]]-Tablo1[[#This Row],[Wr]]</f>
        <v>16.584717581347252</v>
      </c>
    </row>
    <row r="46" spans="1:10" x14ac:dyDescent="0.25">
      <c r="A46" t="s">
        <v>28</v>
      </c>
      <c r="B46" s="2">
        <v>43936</v>
      </c>
      <c r="C46" s="1">
        <v>254</v>
      </c>
      <c r="D46" s="1">
        <v>21</v>
      </c>
      <c r="E46" s="1">
        <v>21</v>
      </c>
      <c r="F46" s="1">
        <v>36</v>
      </c>
      <c r="G46" s="3">
        <f>LN(Tablo1[[#This Row],[Case]]^3*((1-Tablo1[[#This Row],[Day]]/365.25))^2+1)</f>
        <v>16.40447345613866</v>
      </c>
      <c r="H46" s="3">
        <f>LN(Tablo1[[#This Row],[Death]]^3*((1-Tablo1[[#This Row],[Day]]/365.25))^2+1)</f>
        <v>8.9261707678086406</v>
      </c>
      <c r="I46" s="3">
        <f>LN(Tablo1[[#This Row],[Recovered]]^3*((1-Tablo1[[#This Row],[Day]]/365.25))^2+1)</f>
        <v>8.9261707678086406</v>
      </c>
      <c r="J46" s="3">
        <f>Tablo1[[#This Row],[Wc]]+Tablo1[[#This Row],[Wd]]-Tablo1[[#This Row],[Wr]]</f>
        <v>16.40447345613866</v>
      </c>
    </row>
    <row r="47" spans="1:10" x14ac:dyDescent="0.25">
      <c r="A47" t="s">
        <v>25</v>
      </c>
      <c r="B47" s="2">
        <v>43928</v>
      </c>
      <c r="C47" s="1">
        <v>5116</v>
      </c>
      <c r="D47" s="1">
        <v>43</v>
      </c>
      <c r="E47" s="1">
        <v>898</v>
      </c>
      <c r="F47" s="1">
        <v>36</v>
      </c>
      <c r="G47" s="3">
        <f>LN(Tablo1[[#This Row],[Case]]^3*((1-Tablo1[[#This Row],[Day]]/365.25))^2+1)</f>
        <v>25.412855068090554</v>
      </c>
      <c r="H47" s="3">
        <f>LN(Tablo1[[#This Row],[Death]]^3*((1-Tablo1[[#This Row],[Day]]/365.25))^2+1)</f>
        <v>11.076086405255163</v>
      </c>
      <c r="I47" s="3">
        <f>LN(Tablo1[[#This Row],[Recovered]]^3*((1-Tablo1[[#This Row],[Day]]/365.25))^2+1)</f>
        <v>20.192980786591178</v>
      </c>
      <c r="J47" s="3">
        <f>Tablo1[[#This Row],[Wc]]+Tablo1[[#This Row],[Wd]]-Tablo1[[#This Row],[Wr]]</f>
        <v>16.29596068675454</v>
      </c>
    </row>
    <row r="48" spans="1:10" x14ac:dyDescent="0.25">
      <c r="A48" t="s">
        <v>80</v>
      </c>
      <c r="B48" s="2">
        <v>43922</v>
      </c>
      <c r="C48" s="1">
        <v>354</v>
      </c>
      <c r="D48" s="1">
        <v>11</v>
      </c>
      <c r="E48" s="1">
        <v>17</v>
      </c>
      <c r="F48" s="1">
        <v>36</v>
      </c>
      <c r="G48" s="3">
        <f>LN(Tablo1[[#This Row],[Case]]^3*((1-Tablo1[[#This Row],[Day]]/365.25))^2+1)</f>
        <v>17.400361347127294</v>
      </c>
      <c r="H48" s="3">
        <f>LN(Tablo1[[#This Row],[Death]]^3*((1-Tablo1[[#This Row],[Day]]/365.25))^2+1)</f>
        <v>6.9870805646867824</v>
      </c>
      <c r="I48" s="3">
        <f>LN(Tablo1[[#This Row],[Recovered]]^3*((1-Tablo1[[#This Row],[Day]]/365.25))^2+1)</f>
        <v>8.2923610660148945</v>
      </c>
      <c r="J48" s="3">
        <f>Tablo1[[#This Row],[Wc]]+Tablo1[[#This Row],[Wd]]-Tablo1[[#This Row],[Wr]]</f>
        <v>16.095080845799181</v>
      </c>
    </row>
    <row r="49" spans="1:10" x14ac:dyDescent="0.25">
      <c r="A49" t="s">
        <v>14</v>
      </c>
      <c r="B49" s="2">
        <v>43900</v>
      </c>
      <c r="C49" s="1">
        <v>267</v>
      </c>
      <c r="D49" s="1">
        <v>0</v>
      </c>
      <c r="E49" s="1">
        <v>1</v>
      </c>
      <c r="F49" s="1">
        <v>36</v>
      </c>
      <c r="G49" s="3">
        <f>LN(Tablo1[[#This Row],[Case]]^3*((1-Tablo1[[#This Row],[Day]]/365.25))^2+1)</f>
        <v>16.554216619839863</v>
      </c>
      <c r="H49" s="3">
        <f>LN(Tablo1[[#This Row],[Death]]^3*((1-Tablo1[[#This Row],[Day]]/365.25))^2+1)</f>
        <v>0</v>
      </c>
      <c r="I49" s="3">
        <f>LN(Tablo1[[#This Row],[Recovered]]^3*((1-Tablo1[[#This Row],[Day]]/365.25))^2+1)</f>
        <v>0.59475639482510645</v>
      </c>
      <c r="J49" s="3">
        <f>Tablo1[[#This Row],[Wc]]+Tablo1[[#This Row],[Wd]]-Tablo1[[#This Row],[Wr]]</f>
        <v>15.959460225014757</v>
      </c>
    </row>
    <row r="50" spans="1:10" x14ac:dyDescent="0.25">
      <c r="A50" t="s">
        <v>40</v>
      </c>
      <c r="B50" s="2">
        <v>43923</v>
      </c>
      <c r="C50" s="1">
        <v>858</v>
      </c>
      <c r="D50" s="1">
        <v>11</v>
      </c>
      <c r="E50" s="1">
        <v>45</v>
      </c>
      <c r="F50" s="1">
        <v>36</v>
      </c>
      <c r="G50" s="3">
        <f>LN(Tablo1[[#This Row],[Case]]^3*((1-Tablo1[[#This Row],[Day]]/365.25))^2+1)</f>
        <v>20.056282880397401</v>
      </c>
      <c r="H50" s="3">
        <f>LN(Tablo1[[#This Row],[Death]]^3*((1-Tablo1[[#This Row],[Day]]/365.25))^2+1)</f>
        <v>6.9870805646867824</v>
      </c>
      <c r="I50" s="3">
        <f>LN(Tablo1[[#This Row],[Recovered]]^3*((1-Tablo1[[#This Row],[Day]]/365.25))^2+1)</f>
        <v>11.212471554103933</v>
      </c>
      <c r="J50" s="3">
        <f>Tablo1[[#This Row],[Wc]]+Tablo1[[#This Row],[Wd]]-Tablo1[[#This Row],[Wr]]</f>
        <v>15.830891890980249</v>
      </c>
    </row>
    <row r="51" spans="1:10" x14ac:dyDescent="0.25">
      <c r="A51" t="s">
        <v>54</v>
      </c>
      <c r="B51" s="2">
        <v>43920</v>
      </c>
      <c r="C51" s="1">
        <v>630</v>
      </c>
      <c r="D51" s="1">
        <v>46</v>
      </c>
      <c r="E51" s="1">
        <v>152</v>
      </c>
      <c r="F51" s="1">
        <v>36</v>
      </c>
      <c r="G51" s="3">
        <f>LN(Tablo1[[#This Row],[Case]]^3*((1-Tablo1[[#This Row],[Day]]/365.25))^2+1)</f>
        <v>19.129630043063507</v>
      </c>
      <c r="H51" s="3">
        <f>LN(Tablo1[[#This Row],[Death]]^3*((1-Tablo1[[#This Row],[Day]]/365.25))^2+1)</f>
        <v>11.278407412525331</v>
      </c>
      <c r="I51" s="3">
        <f>LN(Tablo1[[#This Row],[Recovered]]^3*((1-Tablo1[[#This Row],[Day]]/365.25))^2+1)</f>
        <v>14.86411249295138</v>
      </c>
      <c r="J51" s="3">
        <f>Tablo1[[#This Row],[Wc]]+Tablo1[[#This Row],[Wd]]-Tablo1[[#This Row],[Wr]]</f>
        <v>15.54392496263746</v>
      </c>
    </row>
    <row r="52" spans="1:10" x14ac:dyDescent="0.25">
      <c r="A52" t="s">
        <v>94</v>
      </c>
      <c r="B52" s="2">
        <v>43927</v>
      </c>
      <c r="C52" s="1">
        <v>2605</v>
      </c>
      <c r="D52" s="1">
        <v>38</v>
      </c>
      <c r="E52" s="1">
        <v>551</v>
      </c>
      <c r="F52" s="1">
        <v>36</v>
      </c>
      <c r="G52" s="3">
        <f>LN(Tablo1[[#This Row],[Case]]^3*((1-Tablo1[[#This Row],[Day]]/365.25))^2+1)</f>
        <v>23.38803444261718</v>
      </c>
      <c r="H52" s="3">
        <f>LN(Tablo1[[#This Row],[Death]]^3*((1-Tablo1[[#This Row],[Day]]/365.25))^2+1)</f>
        <v>10.705251486269617</v>
      </c>
      <c r="I52" s="3">
        <f>LN(Tablo1[[#This Row],[Recovered]]^3*((1-Tablo1[[#This Row],[Day]]/365.25))^2+1)</f>
        <v>18.727675014800454</v>
      </c>
      <c r="J52" s="3">
        <f>Tablo1[[#This Row],[Wc]]+Tablo1[[#This Row],[Wd]]-Tablo1[[#This Row],[Wr]]</f>
        <v>15.365610914086346</v>
      </c>
    </row>
    <row r="53" spans="1:10" x14ac:dyDescent="0.25">
      <c r="A53" t="s">
        <v>67</v>
      </c>
      <c r="B53" s="2">
        <v>43925</v>
      </c>
      <c r="C53" s="1">
        <v>2729</v>
      </c>
      <c r="D53" s="1">
        <v>31</v>
      </c>
      <c r="E53" s="1">
        <v>500</v>
      </c>
      <c r="F53" s="1">
        <v>36</v>
      </c>
      <c r="G53" s="3">
        <f>LN(Tablo1[[#This Row],[Case]]^3*((1-Tablo1[[#This Row],[Day]]/365.25))^2+1)</f>
        <v>23.527542142170731</v>
      </c>
      <c r="H53" s="3">
        <f>LN(Tablo1[[#This Row],[Death]]^3*((1-Tablo1[[#This Row],[Day]]/365.25))^2+1)</f>
        <v>10.094473501503581</v>
      </c>
      <c r="I53" s="3">
        <f>LN(Tablo1[[#This Row],[Recovered]]^3*((1-Tablo1[[#This Row],[Day]]/365.25))^2+1)</f>
        <v>18.43629488509681</v>
      </c>
      <c r="J53" s="3">
        <f>Tablo1[[#This Row],[Wc]]+Tablo1[[#This Row],[Wd]]-Tablo1[[#This Row],[Wr]]</f>
        <v>15.185720758577499</v>
      </c>
    </row>
    <row r="54" spans="1:10" x14ac:dyDescent="0.25">
      <c r="A54" t="s">
        <v>101</v>
      </c>
      <c r="B54" s="2">
        <v>43897</v>
      </c>
      <c r="C54" s="1">
        <v>500</v>
      </c>
      <c r="D54" s="1">
        <v>10</v>
      </c>
      <c r="E54" s="1">
        <v>30</v>
      </c>
      <c r="F54" s="1">
        <v>36</v>
      </c>
      <c r="G54" s="3">
        <f>LN(Tablo1[[#This Row],[Case]]^3*((1-Tablo1[[#This Row],[Day]]/365.25))^2+1)</f>
        <v>18.43629488509681</v>
      </c>
      <c r="H54" s="3">
        <f>LN(Tablo1[[#This Row],[Death]]^3*((1-Tablo1[[#This Row],[Day]]/365.25))^2+1)</f>
        <v>6.7014557362796268</v>
      </c>
      <c r="I54" s="3">
        <f>LN(Tablo1[[#This Row],[Recovered]]^3*((1-Tablo1[[#This Row],[Day]]/365.25))^2+1)</f>
        <v>9.9961083029670696</v>
      </c>
      <c r="J54" s="3">
        <f>Tablo1[[#This Row],[Wc]]+Tablo1[[#This Row],[Wd]]-Tablo1[[#This Row],[Wr]]</f>
        <v>15.141642318409367</v>
      </c>
    </row>
    <row r="55" spans="1:10" x14ac:dyDescent="0.25">
      <c r="A55" t="s">
        <v>32</v>
      </c>
      <c r="B55" s="2">
        <v>43937</v>
      </c>
      <c r="C55" s="1">
        <v>862</v>
      </c>
      <c r="D55" s="1">
        <v>27</v>
      </c>
      <c r="E55" s="1">
        <v>171</v>
      </c>
      <c r="F55" s="1">
        <v>36</v>
      </c>
      <c r="G55" s="3">
        <f>LN(Tablo1[[#This Row],[Case]]^3*((1-Tablo1[[#This Row],[Day]]/365.25))^2+1)</f>
        <v>20.070236393897595</v>
      </c>
      <c r="H55" s="3">
        <f>LN(Tablo1[[#This Row],[Death]]^3*((1-Tablo1[[#This Row],[Day]]/365.25))^2+1)</f>
        <v>9.6800436987242549</v>
      </c>
      <c r="I55" s="3">
        <f>LN(Tablo1[[#This Row],[Recovered]]^3*((1-Tablo1[[#This Row],[Day]]/365.25))^2+1)</f>
        <v>15.217461495609511</v>
      </c>
      <c r="J55" s="3">
        <f>Tablo1[[#This Row],[Wc]]+Tablo1[[#This Row],[Wd]]-Tablo1[[#This Row],[Wr]]</f>
        <v>14.532818597012339</v>
      </c>
    </row>
    <row r="56" spans="1:10" x14ac:dyDescent="0.25">
      <c r="A56" t="s">
        <v>10</v>
      </c>
      <c r="B56" s="2">
        <v>43926</v>
      </c>
      <c r="C56" s="1">
        <v>584</v>
      </c>
      <c r="D56" s="1">
        <v>7</v>
      </c>
      <c r="E56" s="1">
        <v>32</v>
      </c>
      <c r="F56" s="1">
        <v>36</v>
      </c>
      <c r="G56" s="3">
        <f>LN(Tablo1[[#This Row],[Case]]^3*((1-Tablo1[[#This Row],[Day]]/365.25))^2+1)</f>
        <v>18.902173534648448</v>
      </c>
      <c r="H56" s="3">
        <f>LN(Tablo1[[#This Row],[Death]]^3*((1-Tablo1[[#This Row],[Day]]/365.25))^2+1)</f>
        <v>5.6337824601555182</v>
      </c>
      <c r="I56" s="3">
        <f>LN(Tablo1[[#This Row],[Recovered]]^3*((1-Tablo1[[#This Row],[Day]]/365.25))^2+1)</f>
        <v>10.189715843645979</v>
      </c>
      <c r="J56" s="3">
        <f>Tablo1[[#This Row],[Wc]]+Tablo1[[#This Row],[Wd]]-Tablo1[[#This Row],[Wr]]</f>
        <v>14.346240151157987</v>
      </c>
    </row>
    <row r="57" spans="1:10" x14ac:dyDescent="0.25">
      <c r="A57" t="s">
        <v>33</v>
      </c>
      <c r="B57" s="2">
        <v>43934</v>
      </c>
      <c r="C57" s="1">
        <v>662</v>
      </c>
      <c r="D57" s="1">
        <v>12</v>
      </c>
      <c r="E57" s="1">
        <v>65</v>
      </c>
      <c r="F57" s="1">
        <v>36</v>
      </c>
      <c r="G57" s="3">
        <f>LN(Tablo1[[#This Row],[Case]]^3*((1-Tablo1[[#This Row],[Day]]/365.25))^2+1)</f>
        <v>19.278267252038034</v>
      </c>
      <c r="H57" s="3">
        <f>LN(Tablo1[[#This Row],[Death]]^3*((1-Tablo1[[#This Row],[Day]]/365.25))^2+1)</f>
        <v>7.2479024482830514</v>
      </c>
      <c r="I57" s="3">
        <f>LN(Tablo1[[#This Row],[Recovered]]^3*((1-Tablo1[[#This Row],[Day]]/365.25))^2+1)</f>
        <v>12.315636870805125</v>
      </c>
      <c r="J57" s="3">
        <f>Tablo1[[#This Row],[Wc]]+Tablo1[[#This Row],[Wd]]-Tablo1[[#This Row],[Wr]]</f>
        <v>14.210532829515959</v>
      </c>
    </row>
    <row r="58" spans="1:10" x14ac:dyDescent="0.25">
      <c r="A58" t="s">
        <v>71</v>
      </c>
      <c r="B58" s="2">
        <v>43924</v>
      </c>
      <c r="C58" s="1">
        <v>1510</v>
      </c>
      <c r="D58" s="1">
        <v>50</v>
      </c>
      <c r="E58" s="1">
        <v>633</v>
      </c>
      <c r="F58" s="1">
        <v>36</v>
      </c>
      <c r="G58" s="3">
        <f>LN(Tablo1[[#This Row],[Case]]^3*((1-Tablo1[[#This Row],[Day]]/365.25))^2+1)</f>
        <v>21.752065369769507</v>
      </c>
      <c r="H58" s="3">
        <f>LN(Tablo1[[#This Row],[Death]]^3*((1-Tablo1[[#This Row],[Day]]/365.25))^2+1)</f>
        <v>11.528549441292512</v>
      </c>
      <c r="I58" s="3">
        <f>LN(Tablo1[[#This Row],[Recovered]]^3*((1-Tablo1[[#This Row],[Day]]/365.25))^2+1)</f>
        <v>19.143881851269658</v>
      </c>
      <c r="J58" s="3">
        <f>Tablo1[[#This Row],[Wc]]+Tablo1[[#This Row],[Wd]]-Tablo1[[#This Row],[Wr]]</f>
        <v>14.136732959792365</v>
      </c>
    </row>
    <row r="59" spans="1:10" x14ac:dyDescent="0.25">
      <c r="A59" t="s">
        <v>64</v>
      </c>
      <c r="B59" s="2">
        <v>43917</v>
      </c>
      <c r="C59" s="1">
        <v>391</v>
      </c>
      <c r="D59" s="1">
        <v>8</v>
      </c>
      <c r="E59" s="1">
        <v>27</v>
      </c>
      <c r="F59" s="1">
        <v>36</v>
      </c>
      <c r="G59" s="3">
        <f>LN(Tablo1[[#This Row],[Case]]^3*((1-Tablo1[[#This Row],[Day]]/365.25))^2+1)</f>
        <v>17.698593280528524</v>
      </c>
      <c r="H59" s="3">
        <f>LN(Tablo1[[#This Row],[Death]]^3*((1-Tablo1[[#This Row],[Day]]/365.25))^2+1)</f>
        <v>6.0331959029201609</v>
      </c>
      <c r="I59" s="3">
        <f>LN(Tablo1[[#This Row],[Recovered]]^3*((1-Tablo1[[#This Row],[Day]]/365.25))^2+1)</f>
        <v>9.6800436987242549</v>
      </c>
      <c r="J59" s="3">
        <f>Tablo1[[#This Row],[Wc]]+Tablo1[[#This Row],[Wd]]-Tablo1[[#This Row],[Wr]]</f>
        <v>14.051745484724428</v>
      </c>
    </row>
    <row r="60" spans="1:10" x14ac:dyDescent="0.25">
      <c r="A60" t="s">
        <v>7</v>
      </c>
      <c r="B60" s="2">
        <v>43926</v>
      </c>
      <c r="C60" s="1">
        <v>822</v>
      </c>
      <c r="D60" s="1">
        <v>7</v>
      </c>
      <c r="E60" s="1">
        <v>57</v>
      </c>
      <c r="F60" s="1">
        <v>36</v>
      </c>
      <c r="G60" s="3">
        <f>LN(Tablo1[[#This Row],[Case]]^3*((1-Tablo1[[#This Row],[Day]]/365.25))^2+1)</f>
        <v>19.927691767369417</v>
      </c>
      <c r="H60" s="3">
        <f>LN(Tablo1[[#This Row],[Death]]^3*((1-Tablo1[[#This Row],[Day]]/365.25))^2+1)</f>
        <v>5.6337824601555182</v>
      </c>
      <c r="I60" s="3">
        <f>LN(Tablo1[[#This Row],[Recovered]]^3*((1-Tablo1[[#This Row],[Day]]/365.25))^2+1)</f>
        <v>11.921631028609486</v>
      </c>
      <c r="J60" s="3">
        <f>Tablo1[[#This Row],[Wc]]+Tablo1[[#This Row],[Wd]]-Tablo1[[#This Row],[Wr]]</f>
        <v>13.63984319891545</v>
      </c>
    </row>
    <row r="61" spans="1:10" x14ac:dyDescent="0.25">
      <c r="A61" t="s">
        <v>103</v>
      </c>
      <c r="B61" s="2">
        <v>43896</v>
      </c>
      <c r="C61" s="1">
        <v>101</v>
      </c>
      <c r="D61" s="1">
        <v>0</v>
      </c>
      <c r="E61" s="1">
        <v>0</v>
      </c>
      <c r="F61" s="1">
        <v>36</v>
      </c>
      <c r="G61" s="3">
        <f>LN(Tablo1[[#This Row],[Case]]^3*((1-Tablo1[[#This Row],[Day]]/365.25))^2+1)</f>
        <v>13.637833324949389</v>
      </c>
      <c r="H61" s="3">
        <f>LN(Tablo1[[#This Row],[Death]]^3*((1-Tablo1[[#This Row],[Day]]/365.25))^2+1)</f>
        <v>0</v>
      </c>
      <c r="I61" s="3">
        <f>LN(Tablo1[[#This Row],[Recovered]]^3*((1-Tablo1[[#This Row],[Day]]/365.25))^2+1)</f>
        <v>0</v>
      </c>
      <c r="J61" s="3">
        <f>Tablo1[[#This Row],[Wc]]+Tablo1[[#This Row],[Wd]]-Tablo1[[#This Row],[Wr]]</f>
        <v>13.637833324949389</v>
      </c>
    </row>
    <row r="62" spans="1:10" x14ac:dyDescent="0.25">
      <c r="A62" t="s">
        <v>23</v>
      </c>
      <c r="B62" s="2">
        <v>43931</v>
      </c>
      <c r="C62" s="1">
        <v>820</v>
      </c>
      <c r="D62" s="1">
        <v>12</v>
      </c>
      <c r="E62" s="1">
        <v>98</v>
      </c>
      <c r="F62" s="1">
        <v>36</v>
      </c>
      <c r="G62" s="3">
        <f>LN(Tablo1[[#This Row],[Case]]^3*((1-Tablo1[[#This Row],[Day]]/365.25))^2+1)</f>
        <v>19.920383602992025</v>
      </c>
      <c r="H62" s="3">
        <f>LN(Tablo1[[#This Row],[Death]]^3*((1-Tablo1[[#This Row],[Day]]/365.25))^2+1)</f>
        <v>7.2479024482830514</v>
      </c>
      <c r="I62" s="3">
        <f>LN(Tablo1[[#This Row],[Recovered]]^3*((1-Tablo1[[#This Row],[Day]]/365.25))^2+1)</f>
        <v>13.547374323522991</v>
      </c>
      <c r="J62" s="3">
        <f>Tablo1[[#This Row],[Wc]]+Tablo1[[#This Row],[Wd]]-Tablo1[[#This Row],[Wr]]</f>
        <v>13.620911727752084</v>
      </c>
    </row>
    <row r="63" spans="1:10" x14ac:dyDescent="0.25">
      <c r="A63" t="s">
        <v>21</v>
      </c>
      <c r="B63" s="2">
        <v>43935</v>
      </c>
      <c r="C63" s="1">
        <v>528</v>
      </c>
      <c r="D63" s="1">
        <v>30</v>
      </c>
      <c r="E63" s="1">
        <v>177</v>
      </c>
      <c r="F63" s="1">
        <v>36</v>
      </c>
      <c r="G63" s="3">
        <f>LN(Tablo1[[#This Row],[Case]]^3*((1-Tablo1[[#This Row],[Day]]/365.25))^2+1)</f>
        <v>18.59975943946435</v>
      </c>
      <c r="H63" s="3">
        <f>LN(Tablo1[[#This Row],[Death]]^3*((1-Tablo1[[#This Row],[Day]]/365.25))^2+1)</f>
        <v>9.9961083029670696</v>
      </c>
      <c r="I63" s="3">
        <f>LN(Tablo1[[#This Row],[Recovered]]^3*((1-Tablo1[[#This Row],[Day]]/365.25))^2+1)</f>
        <v>15.320919999633084</v>
      </c>
      <c r="J63" s="3">
        <f>Tablo1[[#This Row],[Wc]]+Tablo1[[#This Row],[Wd]]-Tablo1[[#This Row],[Wr]]</f>
        <v>13.274947742798336</v>
      </c>
    </row>
    <row r="64" spans="1:10" x14ac:dyDescent="0.25">
      <c r="A64" t="s">
        <v>31</v>
      </c>
      <c r="B64" s="2">
        <v>43921</v>
      </c>
      <c r="C64" s="1">
        <v>867</v>
      </c>
      <c r="D64" s="1">
        <v>6</v>
      </c>
      <c r="E64" s="1">
        <v>67</v>
      </c>
      <c r="F64" s="1">
        <v>36</v>
      </c>
      <c r="G64" s="3">
        <f>LN(Tablo1[[#This Row],[Case]]^3*((1-Tablo1[[#This Row],[Day]]/365.25))^2+1)</f>
        <v>20.087587512215091</v>
      </c>
      <c r="H64" s="3">
        <f>LN(Tablo1[[#This Row],[Death]]^3*((1-Tablo1[[#This Row],[Day]]/365.25))^2+1)</f>
        <v>5.1734301982543007</v>
      </c>
      <c r="I64" s="3">
        <f>LN(Tablo1[[#This Row],[Recovered]]^3*((1-Tablo1[[#This Row],[Day]]/365.25))^2+1)</f>
        <v>12.406552529856189</v>
      </c>
      <c r="J64" s="3">
        <f>Tablo1[[#This Row],[Wc]]+Tablo1[[#This Row],[Wd]]-Tablo1[[#This Row],[Wr]]</f>
        <v>12.854465180613204</v>
      </c>
    </row>
    <row r="65" spans="1:10" x14ac:dyDescent="0.25">
      <c r="A65" t="s">
        <v>70</v>
      </c>
      <c r="B65" s="2">
        <v>43932</v>
      </c>
      <c r="C65" s="1">
        <v>370</v>
      </c>
      <c r="D65" s="1">
        <v>3</v>
      </c>
      <c r="E65" s="1">
        <v>16</v>
      </c>
      <c r="F65" s="1">
        <v>36</v>
      </c>
      <c r="G65" s="3">
        <f>LN(Tablo1[[#This Row],[Case]]^3*((1-Tablo1[[#This Row],[Day]]/365.25))^2+1)</f>
        <v>17.532979621195352</v>
      </c>
      <c r="H65" s="3">
        <f>LN(Tablo1[[#This Row],[Death]]^3*((1-Tablo1[[#This Row],[Day]]/365.25))^2+1)</f>
        <v>3.132878277598004</v>
      </c>
      <c r="I65" s="3">
        <f>LN(Tablo1[[#This Row],[Recovered]]^3*((1-Tablo1[[#This Row],[Day]]/365.25))^2+1)</f>
        <v>8.1105371493138847</v>
      </c>
      <c r="J65" s="3">
        <f>Tablo1[[#This Row],[Wc]]+Tablo1[[#This Row],[Wd]]-Tablo1[[#This Row],[Wr]]</f>
        <v>12.555320749479471</v>
      </c>
    </row>
    <row r="66" spans="1:10" x14ac:dyDescent="0.25">
      <c r="A66" t="s">
        <v>98</v>
      </c>
      <c r="B66" s="2">
        <v>43931</v>
      </c>
      <c r="C66" s="1">
        <v>715</v>
      </c>
      <c r="D66" s="1">
        <v>2</v>
      </c>
      <c r="E66" s="1">
        <v>23</v>
      </c>
      <c r="F66" s="1">
        <v>36</v>
      </c>
      <c r="G66" s="3">
        <f>LN(Tablo1[[#This Row],[Case]]^3*((1-Tablo1[[#This Row],[Day]]/365.25))^2+1)</f>
        <v>19.509318211433936</v>
      </c>
      <c r="H66" s="3">
        <f>LN(Tablo1[[#This Row],[Death]]^3*((1-Tablo1[[#This Row],[Day]]/365.25))^2+1)</f>
        <v>2.014998306702275</v>
      </c>
      <c r="I66" s="3">
        <f>LN(Tablo1[[#This Row],[Recovered]]^3*((1-Tablo1[[#This Row],[Day]]/365.25))^2+1)</f>
        <v>9.1990543678802315</v>
      </c>
      <c r="J66" s="3">
        <f>Tablo1[[#This Row],[Wc]]+Tablo1[[#This Row],[Wd]]-Tablo1[[#This Row],[Wr]]</f>
        <v>12.325262150255979</v>
      </c>
    </row>
    <row r="67" spans="1:10" x14ac:dyDescent="0.25">
      <c r="A67" t="s">
        <v>39</v>
      </c>
      <c r="B67" s="2">
        <v>43910</v>
      </c>
      <c r="C67" s="1">
        <v>285</v>
      </c>
      <c r="D67" s="1">
        <v>8</v>
      </c>
      <c r="E67" s="1">
        <v>39</v>
      </c>
      <c r="F67" s="1">
        <v>36</v>
      </c>
      <c r="G67" s="3">
        <f>LN(Tablo1[[#This Row],[Case]]^3*((1-Tablo1[[#This Row],[Day]]/365.25))^2+1)</f>
        <v>16.749938173952255</v>
      </c>
      <c r="H67" s="3">
        <f>LN(Tablo1[[#This Row],[Death]]^3*((1-Tablo1[[#This Row],[Day]]/365.25))^2+1)</f>
        <v>6.0331959029201609</v>
      </c>
      <c r="I67" s="3">
        <f>LN(Tablo1[[#This Row],[Recovered]]^3*((1-Tablo1[[#This Row],[Day]]/365.25))^2+1)</f>
        <v>10.783176264191738</v>
      </c>
      <c r="J67" s="3">
        <f>Tablo1[[#This Row],[Wc]]+Tablo1[[#This Row],[Wd]]-Tablo1[[#This Row],[Wr]]</f>
        <v>11.999957812680677</v>
      </c>
    </row>
    <row r="68" spans="1:10" x14ac:dyDescent="0.25">
      <c r="A68" t="s">
        <v>3</v>
      </c>
      <c r="B68" s="2">
        <v>43934</v>
      </c>
      <c r="C68" s="1">
        <v>467</v>
      </c>
      <c r="D68" s="1">
        <v>23</v>
      </c>
      <c r="E68" s="1">
        <v>232</v>
      </c>
      <c r="F68" s="1">
        <v>36</v>
      </c>
      <c r="G68" s="3">
        <f>LN(Tablo1[[#This Row],[Case]]^3*((1-Tablo1[[#This Row],[Day]]/365.25))^2+1)</f>
        <v>18.23145836507495</v>
      </c>
      <c r="H68" s="3">
        <f>LN(Tablo1[[#This Row],[Death]]^3*((1-Tablo1[[#This Row],[Day]]/365.25))^2+1)</f>
        <v>9.1990543678802315</v>
      </c>
      <c r="I68" s="3">
        <f>LN(Tablo1[[#This Row],[Recovered]]^3*((1-Tablo1[[#This Row],[Day]]/365.25))^2+1)</f>
        <v>16.13268279353597</v>
      </c>
      <c r="J68" s="3">
        <f>Tablo1[[#This Row],[Wc]]+Tablo1[[#This Row],[Wd]]-Tablo1[[#This Row],[Wr]]</f>
        <v>11.297829939419209</v>
      </c>
    </row>
    <row r="69" spans="1:10" x14ac:dyDescent="0.25">
      <c r="A69" t="s">
        <v>63</v>
      </c>
      <c r="B69" s="2">
        <v>43927</v>
      </c>
      <c r="C69" s="1">
        <v>542</v>
      </c>
      <c r="D69" s="1">
        <v>1</v>
      </c>
      <c r="E69" s="1">
        <v>16</v>
      </c>
      <c r="F69" s="1">
        <v>36</v>
      </c>
      <c r="G69" s="3">
        <f>LN(Tablo1[[#This Row],[Case]]^3*((1-Tablo1[[#This Row],[Day]]/365.25))^2+1)</f>
        <v>18.678268592033238</v>
      </c>
      <c r="H69" s="3">
        <f>LN(Tablo1[[#This Row],[Death]]^3*((1-Tablo1[[#This Row],[Day]]/365.25))^2+1)</f>
        <v>0.59475639482510645</v>
      </c>
      <c r="I69" s="3">
        <f>LN(Tablo1[[#This Row],[Recovered]]^3*((1-Tablo1[[#This Row],[Day]]/365.25))^2+1)</f>
        <v>8.1105371493138847</v>
      </c>
      <c r="J69" s="3">
        <f>Tablo1[[#This Row],[Wc]]+Tablo1[[#This Row],[Wd]]-Tablo1[[#This Row],[Wr]]</f>
        <v>11.162487837544461</v>
      </c>
    </row>
    <row r="70" spans="1:10" x14ac:dyDescent="0.25">
      <c r="A70" t="s">
        <v>112</v>
      </c>
      <c r="B70" s="2">
        <v>43896</v>
      </c>
      <c r="C70" s="1">
        <v>164</v>
      </c>
      <c r="D70" s="1">
        <v>2</v>
      </c>
      <c r="E70" s="1">
        <v>8</v>
      </c>
      <c r="F70" s="1">
        <v>36</v>
      </c>
      <c r="G70" s="3">
        <f>LN(Tablo1[[#This Row],[Case]]^3*((1-Tablo1[[#This Row],[Day]]/365.25))^2+1)</f>
        <v>15.092070142453309</v>
      </c>
      <c r="H70" s="3">
        <f>LN(Tablo1[[#This Row],[Death]]^3*((1-Tablo1[[#This Row],[Day]]/365.25))^2+1)</f>
        <v>2.014998306702275</v>
      </c>
      <c r="I70" s="3">
        <f>LN(Tablo1[[#This Row],[Recovered]]^3*((1-Tablo1[[#This Row],[Day]]/365.25))^2+1)</f>
        <v>6.0331959029201609</v>
      </c>
      <c r="J70" s="3">
        <f>Tablo1[[#This Row],[Wc]]+Tablo1[[#This Row],[Wd]]-Tablo1[[#This Row],[Wr]]</f>
        <v>11.073872546235423</v>
      </c>
    </row>
    <row r="71" spans="1:10" x14ac:dyDescent="0.25">
      <c r="A71" t="s">
        <v>46</v>
      </c>
      <c r="B71" s="2">
        <v>43937</v>
      </c>
      <c r="C71" s="1">
        <v>55</v>
      </c>
      <c r="D71" s="1">
        <v>6</v>
      </c>
      <c r="E71" s="1">
        <v>8</v>
      </c>
      <c r="F71" s="1">
        <v>36</v>
      </c>
      <c r="G71" s="3">
        <f>LN(Tablo1[[#This Row],[Case]]^3*((1-Tablo1[[#This Row],[Day]]/365.25))^2+1)</f>
        <v>11.814477532403059</v>
      </c>
      <c r="H71" s="3">
        <f>LN(Tablo1[[#This Row],[Death]]^3*((1-Tablo1[[#This Row],[Day]]/365.25))^2+1)</f>
        <v>5.1734301982543007</v>
      </c>
      <c r="I71" s="3">
        <f>LN(Tablo1[[#This Row],[Recovered]]^3*((1-Tablo1[[#This Row],[Day]]/365.25))^2+1)</f>
        <v>6.0331959029201609</v>
      </c>
      <c r="J71" s="3">
        <f>Tablo1[[#This Row],[Wc]]+Tablo1[[#This Row],[Wd]]-Tablo1[[#This Row],[Wr]]</f>
        <v>10.954711827737198</v>
      </c>
    </row>
    <row r="72" spans="1:10" x14ac:dyDescent="0.25">
      <c r="A72" t="s">
        <v>29</v>
      </c>
      <c r="B72" s="2">
        <v>43931</v>
      </c>
      <c r="C72" s="1">
        <v>558</v>
      </c>
      <c r="D72" s="1">
        <v>3</v>
      </c>
      <c r="E72" s="1">
        <v>42</v>
      </c>
      <c r="F72" s="1">
        <v>36</v>
      </c>
      <c r="G72" s="3">
        <f>LN(Tablo1[[#This Row],[Case]]^3*((1-Tablo1[[#This Row],[Day]]/365.25))^2+1)</f>
        <v>18.765547474212244</v>
      </c>
      <c r="H72" s="3">
        <f>LN(Tablo1[[#This Row],[Death]]^3*((1-Tablo1[[#This Row],[Day]]/365.25))^2+1)</f>
        <v>3.132878277598004</v>
      </c>
      <c r="I72" s="3">
        <f>LN(Tablo1[[#This Row],[Recovered]]^3*((1-Tablo1[[#This Row],[Day]]/365.25))^2+1)</f>
        <v>11.005496045132496</v>
      </c>
      <c r="J72" s="3">
        <f>Tablo1[[#This Row],[Wc]]+Tablo1[[#This Row],[Wd]]-Tablo1[[#This Row],[Wr]]</f>
        <v>10.892929706677752</v>
      </c>
    </row>
    <row r="73" spans="1:10" x14ac:dyDescent="0.25">
      <c r="A73" t="s">
        <v>90</v>
      </c>
      <c r="B73" s="2">
        <v>43925</v>
      </c>
      <c r="C73" s="1">
        <v>1325</v>
      </c>
      <c r="D73" s="1">
        <v>3</v>
      </c>
      <c r="E73" s="1">
        <v>109</v>
      </c>
      <c r="F73" s="1">
        <v>36</v>
      </c>
      <c r="G73" s="3">
        <f>LN(Tablo1[[#This Row],[Case]]^3*((1-Tablo1[[#This Row],[Day]]/365.25))^2+1)</f>
        <v>21.359973795775161</v>
      </c>
      <c r="H73" s="3">
        <f>LN(Tablo1[[#This Row],[Death]]^3*((1-Tablo1[[#This Row],[Day]]/365.25))^2+1)</f>
        <v>3.132878277598004</v>
      </c>
      <c r="I73" s="3">
        <f>LN(Tablo1[[#This Row],[Recovered]]^3*((1-Tablo1[[#This Row],[Day]]/365.25))^2+1)</f>
        <v>13.866515176947328</v>
      </c>
      <c r="J73" s="3">
        <f>Tablo1[[#This Row],[Wc]]+Tablo1[[#This Row],[Wd]]-Tablo1[[#This Row],[Wr]]</f>
        <v>10.626336896425837</v>
      </c>
    </row>
    <row r="74" spans="1:10" x14ac:dyDescent="0.25">
      <c r="A74" t="s">
        <v>85</v>
      </c>
      <c r="B74" s="2">
        <v>43933</v>
      </c>
      <c r="C74" s="1">
        <v>134</v>
      </c>
      <c r="D74" s="1">
        <v>6</v>
      </c>
      <c r="E74" s="1">
        <v>22</v>
      </c>
      <c r="F74" s="1">
        <v>36</v>
      </c>
      <c r="G74" s="3">
        <f>LN(Tablo1[[#This Row],[Case]]^3*((1-Tablo1[[#This Row],[Day]]/365.25))^2+1)</f>
        <v>14.485990491301079</v>
      </c>
      <c r="H74" s="3">
        <f>LN(Tablo1[[#This Row],[Death]]^3*((1-Tablo1[[#This Row],[Day]]/365.25))^2+1)</f>
        <v>5.1734301982543007</v>
      </c>
      <c r="I74" s="3">
        <f>LN(Tablo1[[#This Row],[Recovered]]^3*((1-Tablo1[[#This Row],[Day]]/365.25))^2+1)</f>
        <v>9.0657135075669011</v>
      </c>
      <c r="J74" s="3">
        <f>Tablo1[[#This Row],[Wc]]+Tablo1[[#This Row],[Wd]]-Tablo1[[#This Row],[Wr]]</f>
        <v>10.593707181988478</v>
      </c>
    </row>
    <row r="75" spans="1:10" x14ac:dyDescent="0.25">
      <c r="A75" t="s">
        <v>79</v>
      </c>
      <c r="B75" s="2">
        <v>43924</v>
      </c>
      <c r="C75" s="1">
        <v>210</v>
      </c>
      <c r="D75" s="1">
        <v>4</v>
      </c>
      <c r="E75" s="1">
        <v>25</v>
      </c>
      <c r="F75" s="1">
        <v>36</v>
      </c>
      <c r="G75" s="3">
        <f>LN(Tablo1[[#This Row],[Case]]^3*((1-Tablo1[[#This Row],[Day]]/365.25))^2+1)</f>
        <v>15.833793305021041</v>
      </c>
      <c r="H75" s="3">
        <f>LN(Tablo1[[#This Row],[Death]]^3*((1-Tablo1[[#This Row],[Day]]/365.25))^2+1)</f>
        <v>3.9703997839979119</v>
      </c>
      <c r="I75" s="3">
        <f>LN(Tablo1[[#This Row],[Recovered]]^3*((1-Tablo1[[#This Row],[Day]]/365.25))^2+1)</f>
        <v>9.4491768120592958</v>
      </c>
      <c r="J75" s="3">
        <f>Tablo1[[#This Row],[Wc]]+Tablo1[[#This Row],[Wd]]-Tablo1[[#This Row],[Wr]]</f>
        <v>10.355016276959656</v>
      </c>
    </row>
    <row r="76" spans="1:10" x14ac:dyDescent="0.25">
      <c r="A76" t="s">
        <v>30</v>
      </c>
      <c r="B76" s="2">
        <v>43936</v>
      </c>
      <c r="C76" s="1">
        <v>638</v>
      </c>
      <c r="D76" s="1">
        <v>6</v>
      </c>
      <c r="E76" s="1">
        <v>114</v>
      </c>
      <c r="F76" s="1">
        <v>36</v>
      </c>
      <c r="G76" s="3">
        <f>LN(Tablo1[[#This Row],[Case]]^3*((1-Tablo1[[#This Row],[Day]]/365.25))^2+1)</f>
        <v>19.167485434758316</v>
      </c>
      <c r="H76" s="3">
        <f>LN(Tablo1[[#This Row],[Death]]^3*((1-Tablo1[[#This Row],[Day]]/365.25))^2+1)</f>
        <v>5.1734301982543007</v>
      </c>
      <c r="I76" s="3">
        <f>LN(Tablo1[[#This Row],[Recovered]]^3*((1-Tablo1[[#This Row],[Day]]/365.25))^2+1)</f>
        <v>14.001066755811149</v>
      </c>
      <c r="J76" s="3">
        <f>Tablo1[[#This Row],[Wc]]+Tablo1[[#This Row],[Wd]]-Tablo1[[#This Row],[Wr]]</f>
        <v>10.339848877201469</v>
      </c>
    </row>
    <row r="77" spans="1:10" x14ac:dyDescent="0.25">
      <c r="A77" t="s">
        <v>58</v>
      </c>
      <c r="B77" s="2">
        <v>43936</v>
      </c>
      <c r="C77" s="1">
        <v>125</v>
      </c>
      <c r="D77" s="1">
        <v>5</v>
      </c>
      <c r="E77" s="1">
        <v>21</v>
      </c>
      <c r="F77" s="1">
        <v>36</v>
      </c>
      <c r="G77" s="3">
        <f>LN(Tablo1[[#This Row],[Case]]^3*((1-Tablo1[[#This Row],[Day]]/365.25))^2+1)</f>
        <v>14.277412421976436</v>
      </c>
      <c r="H77" s="3">
        <f>LN(Tablo1[[#This Row],[Death]]^3*((1-Tablo1[[#This Row],[Day]]/365.25))^2+1)</f>
        <v>4.6305812416938767</v>
      </c>
      <c r="I77" s="3">
        <f>LN(Tablo1[[#This Row],[Recovered]]^3*((1-Tablo1[[#This Row],[Day]]/365.25))^2+1)</f>
        <v>8.9261707678086406</v>
      </c>
      <c r="J77" s="3">
        <f>Tablo1[[#This Row],[Wc]]+Tablo1[[#This Row],[Wd]]-Tablo1[[#This Row],[Wr]]</f>
        <v>9.9818228958616704</v>
      </c>
    </row>
    <row r="78" spans="1:10" x14ac:dyDescent="0.25">
      <c r="A78" t="s">
        <v>73</v>
      </c>
      <c r="B78" s="2">
        <v>43925</v>
      </c>
      <c r="C78" s="1">
        <v>66</v>
      </c>
      <c r="D78" s="1">
        <v>1</v>
      </c>
      <c r="E78" s="1">
        <v>3</v>
      </c>
      <c r="F78" s="1">
        <v>36</v>
      </c>
      <c r="G78" s="3">
        <f>LN(Tablo1[[#This Row],[Case]]^3*((1-Tablo1[[#This Row],[Day]]/365.25))^2+1)</f>
        <v>12.361439086580647</v>
      </c>
      <c r="H78" s="3">
        <f>LN(Tablo1[[#This Row],[Death]]^3*((1-Tablo1[[#This Row],[Day]]/365.25))^2+1)</f>
        <v>0.59475639482510645</v>
      </c>
      <c r="I78" s="3">
        <f>LN(Tablo1[[#This Row],[Recovered]]^3*((1-Tablo1[[#This Row],[Day]]/365.25))^2+1)</f>
        <v>3.132878277598004</v>
      </c>
      <c r="J78" s="3">
        <f>Tablo1[[#This Row],[Wc]]+Tablo1[[#This Row],[Wd]]-Tablo1[[#This Row],[Wr]]</f>
        <v>9.8233172038077505</v>
      </c>
    </row>
    <row r="79" spans="1:10" x14ac:dyDescent="0.25">
      <c r="A79" t="s">
        <v>13</v>
      </c>
      <c r="B79" s="2">
        <v>43924</v>
      </c>
      <c r="C79" s="1">
        <v>351</v>
      </c>
      <c r="D79" s="1">
        <v>4</v>
      </c>
      <c r="E79" s="1">
        <v>53</v>
      </c>
      <c r="F79" s="1">
        <v>36</v>
      </c>
      <c r="G79" s="3">
        <f>LN(Tablo1[[#This Row],[Case]]^3*((1-Tablo1[[#This Row],[Day]]/365.25))^2+1)</f>
        <v>17.374829278840966</v>
      </c>
      <c r="H79" s="3">
        <f>LN(Tablo1[[#This Row],[Death]]^3*((1-Tablo1[[#This Row],[Day]]/365.25))^2+1)</f>
        <v>3.9703997839979119</v>
      </c>
      <c r="I79" s="3">
        <f>LN(Tablo1[[#This Row],[Recovered]]^3*((1-Tablo1[[#This Row],[Day]]/365.25))^2+1)</f>
        <v>11.703354586719131</v>
      </c>
      <c r="J79" s="3">
        <f>Tablo1[[#This Row],[Wc]]+Tablo1[[#This Row],[Wd]]-Tablo1[[#This Row],[Wr]]</f>
        <v>9.6418744761197477</v>
      </c>
    </row>
    <row r="80" spans="1:10" x14ac:dyDescent="0.25">
      <c r="A80" t="s">
        <v>24</v>
      </c>
      <c r="B80" s="2">
        <v>43891</v>
      </c>
      <c r="C80" s="1">
        <v>24</v>
      </c>
      <c r="D80" s="1">
        <v>0</v>
      </c>
      <c r="E80" s="1">
        <v>0</v>
      </c>
      <c r="F80" s="1">
        <v>36</v>
      </c>
      <c r="G80" s="3">
        <f>LN(Tablo1[[#This Row],[Case]]^3*((1-Tablo1[[#This Row],[Day]]/365.25))^2+1)</f>
        <v>9.3267210886178571</v>
      </c>
      <c r="H80" s="3">
        <f>LN(Tablo1[[#This Row],[Death]]^3*((1-Tablo1[[#This Row],[Day]]/365.25))^2+1)</f>
        <v>0</v>
      </c>
      <c r="I80" s="3">
        <f>LN(Tablo1[[#This Row],[Recovered]]^3*((1-Tablo1[[#This Row],[Day]]/365.25))^2+1)</f>
        <v>0</v>
      </c>
      <c r="J80" s="3">
        <f>Tablo1[[#This Row],[Wc]]+Tablo1[[#This Row],[Wd]]-Tablo1[[#This Row],[Wr]]</f>
        <v>9.3267210886178571</v>
      </c>
    </row>
    <row r="81" spans="1:10" x14ac:dyDescent="0.25">
      <c r="A81" t="s">
        <v>59</v>
      </c>
      <c r="B81" s="2">
        <v>43887</v>
      </c>
      <c r="C81" s="1">
        <v>189</v>
      </c>
      <c r="D81" s="1">
        <v>2</v>
      </c>
      <c r="E81" s="1">
        <v>22</v>
      </c>
      <c r="F81" s="1">
        <v>36</v>
      </c>
      <c r="G81" s="3">
        <f>LN(Tablo1[[#This Row],[Case]]^3*((1-Tablo1[[#This Row],[Day]]/365.25))^2+1)</f>
        <v>15.517711807445941</v>
      </c>
      <c r="H81" s="3">
        <f>LN(Tablo1[[#This Row],[Death]]^3*((1-Tablo1[[#This Row],[Day]]/365.25))^2+1)</f>
        <v>2.014998306702275</v>
      </c>
      <c r="I81" s="3">
        <f>LN(Tablo1[[#This Row],[Recovered]]^3*((1-Tablo1[[#This Row],[Day]]/365.25))^2+1)</f>
        <v>9.0657135075669011</v>
      </c>
      <c r="J81" s="3">
        <f>Tablo1[[#This Row],[Wc]]+Tablo1[[#This Row],[Wd]]-Tablo1[[#This Row],[Wr]]</f>
        <v>8.4669966065813149</v>
      </c>
    </row>
    <row r="82" spans="1:10" x14ac:dyDescent="0.25">
      <c r="A82" t="s">
        <v>50</v>
      </c>
      <c r="B82" s="2">
        <v>43924</v>
      </c>
      <c r="C82" s="1">
        <v>1364</v>
      </c>
      <c r="D82" s="1">
        <v>4</v>
      </c>
      <c r="E82" s="1">
        <v>309</v>
      </c>
      <c r="F82" s="1">
        <v>36</v>
      </c>
      <c r="G82" s="3">
        <f>LN(Tablo1[[#This Row],[Case]]^3*((1-Tablo1[[#This Row],[Day]]/365.25))^2+1)</f>
        <v>21.447001095680324</v>
      </c>
      <c r="H82" s="3">
        <f>LN(Tablo1[[#This Row],[Death]]^3*((1-Tablo1[[#This Row],[Day]]/365.25))^2+1)</f>
        <v>3.9703997839979119</v>
      </c>
      <c r="I82" s="3">
        <f>LN(Tablo1[[#This Row],[Recovered]]^3*((1-Tablo1[[#This Row],[Day]]/365.25))^2+1)</f>
        <v>16.992494452389671</v>
      </c>
      <c r="J82" s="3">
        <f>Tablo1[[#This Row],[Wc]]+Tablo1[[#This Row],[Wd]]-Tablo1[[#This Row],[Wr]]</f>
        <v>8.4249064272885654</v>
      </c>
    </row>
    <row r="83" spans="1:10" x14ac:dyDescent="0.25">
      <c r="A83" t="s">
        <v>60</v>
      </c>
      <c r="B83" s="2">
        <v>43928</v>
      </c>
      <c r="C83" s="1">
        <v>353</v>
      </c>
      <c r="D83" s="1">
        <v>6</v>
      </c>
      <c r="E83" s="1">
        <v>138</v>
      </c>
      <c r="F83" s="1">
        <v>36</v>
      </c>
      <c r="G83" s="3">
        <f>LN(Tablo1[[#This Row],[Case]]^3*((1-Tablo1[[#This Row],[Day]]/365.25))^2+1)</f>
        <v>17.391874778762286</v>
      </c>
      <c r="H83" s="3">
        <f>LN(Tablo1[[#This Row],[Death]]^3*((1-Tablo1[[#This Row],[Day]]/365.25))^2+1)</f>
        <v>5.1734301982543007</v>
      </c>
      <c r="I83" s="3">
        <f>LN(Tablo1[[#This Row],[Recovered]]^3*((1-Tablo1[[#This Row],[Day]]/365.25))^2+1)</f>
        <v>14.574232103721586</v>
      </c>
      <c r="J83" s="3">
        <f>Tablo1[[#This Row],[Wc]]+Tablo1[[#This Row],[Wd]]-Tablo1[[#This Row],[Wr]]</f>
        <v>7.9910728732950016</v>
      </c>
    </row>
    <row r="84" spans="1:10" x14ac:dyDescent="0.25">
      <c r="A84" t="s">
        <v>36</v>
      </c>
      <c r="B84" s="2">
        <v>43903</v>
      </c>
      <c r="C84" s="1">
        <v>706</v>
      </c>
      <c r="D84" s="1">
        <v>7</v>
      </c>
      <c r="E84" s="1">
        <v>325</v>
      </c>
      <c r="F84" s="1">
        <v>36</v>
      </c>
      <c r="G84" s="3">
        <f>LN(Tablo1[[#This Row],[Case]]^3*((1-Tablo1[[#This Row],[Day]]/365.25))^2+1)</f>
        <v>19.471316295962044</v>
      </c>
      <c r="H84" s="3">
        <f>LN(Tablo1[[#This Row],[Death]]^3*((1-Tablo1[[#This Row],[Day]]/365.25))^2+1)</f>
        <v>5.6337824601555182</v>
      </c>
      <c r="I84" s="3">
        <f>LN(Tablo1[[#This Row],[Recovered]]^3*((1-Tablo1[[#This Row],[Day]]/365.25))^2+1)</f>
        <v>17.143946162823518</v>
      </c>
      <c r="J84" s="3">
        <f>Tablo1[[#This Row],[Wc]]+Tablo1[[#This Row],[Wd]]-Tablo1[[#This Row],[Wr]]</f>
        <v>7.9611525932940452</v>
      </c>
    </row>
    <row r="85" spans="1:10" x14ac:dyDescent="0.25">
      <c r="A85" t="s">
        <v>78</v>
      </c>
      <c r="B85" s="2">
        <v>43924</v>
      </c>
      <c r="C85" s="1">
        <v>868</v>
      </c>
      <c r="D85" s="1">
        <v>1</v>
      </c>
      <c r="E85" s="1">
        <v>103</v>
      </c>
      <c r="F85" s="1">
        <v>36</v>
      </c>
      <c r="G85" s="3">
        <f>LN(Tablo1[[#This Row],[Case]]^3*((1-Tablo1[[#This Row],[Day]]/365.25))^2+1)</f>
        <v>20.091045725847998</v>
      </c>
      <c r="H85" s="3">
        <f>LN(Tablo1[[#This Row],[Death]]^3*((1-Tablo1[[#This Row],[Day]]/365.25))^2+1)</f>
        <v>0.59475639482510645</v>
      </c>
      <c r="I85" s="3">
        <f>LN(Tablo1[[#This Row],[Recovered]]^3*((1-Tablo1[[#This Row],[Day]]/365.25))^2+1)</f>
        <v>13.696658670877806</v>
      </c>
      <c r="J85" s="3">
        <f>Tablo1[[#This Row],[Wc]]+Tablo1[[#This Row],[Wd]]-Tablo1[[#This Row],[Wr]]</f>
        <v>6.9891434497953</v>
      </c>
    </row>
    <row r="86" spans="1:10" x14ac:dyDescent="0.25">
      <c r="A86" t="s">
        <v>42</v>
      </c>
      <c r="B86" s="2">
        <v>43889</v>
      </c>
      <c r="C86" s="1">
        <v>57</v>
      </c>
      <c r="D86" s="1">
        <v>2</v>
      </c>
      <c r="E86" s="1">
        <v>11</v>
      </c>
      <c r="F86" s="1">
        <v>36</v>
      </c>
      <c r="G86" s="3">
        <f>LN(Tablo1[[#This Row],[Case]]^3*((1-Tablo1[[#This Row],[Day]]/365.25))^2+1)</f>
        <v>11.921631028609486</v>
      </c>
      <c r="H86" s="3">
        <f>LN(Tablo1[[#This Row],[Death]]^3*((1-Tablo1[[#This Row],[Day]]/365.25))^2+1)</f>
        <v>2.014998306702275</v>
      </c>
      <c r="I86" s="3">
        <f>LN(Tablo1[[#This Row],[Recovered]]^3*((1-Tablo1[[#This Row],[Day]]/365.25))^2+1)</f>
        <v>6.9870805646867824</v>
      </c>
      <c r="J86" s="3">
        <f>Tablo1[[#This Row],[Wc]]+Tablo1[[#This Row],[Wd]]-Tablo1[[#This Row],[Wr]]</f>
        <v>6.9495487706249781</v>
      </c>
    </row>
    <row r="87" spans="1:10" x14ac:dyDescent="0.25">
      <c r="A87" t="s">
        <v>44</v>
      </c>
      <c r="B87" s="2">
        <v>43892</v>
      </c>
      <c r="C87" s="1">
        <v>159</v>
      </c>
      <c r="D87" s="1">
        <v>0</v>
      </c>
      <c r="E87" s="1">
        <v>16</v>
      </c>
      <c r="F87" s="1">
        <v>36</v>
      </c>
      <c r="G87" s="3">
        <f>LN(Tablo1[[#This Row],[Case]]^3*((1-Tablo1[[#This Row],[Day]]/365.25))^2+1)</f>
        <v>14.999183492798098</v>
      </c>
      <c r="H87" s="3">
        <f>LN(Tablo1[[#This Row],[Death]]^3*((1-Tablo1[[#This Row],[Day]]/365.25))^2+1)</f>
        <v>0</v>
      </c>
      <c r="I87" s="3">
        <f>LN(Tablo1[[#This Row],[Recovered]]^3*((1-Tablo1[[#This Row],[Day]]/365.25))^2+1)</f>
        <v>8.1105371493138847</v>
      </c>
      <c r="J87" s="3">
        <f>Tablo1[[#This Row],[Wc]]+Tablo1[[#This Row],[Wd]]-Tablo1[[#This Row],[Wr]]</f>
        <v>6.8886463434842131</v>
      </c>
    </row>
    <row r="88" spans="1:10" x14ac:dyDescent="0.25">
      <c r="A88" t="s">
        <v>51</v>
      </c>
      <c r="B88" s="2">
        <v>43895</v>
      </c>
      <c r="C88" s="1">
        <v>30</v>
      </c>
      <c r="D88" s="1">
        <v>0</v>
      </c>
      <c r="E88" s="1">
        <v>3</v>
      </c>
      <c r="F88" s="1">
        <v>36</v>
      </c>
      <c r="G88" s="3">
        <f>LN(Tablo1[[#This Row],[Case]]^3*((1-Tablo1[[#This Row],[Day]]/365.25))^2+1)</f>
        <v>9.9961083029670696</v>
      </c>
      <c r="H88" s="3">
        <f>LN(Tablo1[[#This Row],[Death]]^3*((1-Tablo1[[#This Row],[Day]]/365.25))^2+1)</f>
        <v>0</v>
      </c>
      <c r="I88" s="3">
        <f>LN(Tablo1[[#This Row],[Recovered]]^3*((1-Tablo1[[#This Row],[Day]]/365.25))^2+1)</f>
        <v>3.132878277598004</v>
      </c>
      <c r="J88" s="3">
        <f>Tablo1[[#This Row],[Wc]]+Tablo1[[#This Row],[Wd]]-Tablo1[[#This Row],[Wr]]</f>
        <v>6.8632300253690657</v>
      </c>
    </row>
    <row r="89" spans="1:10" x14ac:dyDescent="0.25">
      <c r="A89" t="s">
        <v>119</v>
      </c>
      <c r="B89" s="2">
        <v>43887</v>
      </c>
      <c r="C89" s="1">
        <v>57</v>
      </c>
      <c r="D89" s="1">
        <v>0</v>
      </c>
      <c r="E89" s="1">
        <v>6</v>
      </c>
      <c r="F89" s="1">
        <v>36</v>
      </c>
      <c r="G89" s="3">
        <f>LN(Tablo1[[#This Row],[Case]]^3*((1-Tablo1[[#This Row],[Day]]/365.25))^2+1)</f>
        <v>11.921631028609486</v>
      </c>
      <c r="H89" s="3">
        <f>LN(Tablo1[[#This Row],[Death]]^3*((1-Tablo1[[#This Row],[Day]]/365.25))^2+1)</f>
        <v>0</v>
      </c>
      <c r="I89" s="3">
        <f>LN(Tablo1[[#This Row],[Recovered]]^3*((1-Tablo1[[#This Row],[Day]]/365.25))^2+1)</f>
        <v>5.1734301982543007</v>
      </c>
      <c r="J89" s="3">
        <f>Tablo1[[#This Row],[Wc]]+Tablo1[[#This Row],[Wd]]-Tablo1[[#This Row],[Wr]]</f>
        <v>6.7482008303551853</v>
      </c>
    </row>
    <row r="90" spans="1:10" x14ac:dyDescent="0.25">
      <c r="A90" t="s">
        <v>107</v>
      </c>
      <c r="B90" s="2">
        <v>43931</v>
      </c>
      <c r="C90" s="1">
        <v>76</v>
      </c>
      <c r="D90" s="1">
        <v>3</v>
      </c>
      <c r="E90" s="1">
        <v>25</v>
      </c>
      <c r="F90" s="1">
        <v>36</v>
      </c>
      <c r="G90" s="3">
        <f>LN(Tablo1[[#This Row],[Case]]^3*((1-Tablo1[[#This Row],[Day]]/365.25))^2+1)</f>
        <v>12.784673404259825</v>
      </c>
      <c r="H90" s="3">
        <f>LN(Tablo1[[#This Row],[Death]]^3*((1-Tablo1[[#This Row],[Day]]/365.25))^2+1)</f>
        <v>3.132878277598004</v>
      </c>
      <c r="I90" s="3">
        <f>LN(Tablo1[[#This Row],[Recovered]]^3*((1-Tablo1[[#This Row],[Day]]/365.25))^2+1)</f>
        <v>9.4491768120592958</v>
      </c>
      <c r="J90" s="3">
        <f>Tablo1[[#This Row],[Wc]]+Tablo1[[#This Row],[Wd]]-Tablo1[[#This Row],[Wr]]</f>
        <v>6.4683748697985344</v>
      </c>
    </row>
    <row r="91" spans="1:10" x14ac:dyDescent="0.25">
      <c r="A91" t="s">
        <v>105</v>
      </c>
      <c r="B91" s="2">
        <v>43887</v>
      </c>
      <c r="C91" s="1">
        <v>32</v>
      </c>
      <c r="D91" s="1">
        <v>1</v>
      </c>
      <c r="E91" s="1">
        <v>5</v>
      </c>
      <c r="F91" s="1">
        <v>36</v>
      </c>
      <c r="G91" s="3">
        <f>LN(Tablo1[[#This Row],[Case]]^3*((1-Tablo1[[#This Row],[Day]]/365.25))^2+1)</f>
        <v>10.189715843645979</v>
      </c>
      <c r="H91" s="3">
        <f>LN(Tablo1[[#This Row],[Death]]^3*((1-Tablo1[[#This Row],[Day]]/365.25))^2+1)</f>
        <v>0.59475639482510645</v>
      </c>
      <c r="I91" s="3">
        <f>LN(Tablo1[[#This Row],[Recovered]]^3*((1-Tablo1[[#This Row],[Day]]/365.25))^2+1)</f>
        <v>4.6305812416938767</v>
      </c>
      <c r="J91" s="3">
        <f>Tablo1[[#This Row],[Wc]]+Tablo1[[#This Row],[Wd]]-Tablo1[[#This Row],[Wr]]</f>
        <v>6.1538909967772089</v>
      </c>
    </row>
    <row r="92" spans="1:10" x14ac:dyDescent="0.25">
      <c r="A92" t="s">
        <v>114</v>
      </c>
      <c r="B92" s="2">
        <v>43930</v>
      </c>
      <c r="C92" s="1">
        <v>263</v>
      </c>
      <c r="D92" s="1">
        <v>1</v>
      </c>
      <c r="E92" s="1">
        <v>44</v>
      </c>
      <c r="F92" s="1">
        <v>36</v>
      </c>
      <c r="G92" s="3">
        <f>LN(Tablo1[[#This Row],[Case]]^3*((1-Tablo1[[#This Row],[Day]]/365.25))^2+1)</f>
        <v>16.508932744167495</v>
      </c>
      <c r="H92" s="3">
        <f>LN(Tablo1[[#This Row],[Death]]^3*((1-Tablo1[[#This Row],[Day]]/365.25))^2+1)</f>
        <v>0.59475639482510645</v>
      </c>
      <c r="I92" s="3">
        <f>LN(Tablo1[[#This Row],[Recovered]]^3*((1-Tablo1[[#This Row],[Day]]/365.25))^2+1)</f>
        <v>11.145053928408714</v>
      </c>
      <c r="J92" s="3">
        <f>Tablo1[[#This Row],[Wc]]+Tablo1[[#This Row],[Wd]]-Tablo1[[#This Row],[Wr]]</f>
        <v>5.9586352105838891</v>
      </c>
    </row>
    <row r="93" spans="1:10" x14ac:dyDescent="0.25">
      <c r="A93" t="s">
        <v>11</v>
      </c>
      <c r="B93" s="2">
        <v>43920</v>
      </c>
      <c r="C93" s="1">
        <v>515</v>
      </c>
      <c r="D93" s="1">
        <v>4</v>
      </c>
      <c r="E93" s="1">
        <v>279</v>
      </c>
      <c r="F93" s="1">
        <v>36</v>
      </c>
      <c r="G93" s="3">
        <f>LN(Tablo1[[#This Row],[Case]]^3*((1-Tablo1[[#This Row],[Day]]/365.25))^2+1)</f>
        <v>18.524971290986006</v>
      </c>
      <c r="H93" s="3">
        <f>LN(Tablo1[[#This Row],[Death]]^3*((1-Tablo1[[#This Row],[Day]]/365.25))^2+1)</f>
        <v>3.9703997839979119</v>
      </c>
      <c r="I93" s="3">
        <f>LN(Tablo1[[#This Row],[Recovered]]^3*((1-Tablo1[[#This Row],[Day]]/365.25))^2+1)</f>
        <v>16.686105982114437</v>
      </c>
      <c r="J93" s="3">
        <f>Tablo1[[#This Row],[Wc]]+Tablo1[[#This Row],[Wd]]-Tablo1[[#This Row],[Wr]]</f>
        <v>5.8092650928694809</v>
      </c>
    </row>
    <row r="94" spans="1:10" x14ac:dyDescent="0.25">
      <c r="A94" t="s">
        <v>92</v>
      </c>
      <c r="B94" s="2">
        <v>43896</v>
      </c>
      <c r="C94" s="1">
        <v>13</v>
      </c>
      <c r="D94" s="1">
        <v>0</v>
      </c>
      <c r="E94" s="1">
        <v>2</v>
      </c>
      <c r="F94" s="1">
        <v>36</v>
      </c>
      <c r="G94" s="3">
        <f>LN(Tablo1[[#This Row],[Case]]^3*((1-Tablo1[[#This Row],[Day]]/365.25))^2+1)</f>
        <v>7.4878786384347755</v>
      </c>
      <c r="H94" s="3">
        <f>LN(Tablo1[[#This Row],[Death]]^3*((1-Tablo1[[#This Row],[Day]]/365.25))^2+1)</f>
        <v>0</v>
      </c>
      <c r="I94" s="3">
        <f>LN(Tablo1[[#This Row],[Recovered]]^3*((1-Tablo1[[#This Row],[Day]]/365.25))^2+1)</f>
        <v>2.014998306702275</v>
      </c>
      <c r="J94" s="3">
        <f>Tablo1[[#This Row],[Wc]]+Tablo1[[#This Row],[Wd]]-Tablo1[[#This Row],[Wr]]</f>
        <v>5.472880331732501</v>
      </c>
    </row>
    <row r="95" spans="1:10" x14ac:dyDescent="0.25">
      <c r="A95" t="s">
        <v>82</v>
      </c>
      <c r="B95" s="2">
        <v>43920</v>
      </c>
      <c r="C95" s="1">
        <v>179</v>
      </c>
      <c r="D95" s="1">
        <v>0</v>
      </c>
      <c r="E95" s="1">
        <v>29</v>
      </c>
      <c r="F95" s="1">
        <v>36</v>
      </c>
      <c r="G95" s="3">
        <f>LN(Tablo1[[#This Row],[Case]]^3*((1-Tablo1[[#This Row],[Day]]/365.25))^2+1)</f>
        <v>15.354628212077793</v>
      </c>
      <c r="H95" s="3">
        <f>LN(Tablo1[[#This Row],[Death]]^3*((1-Tablo1[[#This Row],[Day]]/365.25))^2+1)</f>
        <v>0</v>
      </c>
      <c r="I95" s="3">
        <f>LN(Tablo1[[#This Row],[Recovered]]^3*((1-Tablo1[[#This Row],[Day]]/365.25))^2+1)</f>
        <v>9.8944085272357665</v>
      </c>
      <c r="J95" s="3">
        <f>Tablo1[[#This Row],[Wc]]+Tablo1[[#This Row],[Wd]]-Tablo1[[#This Row],[Wr]]</f>
        <v>5.460219684842027</v>
      </c>
    </row>
    <row r="96" spans="1:10" x14ac:dyDescent="0.25">
      <c r="A96" t="s">
        <v>74</v>
      </c>
      <c r="B96" s="2">
        <v>43935</v>
      </c>
      <c r="C96" s="1">
        <v>30</v>
      </c>
      <c r="D96" s="1">
        <v>0</v>
      </c>
      <c r="E96" s="1">
        <v>5</v>
      </c>
      <c r="F96" s="1">
        <v>36</v>
      </c>
      <c r="G96" s="3">
        <f>LN(Tablo1[[#This Row],[Case]]^3*((1-Tablo1[[#This Row],[Day]]/365.25))^2+1)</f>
        <v>9.9961083029670696</v>
      </c>
      <c r="H96" s="3">
        <f>LN(Tablo1[[#This Row],[Death]]^3*((1-Tablo1[[#This Row],[Day]]/365.25))^2+1)</f>
        <v>0</v>
      </c>
      <c r="I96" s="3">
        <f>LN(Tablo1[[#This Row],[Recovered]]^3*((1-Tablo1[[#This Row],[Day]]/365.25))^2+1)</f>
        <v>4.6305812416938767</v>
      </c>
      <c r="J96" s="3">
        <f>Tablo1[[#This Row],[Wc]]+Tablo1[[#This Row],[Wd]]-Tablo1[[#This Row],[Wr]]</f>
        <v>5.3655270612731929</v>
      </c>
    </row>
    <row r="97" spans="1:10" x14ac:dyDescent="0.25">
      <c r="A97" t="s">
        <v>111</v>
      </c>
      <c r="B97" s="2">
        <v>43894</v>
      </c>
      <c r="C97" s="1">
        <v>27</v>
      </c>
      <c r="D97" s="1">
        <v>0</v>
      </c>
      <c r="E97" s="1">
        <v>5</v>
      </c>
      <c r="F97" s="1">
        <v>36</v>
      </c>
      <c r="G97" s="3">
        <f>LN(Tablo1[[#This Row],[Case]]^3*((1-Tablo1[[#This Row],[Day]]/365.25))^2+1)</f>
        <v>9.6800436987242549</v>
      </c>
      <c r="H97" s="3">
        <f>LN(Tablo1[[#This Row],[Death]]^3*((1-Tablo1[[#This Row],[Day]]/365.25))^2+1)</f>
        <v>0</v>
      </c>
      <c r="I97" s="3">
        <f>LN(Tablo1[[#This Row],[Recovered]]^3*((1-Tablo1[[#This Row],[Day]]/365.25))^2+1)</f>
        <v>4.6305812416938767</v>
      </c>
      <c r="J97" s="3">
        <f>Tablo1[[#This Row],[Wc]]+Tablo1[[#This Row],[Wd]]-Tablo1[[#This Row],[Wr]]</f>
        <v>5.0494624570303781</v>
      </c>
    </row>
    <row r="98" spans="1:10" x14ac:dyDescent="0.25">
      <c r="A98" t="s">
        <v>43</v>
      </c>
      <c r="B98" s="2">
        <v>43922</v>
      </c>
      <c r="C98" s="1">
        <v>117</v>
      </c>
      <c r="D98" s="1">
        <v>0</v>
      </c>
      <c r="E98" s="1">
        <v>23</v>
      </c>
      <c r="F98" s="1">
        <v>36</v>
      </c>
      <c r="G98" s="3">
        <f>LN(Tablo1[[#This Row],[Case]]^3*((1-Tablo1[[#This Row],[Day]]/365.25))^2+1)</f>
        <v>14.078993152749723</v>
      </c>
      <c r="H98" s="3">
        <f>LN(Tablo1[[#This Row],[Death]]^3*((1-Tablo1[[#This Row],[Day]]/365.25))^2+1)</f>
        <v>0</v>
      </c>
      <c r="I98" s="3">
        <f>LN(Tablo1[[#This Row],[Recovered]]^3*((1-Tablo1[[#This Row],[Day]]/365.25))^2+1)</f>
        <v>9.1990543678802315</v>
      </c>
      <c r="J98" s="3">
        <f>Tablo1[[#This Row],[Wc]]+Tablo1[[#This Row],[Wd]]-Tablo1[[#This Row],[Wr]]</f>
        <v>4.8799387848694913</v>
      </c>
    </row>
    <row r="99" spans="1:10" x14ac:dyDescent="0.25">
      <c r="A99" t="s">
        <v>95</v>
      </c>
      <c r="B99" s="2">
        <v>43927</v>
      </c>
      <c r="C99" s="1">
        <v>226</v>
      </c>
      <c r="D99" s="1">
        <v>2</v>
      </c>
      <c r="E99" s="1">
        <v>92</v>
      </c>
      <c r="F99" s="1">
        <v>36</v>
      </c>
      <c r="G99" s="3">
        <f>LN(Tablo1[[#This Row],[Case]]^3*((1-Tablo1[[#This Row],[Day]]/365.25))^2+1)</f>
        <v>16.054075684413394</v>
      </c>
      <c r="H99" s="3">
        <f>LN(Tablo1[[#This Row],[Death]]^3*((1-Tablo1[[#This Row],[Day]]/365.25))^2+1)</f>
        <v>2.014998306702275</v>
      </c>
      <c r="I99" s="3">
        <f>LN(Tablo1[[#This Row],[Recovered]]^3*((1-Tablo1[[#This Row],[Day]]/365.25))^2+1)</f>
        <v>13.357837891525136</v>
      </c>
      <c r="J99" s="3">
        <f>Tablo1[[#This Row],[Wc]]+Tablo1[[#This Row],[Wd]]-Tablo1[[#This Row],[Wr]]</f>
        <v>4.7112360995905327</v>
      </c>
    </row>
    <row r="100" spans="1:10" x14ac:dyDescent="0.25">
      <c r="A100" t="s">
        <v>41</v>
      </c>
      <c r="B100" s="2">
        <v>43894</v>
      </c>
      <c r="C100" s="1">
        <v>6</v>
      </c>
      <c r="D100" s="1">
        <v>0</v>
      </c>
      <c r="E100" s="1">
        <v>1</v>
      </c>
      <c r="F100" s="1">
        <v>36</v>
      </c>
      <c r="G100" s="3">
        <f>LN(Tablo1[[#This Row],[Case]]^3*((1-Tablo1[[#This Row],[Day]]/365.25))^2+1)</f>
        <v>5.1734301982543007</v>
      </c>
      <c r="H100" s="3">
        <f>LN(Tablo1[[#This Row],[Death]]^3*((1-Tablo1[[#This Row],[Day]]/365.25))^2+1)</f>
        <v>0</v>
      </c>
      <c r="I100" s="3">
        <f>LN(Tablo1[[#This Row],[Recovered]]^3*((1-Tablo1[[#This Row],[Day]]/365.25))^2+1)</f>
        <v>0.59475639482510645</v>
      </c>
      <c r="J100" s="3">
        <f>Tablo1[[#This Row],[Wc]]+Tablo1[[#This Row],[Wd]]-Tablo1[[#This Row],[Wr]]</f>
        <v>4.5786738034291945</v>
      </c>
    </row>
    <row r="101" spans="1:10" x14ac:dyDescent="0.25">
      <c r="A101" t="s">
        <v>47</v>
      </c>
      <c r="B101" s="2">
        <v>43931</v>
      </c>
      <c r="C101" s="1">
        <v>8</v>
      </c>
      <c r="D101" s="1">
        <v>0</v>
      </c>
      <c r="E101" s="1">
        <v>2</v>
      </c>
      <c r="F101" s="1">
        <v>36</v>
      </c>
      <c r="G101" s="3">
        <f>LN(Tablo1[[#This Row],[Case]]^3*((1-Tablo1[[#This Row],[Day]]/365.25))^2+1)</f>
        <v>6.0331959029201609</v>
      </c>
      <c r="H101" s="3">
        <f>LN(Tablo1[[#This Row],[Death]]^3*((1-Tablo1[[#This Row],[Day]]/365.25))^2+1)</f>
        <v>0</v>
      </c>
      <c r="I101" s="3">
        <f>LN(Tablo1[[#This Row],[Recovered]]^3*((1-Tablo1[[#This Row],[Day]]/365.25))^2+1)</f>
        <v>2.014998306702275</v>
      </c>
      <c r="J101" s="3">
        <f>Tablo1[[#This Row],[Wc]]+Tablo1[[#This Row],[Wd]]-Tablo1[[#This Row],[Wr]]</f>
        <v>4.0181975962178864</v>
      </c>
    </row>
    <row r="102" spans="1:10" x14ac:dyDescent="0.25">
      <c r="A102" t="s">
        <v>62</v>
      </c>
      <c r="B102" s="2">
        <v>43920</v>
      </c>
      <c r="C102" s="1">
        <v>266</v>
      </c>
      <c r="D102" s="1">
        <v>0</v>
      </c>
      <c r="E102" s="1">
        <v>72</v>
      </c>
      <c r="F102" s="1">
        <v>36</v>
      </c>
      <c r="G102" s="3">
        <f>LN(Tablo1[[#This Row],[Case]]^3*((1-Tablo1[[#This Row],[Day]]/365.25))^2+1)</f>
        <v>16.542959571716139</v>
      </c>
      <c r="H102" s="3">
        <f>LN(Tablo1[[#This Row],[Death]]^3*((1-Tablo1[[#This Row],[Day]]/365.25))^2+1)</f>
        <v>0</v>
      </c>
      <c r="I102" s="3">
        <f>LN(Tablo1[[#This Row],[Recovered]]^3*((1-Tablo1[[#This Row],[Day]]/365.25))^2+1)</f>
        <v>12.622472234122377</v>
      </c>
      <c r="J102" s="3">
        <f>Tablo1[[#This Row],[Wc]]+Tablo1[[#This Row],[Wd]]-Tablo1[[#This Row],[Wr]]</f>
        <v>3.9204873375937623</v>
      </c>
    </row>
    <row r="103" spans="1:10" x14ac:dyDescent="0.25">
      <c r="A103" t="s">
        <v>8</v>
      </c>
      <c r="B103" s="2">
        <v>43891</v>
      </c>
      <c r="C103" s="1">
        <v>27</v>
      </c>
      <c r="D103" s="1">
        <v>1</v>
      </c>
      <c r="E103" s="1">
        <v>11</v>
      </c>
      <c r="F103" s="1">
        <v>36</v>
      </c>
      <c r="G103" s="3">
        <f>LN(Tablo1[[#This Row],[Case]]^3*((1-Tablo1[[#This Row],[Day]]/365.25))^2+1)</f>
        <v>9.6800436987242549</v>
      </c>
      <c r="H103" s="3">
        <f>LN(Tablo1[[#This Row],[Death]]^3*((1-Tablo1[[#This Row],[Day]]/365.25))^2+1)</f>
        <v>0.59475639482510645</v>
      </c>
      <c r="I103" s="3">
        <f>LN(Tablo1[[#This Row],[Recovered]]^3*((1-Tablo1[[#This Row],[Day]]/365.25))^2+1)</f>
        <v>6.9870805646867824</v>
      </c>
      <c r="J103" s="3">
        <f>Tablo1[[#This Row],[Wc]]+Tablo1[[#This Row],[Wd]]-Tablo1[[#This Row],[Wr]]</f>
        <v>3.2877195288625787</v>
      </c>
    </row>
    <row r="104" spans="1:10" x14ac:dyDescent="0.25">
      <c r="A104" t="s">
        <v>87</v>
      </c>
      <c r="B104" s="2">
        <v>43895</v>
      </c>
      <c r="C104" s="1">
        <v>3</v>
      </c>
      <c r="D104" s="1">
        <v>1</v>
      </c>
      <c r="E104" s="1">
        <v>1</v>
      </c>
      <c r="F104" s="1">
        <v>36</v>
      </c>
      <c r="G104" s="3">
        <f>LN(Tablo1[[#This Row],[Case]]^3*((1-Tablo1[[#This Row],[Day]]/365.25))^2+1)</f>
        <v>3.132878277598004</v>
      </c>
      <c r="H104" s="3">
        <f>LN(Tablo1[[#This Row],[Death]]^3*((1-Tablo1[[#This Row],[Day]]/365.25))^2+1)</f>
        <v>0.59475639482510645</v>
      </c>
      <c r="I104" s="3">
        <f>LN(Tablo1[[#This Row],[Recovered]]^3*((1-Tablo1[[#This Row],[Day]]/365.25))^2+1)</f>
        <v>0.59475639482510645</v>
      </c>
      <c r="J104" s="3">
        <f>Tablo1[[#This Row],[Wc]]+Tablo1[[#This Row],[Wd]]-Tablo1[[#This Row],[Wr]]</f>
        <v>3.132878277598004</v>
      </c>
    </row>
    <row r="105" spans="1:10" x14ac:dyDescent="0.25">
      <c r="A105" t="s">
        <v>15</v>
      </c>
      <c r="B105" s="2">
        <v>43931</v>
      </c>
      <c r="C105" s="1">
        <v>5</v>
      </c>
      <c r="D105" s="1">
        <v>0</v>
      </c>
      <c r="E105" s="1">
        <v>2</v>
      </c>
      <c r="F105" s="1">
        <v>36</v>
      </c>
      <c r="G105" s="3">
        <f>LN(Tablo1[[#This Row],[Case]]^3*((1-Tablo1[[#This Row],[Day]]/365.25))^2+1)</f>
        <v>4.6305812416938767</v>
      </c>
      <c r="H105" s="3">
        <f>LN(Tablo1[[#This Row],[Death]]^3*((1-Tablo1[[#This Row],[Day]]/365.25))^2+1)</f>
        <v>0</v>
      </c>
      <c r="I105" s="3">
        <f>LN(Tablo1[[#This Row],[Recovered]]^3*((1-Tablo1[[#This Row],[Day]]/365.25))^2+1)</f>
        <v>2.014998306702275</v>
      </c>
      <c r="J105" s="3">
        <f>Tablo1[[#This Row],[Wc]]+Tablo1[[#This Row],[Wd]]-Tablo1[[#This Row],[Wr]]</f>
        <v>2.6155829349916018</v>
      </c>
    </row>
    <row r="106" spans="1:10" x14ac:dyDescent="0.25">
      <c r="A106" t="s">
        <v>106</v>
      </c>
      <c r="B106" s="2">
        <v>43887</v>
      </c>
      <c r="C106" s="1">
        <v>40</v>
      </c>
      <c r="D106" s="1">
        <v>0</v>
      </c>
      <c r="E106" s="1">
        <v>22</v>
      </c>
      <c r="F106" s="1">
        <v>36</v>
      </c>
      <c r="G106" s="3">
        <f>LN(Tablo1[[#This Row],[Case]]^3*((1-Tablo1[[#This Row],[Day]]/365.25))^2+1)</f>
        <v>10.859128170797128</v>
      </c>
      <c r="H106" s="3">
        <f>LN(Tablo1[[#This Row],[Death]]^3*((1-Tablo1[[#This Row],[Day]]/365.25))^2+1)</f>
        <v>0</v>
      </c>
      <c r="I106" s="3">
        <f>LN(Tablo1[[#This Row],[Recovered]]^3*((1-Tablo1[[#This Row],[Day]]/365.25))^2+1)</f>
        <v>9.0657135075669011</v>
      </c>
      <c r="J106" s="3">
        <f>Tablo1[[#This Row],[Wc]]+Tablo1[[#This Row],[Wd]]-Tablo1[[#This Row],[Wr]]</f>
        <v>1.7934146632302266</v>
      </c>
    </row>
    <row r="107" spans="1:10" x14ac:dyDescent="0.25">
      <c r="A107" t="s">
        <v>65</v>
      </c>
      <c r="B107" s="2">
        <v>43929</v>
      </c>
      <c r="C107" s="1">
        <v>78</v>
      </c>
      <c r="D107" s="1">
        <v>1</v>
      </c>
      <c r="E107" s="1">
        <v>55</v>
      </c>
      <c r="F107" s="1">
        <v>36</v>
      </c>
      <c r="G107" s="3">
        <f>LN(Tablo1[[#This Row],[Case]]^3*((1-Tablo1[[#This Row],[Day]]/365.25))^2+1)</f>
        <v>12.862599653304679</v>
      </c>
      <c r="H107" s="3">
        <f>LN(Tablo1[[#This Row],[Death]]^3*((1-Tablo1[[#This Row],[Day]]/365.25))^2+1)</f>
        <v>0.59475639482510645</v>
      </c>
      <c r="I107" s="3">
        <f>LN(Tablo1[[#This Row],[Recovered]]^3*((1-Tablo1[[#This Row],[Day]]/365.25))^2+1)</f>
        <v>11.814477532403059</v>
      </c>
      <c r="J107" s="3">
        <f>Tablo1[[#This Row],[Wc]]+Tablo1[[#This Row],[Wd]]-Tablo1[[#This Row],[Wr]]</f>
        <v>1.6428785157267267</v>
      </c>
    </row>
    <row r="108" spans="1:10" x14ac:dyDescent="0.25">
      <c r="A108" t="s">
        <v>19</v>
      </c>
      <c r="B108" s="2">
        <v>43934</v>
      </c>
      <c r="C108" s="1">
        <v>136</v>
      </c>
      <c r="D108" s="1">
        <v>1</v>
      </c>
      <c r="E108" s="1">
        <v>107</v>
      </c>
      <c r="F108" s="1">
        <v>36</v>
      </c>
      <c r="G108" s="3">
        <f>LN(Tablo1[[#This Row],[Case]]^3*((1-Tablo1[[#This Row],[Day]]/365.25))^2+1)</f>
        <v>14.530435726422159</v>
      </c>
      <c r="H108" s="3">
        <f>LN(Tablo1[[#This Row],[Death]]^3*((1-Tablo1[[#This Row],[Day]]/365.25))^2+1)</f>
        <v>0.59475639482510645</v>
      </c>
      <c r="I108" s="3">
        <f>LN(Tablo1[[#This Row],[Recovered]]^3*((1-Tablo1[[#This Row],[Day]]/365.25))^2+1)</f>
        <v>13.810958087934235</v>
      </c>
      <c r="J108" s="3">
        <f>Tablo1[[#This Row],[Wc]]+Tablo1[[#This Row],[Wd]]-Tablo1[[#This Row],[Wr]]</f>
        <v>1.3142340333130296</v>
      </c>
    </row>
    <row r="109" spans="1:10" x14ac:dyDescent="0.25">
      <c r="A109" t="s">
        <v>97</v>
      </c>
      <c r="B109" s="2">
        <v>43888</v>
      </c>
      <c r="C109" s="1">
        <v>93</v>
      </c>
      <c r="D109" s="1">
        <v>0</v>
      </c>
      <c r="E109" s="1">
        <v>62</v>
      </c>
      <c r="F109" s="1">
        <v>36</v>
      </c>
      <c r="G109" s="3">
        <f>LN(Tablo1[[#This Row],[Case]]^3*((1-Tablo1[[#This Row],[Day]]/365.25))^2+1)</f>
        <v>13.390270589403618</v>
      </c>
      <c r="H109" s="3">
        <f>LN(Tablo1[[#This Row],[Death]]^3*((1-Tablo1[[#This Row],[Day]]/365.25))^2+1)</f>
        <v>0</v>
      </c>
      <c r="I109" s="3">
        <f>LN(Tablo1[[#This Row],[Recovered]]^3*((1-Tablo1[[#This Row],[Day]]/365.25))^2+1)</f>
        <v>12.173878898721627</v>
      </c>
      <c r="J109" s="3">
        <f>Tablo1[[#This Row],[Wc]]+Tablo1[[#This Row],[Wd]]-Tablo1[[#This Row],[Wr]]</f>
        <v>1.2163916906819914</v>
      </c>
    </row>
    <row r="110" spans="1:10" x14ac:dyDescent="0.25">
      <c r="A110" t="s">
        <v>69</v>
      </c>
      <c r="B110" s="2">
        <v>43933</v>
      </c>
      <c r="C110" s="1">
        <v>20</v>
      </c>
      <c r="D110" s="1">
        <v>0</v>
      </c>
      <c r="E110" s="1">
        <v>14</v>
      </c>
      <c r="F110" s="1">
        <v>36</v>
      </c>
      <c r="G110" s="3">
        <f>LN(Tablo1[[#This Row],[Case]]^3*((1-Tablo1[[#This Row],[Day]]/365.25))^2+1)</f>
        <v>8.7798212180568278</v>
      </c>
      <c r="H110" s="3">
        <f>LN(Tablo1[[#This Row],[Death]]^3*((1-Tablo1[[#This Row],[Day]]/365.25))^2+1)</f>
        <v>0</v>
      </c>
      <c r="I110" s="3">
        <f>LN(Tablo1[[#This Row],[Recovered]]^3*((1-Tablo1[[#This Row],[Day]]/365.25))^2+1)</f>
        <v>7.7100909500429031</v>
      </c>
      <c r="J110" s="3">
        <f>Tablo1[[#This Row],[Wc]]+Tablo1[[#This Row],[Wd]]-Tablo1[[#This Row],[Wr]]</f>
        <v>1.0697302680139247</v>
      </c>
    </row>
    <row r="111" spans="1:10" x14ac:dyDescent="0.25">
      <c r="A111" t="s">
        <v>68</v>
      </c>
      <c r="B111" s="2">
        <v>43890</v>
      </c>
      <c r="C111" s="1">
        <v>25</v>
      </c>
      <c r="D111" s="1">
        <v>0</v>
      </c>
      <c r="E111" s="1">
        <v>18</v>
      </c>
      <c r="F111" s="1">
        <v>36</v>
      </c>
      <c r="G111" s="3">
        <f>LN(Tablo1[[#This Row],[Case]]^3*((1-Tablo1[[#This Row],[Day]]/365.25))^2+1)</f>
        <v>9.4491768120592958</v>
      </c>
      <c r="H111" s="3">
        <f>LN(Tablo1[[#This Row],[Death]]^3*((1-Tablo1[[#This Row],[Day]]/365.25))^2+1)</f>
        <v>0</v>
      </c>
      <c r="I111" s="3">
        <f>LN(Tablo1[[#This Row],[Recovered]]^3*((1-Tablo1[[#This Row],[Day]]/365.25))^2+1)</f>
        <v>8.4637968454602337</v>
      </c>
      <c r="J111" s="3">
        <f>Tablo1[[#This Row],[Wc]]+Tablo1[[#This Row],[Wd]]-Tablo1[[#This Row],[Wr]]</f>
        <v>0.98537996659906213</v>
      </c>
    </row>
    <row r="112" spans="1:10" x14ac:dyDescent="0.25">
      <c r="A112" t="s">
        <v>22</v>
      </c>
      <c r="B112" s="2">
        <v>43892</v>
      </c>
      <c r="C112" s="1">
        <v>1</v>
      </c>
      <c r="D112" s="1">
        <v>0</v>
      </c>
      <c r="E112" s="1">
        <v>1</v>
      </c>
      <c r="F112" s="1">
        <v>36</v>
      </c>
      <c r="G112" s="3">
        <f>LN(Tablo1[[#This Row],[Case]]^3*((1-Tablo1[[#This Row],[Day]]/365.25))^2+1)</f>
        <v>0.59475639482510645</v>
      </c>
      <c r="H112" s="3">
        <f>LN(Tablo1[[#This Row],[Death]]^3*((1-Tablo1[[#This Row],[Day]]/365.25))^2+1)</f>
        <v>0</v>
      </c>
      <c r="I112" s="3">
        <f>LN(Tablo1[[#This Row],[Recovered]]^3*((1-Tablo1[[#This Row],[Day]]/365.25))^2+1)</f>
        <v>0.59475639482510645</v>
      </c>
      <c r="J112" s="3">
        <f>Tablo1[[#This Row],[Wc]]+Tablo1[[#This Row],[Wd]]-Tablo1[[#This Row],[Wr]]</f>
        <v>0</v>
      </c>
    </row>
    <row r="113" spans="1:10" x14ac:dyDescent="0.25">
      <c r="A113" t="s">
        <v>76</v>
      </c>
      <c r="B113" s="2">
        <v>43890</v>
      </c>
      <c r="C113" s="1">
        <v>1</v>
      </c>
      <c r="D113" s="1">
        <v>0</v>
      </c>
      <c r="E113" s="1">
        <v>1</v>
      </c>
      <c r="F113" s="1">
        <v>36</v>
      </c>
      <c r="G113" s="3">
        <f>LN(Tablo1[[#This Row],[Case]]^3*((1-Tablo1[[#This Row],[Day]]/365.25))^2+1)</f>
        <v>0.59475639482510645</v>
      </c>
      <c r="H113" s="3">
        <f>LN(Tablo1[[#This Row],[Death]]^3*((1-Tablo1[[#This Row],[Day]]/365.25))^2+1)</f>
        <v>0</v>
      </c>
      <c r="I113" s="3">
        <f>LN(Tablo1[[#This Row],[Recovered]]^3*((1-Tablo1[[#This Row],[Day]]/365.25))^2+1)</f>
        <v>0.59475639482510645</v>
      </c>
      <c r="J113" s="3">
        <f>Tablo1[[#This Row],[Wc]]+Tablo1[[#This Row],[Wd]]-Tablo1[[#This Row],[Wr]]</f>
        <v>0</v>
      </c>
    </row>
    <row r="114" spans="1:10" x14ac:dyDescent="0.25">
      <c r="A114" t="s">
        <v>102</v>
      </c>
      <c r="B114" s="2">
        <v>43892</v>
      </c>
      <c r="C114" s="1">
        <v>1</v>
      </c>
      <c r="D114" s="1">
        <v>0</v>
      </c>
      <c r="E114" s="1">
        <v>1</v>
      </c>
      <c r="F114" s="1">
        <v>36</v>
      </c>
      <c r="G114" s="3">
        <f>LN(Tablo1[[#This Row],[Case]]^3*((1-Tablo1[[#This Row],[Day]]/365.25))^2+1)</f>
        <v>0.59475639482510645</v>
      </c>
      <c r="H114" s="3">
        <f>LN(Tablo1[[#This Row],[Death]]^3*((1-Tablo1[[#This Row],[Day]]/365.25))^2+1)</f>
        <v>0</v>
      </c>
      <c r="I114" s="3">
        <f>LN(Tablo1[[#This Row],[Recovered]]^3*((1-Tablo1[[#This Row],[Day]]/365.25))^2+1)</f>
        <v>0.59475639482510645</v>
      </c>
      <c r="J114" s="3">
        <f>Tablo1[[#This Row],[Wc]]+Tablo1[[#This Row],[Wd]]-Tablo1[[#This Row],[Wr]]</f>
        <v>0</v>
      </c>
    </row>
    <row r="115" spans="1:10" x14ac:dyDescent="0.25">
      <c r="A115" t="s">
        <v>113</v>
      </c>
      <c r="B115" s="2">
        <v>43888</v>
      </c>
      <c r="C115" s="1">
        <v>16</v>
      </c>
      <c r="D115" s="1">
        <v>0</v>
      </c>
      <c r="E115" s="1">
        <v>16</v>
      </c>
      <c r="F115" s="1">
        <v>36</v>
      </c>
      <c r="G115" s="3">
        <f>LN(Tablo1[[#This Row],[Case]]^3*((1-Tablo1[[#This Row],[Day]]/365.25))^2+1)</f>
        <v>8.1105371493138847</v>
      </c>
      <c r="H115" s="3">
        <f>LN(Tablo1[[#This Row],[Death]]^3*((1-Tablo1[[#This Row],[Day]]/365.25))^2+1)</f>
        <v>0</v>
      </c>
      <c r="I115" s="3">
        <f>LN(Tablo1[[#This Row],[Recovered]]^3*((1-Tablo1[[#This Row],[Day]]/365.25))^2+1)</f>
        <v>8.1105371493138847</v>
      </c>
      <c r="J115" s="3">
        <f>Tablo1[[#This Row],[Wc]]+Tablo1[[#This Row],[Wd]]-Tablo1[[#This Row],[Wr]]</f>
        <v>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Tevfik Bulut</dc:creator>
  <cp:lastModifiedBy>Tevfik Bulut</cp:lastModifiedBy>
  <dcterms:created xsi:type="dcterms:W3CDTF">2020-04-18T21:38:21Z</dcterms:created>
  <dcterms:modified xsi:type="dcterms:W3CDTF">2020-04-27T21:44:57Z</dcterms:modified>
</cp:coreProperties>
</file>