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O\Desktop\TESIS\"/>
    </mc:Choice>
  </mc:AlternateContent>
  <xr:revisionPtr revIDLastSave="0" documentId="13_ncr:1_{BD7848B7-2EFD-4A4D-A5F6-BD34153FE90B}" xr6:coauthVersionLast="47" xr6:coauthVersionMax="47" xr10:uidLastSave="{00000000-0000-0000-0000-000000000000}"/>
  <bookViews>
    <workbookView xWindow="75" yWindow="2250" windowWidth="21600" windowHeight="11385" firstSheet="2" activeTab="4" xr2:uid="{00160E4D-27A8-48DA-9737-3900226A406C}"/>
  </bookViews>
  <sheets>
    <sheet name="JSD Normal" sheetId="1" r:id="rId1"/>
    <sheet name="JSD Kelas Atrial Premature" sheetId="3" r:id="rId2"/>
    <sheet name="JSD Kelas Premature Ventricular" sheetId="2" r:id="rId3"/>
    <sheet name="JSD Kelas Fusion of Ventricular" sheetId="4" r:id="rId4"/>
    <sheet name="JSD Kelas Fusion of Paced and 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B12" i="5"/>
  <c r="G11" i="5"/>
  <c r="D11" i="5"/>
  <c r="F11" i="5" s="1"/>
  <c r="G10" i="5"/>
  <c r="D10" i="5"/>
  <c r="F10" i="5" s="1"/>
  <c r="G9" i="5"/>
  <c r="D9" i="5"/>
  <c r="E9" i="5" s="1"/>
  <c r="G8" i="5"/>
  <c r="D8" i="5"/>
  <c r="F8" i="5" s="1"/>
  <c r="G7" i="5"/>
  <c r="D7" i="5"/>
  <c r="F7" i="5" s="1"/>
  <c r="G6" i="5"/>
  <c r="D6" i="5"/>
  <c r="F6" i="5" s="1"/>
  <c r="G5" i="5"/>
  <c r="E5" i="5"/>
  <c r="D5" i="5"/>
  <c r="F5" i="5" s="1"/>
  <c r="G4" i="5"/>
  <c r="D4" i="5"/>
  <c r="F4" i="5" s="1"/>
  <c r="G3" i="5"/>
  <c r="D3" i="5"/>
  <c r="F3" i="5" s="1"/>
  <c r="G2" i="5"/>
  <c r="D2" i="5"/>
  <c r="F2" i="5" s="1"/>
  <c r="C12" i="4"/>
  <c r="B12" i="4"/>
  <c r="G11" i="4"/>
  <c r="D11" i="4"/>
  <c r="E11" i="4" s="1"/>
  <c r="G10" i="4"/>
  <c r="D10" i="4"/>
  <c r="E10" i="4" s="1"/>
  <c r="G9" i="4"/>
  <c r="D9" i="4"/>
  <c r="E9" i="4" s="1"/>
  <c r="G8" i="4"/>
  <c r="D8" i="4"/>
  <c r="F8" i="4" s="1"/>
  <c r="G7" i="4"/>
  <c r="D7" i="4"/>
  <c r="F7" i="4" s="1"/>
  <c r="G6" i="4"/>
  <c r="D6" i="4"/>
  <c r="F6" i="4" s="1"/>
  <c r="G5" i="4"/>
  <c r="D5" i="4"/>
  <c r="F5" i="4" s="1"/>
  <c r="G4" i="4"/>
  <c r="D4" i="4"/>
  <c r="F4" i="4" s="1"/>
  <c r="G3" i="4"/>
  <c r="D3" i="4"/>
  <c r="F3" i="4" s="1"/>
  <c r="G2" i="4"/>
  <c r="F2" i="4"/>
  <c r="D2" i="4"/>
  <c r="E2" i="4" s="1"/>
  <c r="C12" i="2"/>
  <c r="B12" i="2"/>
  <c r="G11" i="2"/>
  <c r="D11" i="2"/>
  <c r="F11" i="2" s="1"/>
  <c r="G10" i="2"/>
  <c r="D10" i="2"/>
  <c r="F10" i="2" s="1"/>
  <c r="G9" i="2"/>
  <c r="D9" i="2"/>
  <c r="E9" i="2" s="1"/>
  <c r="G8" i="2"/>
  <c r="D8" i="2"/>
  <c r="F8" i="2" s="1"/>
  <c r="G7" i="2"/>
  <c r="D7" i="2"/>
  <c r="E7" i="2" s="1"/>
  <c r="G6" i="2"/>
  <c r="D6" i="2"/>
  <c r="F6" i="2" s="1"/>
  <c r="G5" i="2"/>
  <c r="D5" i="2"/>
  <c r="E5" i="2" s="1"/>
  <c r="G4" i="2"/>
  <c r="D4" i="2"/>
  <c r="F4" i="2" s="1"/>
  <c r="G3" i="2"/>
  <c r="D3" i="2"/>
  <c r="E3" i="2" s="1"/>
  <c r="G2" i="2"/>
  <c r="D2" i="2"/>
  <c r="E2" i="2" s="1"/>
  <c r="I3" i="1" a="1"/>
  <c r="I3" i="1" s="1"/>
  <c r="I2" i="1" a="1"/>
  <c r="I2" i="1" s="1"/>
  <c r="I2" i="3" a="1"/>
  <c r="I2" i="3" s="1"/>
  <c r="I3" i="3" a="1"/>
  <c r="I3" i="3" s="1"/>
  <c r="G3" i="3"/>
  <c r="G4" i="3"/>
  <c r="G5" i="3"/>
  <c r="G6" i="3"/>
  <c r="G7" i="3"/>
  <c r="G8" i="3"/>
  <c r="G9" i="3"/>
  <c r="G10" i="3"/>
  <c r="G11" i="3"/>
  <c r="G2" i="3"/>
  <c r="F3" i="3"/>
  <c r="F4" i="3"/>
  <c r="F5" i="3"/>
  <c r="F6" i="3"/>
  <c r="F7" i="3"/>
  <c r="F8" i="3"/>
  <c r="F9" i="3"/>
  <c r="F10" i="3"/>
  <c r="F11" i="3"/>
  <c r="F2" i="3"/>
  <c r="E3" i="3"/>
  <c r="E4" i="3"/>
  <c r="E5" i="3"/>
  <c r="E6" i="3"/>
  <c r="E7" i="3"/>
  <c r="E8" i="3"/>
  <c r="E9" i="3"/>
  <c r="E10" i="3"/>
  <c r="E11" i="3"/>
  <c r="E2" i="3"/>
  <c r="C12" i="3"/>
  <c r="B12" i="3"/>
  <c r="G3" i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  <c r="E3" i="1"/>
  <c r="E4" i="1"/>
  <c r="E5" i="1"/>
  <c r="E6" i="1"/>
  <c r="E7" i="1"/>
  <c r="E8" i="1"/>
  <c r="E9" i="1"/>
  <c r="E10" i="1"/>
  <c r="E11" i="1"/>
  <c r="E2" i="1"/>
  <c r="C12" i="1"/>
  <c r="B12" i="1"/>
  <c r="D3" i="3"/>
  <c r="D4" i="3"/>
  <c r="D5" i="3"/>
  <c r="D6" i="3"/>
  <c r="D7" i="3"/>
  <c r="D8" i="3"/>
  <c r="D9" i="3"/>
  <c r="D10" i="3"/>
  <c r="D11" i="3"/>
  <c r="D2" i="1"/>
  <c r="D3" i="1"/>
  <c r="D4" i="1"/>
  <c r="D5" i="1"/>
  <c r="D6" i="1"/>
  <c r="D7" i="1"/>
  <c r="D8" i="1"/>
  <c r="D9" i="1"/>
  <c r="D10" i="1"/>
  <c r="D11" i="1"/>
  <c r="D2" i="3"/>
  <c r="I2" i="5" l="1" a="1"/>
  <c r="I2" i="5" s="1"/>
  <c r="E2" i="5"/>
  <c r="F9" i="5"/>
  <c r="B15" i="5" s="1"/>
  <c r="E6" i="5"/>
  <c r="E3" i="5"/>
  <c r="E7" i="5"/>
  <c r="E11" i="5"/>
  <c r="E4" i="5"/>
  <c r="E8" i="5"/>
  <c r="I3" i="5" a="1"/>
  <c r="I3" i="5" s="1"/>
  <c r="E10" i="5"/>
  <c r="I3" i="4" a="1"/>
  <c r="I3" i="4" s="1"/>
  <c r="F10" i="4"/>
  <c r="F9" i="4"/>
  <c r="I2" i="4" a="1"/>
  <c r="I2" i="4" s="1"/>
  <c r="E6" i="4"/>
  <c r="E5" i="4"/>
  <c r="F11" i="4"/>
  <c r="E3" i="4"/>
  <c r="E7" i="4"/>
  <c r="E4" i="4"/>
  <c r="E8" i="4"/>
  <c r="E10" i="2"/>
  <c r="F9" i="2"/>
  <c r="I2" i="2" a="1"/>
  <c r="I2" i="2" s="1"/>
  <c r="E6" i="2"/>
  <c r="F5" i="2"/>
  <c r="I3" i="2" a="1"/>
  <c r="I3" i="2" s="1"/>
  <c r="F2" i="2"/>
  <c r="F7" i="2"/>
  <c r="E4" i="2"/>
  <c r="E8" i="2"/>
  <c r="F3" i="2"/>
  <c r="E11" i="2"/>
  <c r="B15" i="3"/>
  <c r="B15" i="1"/>
  <c r="B14" i="1"/>
  <c r="B14" i="3"/>
  <c r="B16" i="3" s="1"/>
  <c r="B14" i="5" l="1"/>
  <c r="B16" i="5" s="1"/>
  <c r="B15" i="4"/>
  <c r="B14" i="4"/>
  <c r="B16" i="4" s="1"/>
  <c r="B14" i="2"/>
  <c r="B15" i="2"/>
  <c r="B16" i="1"/>
  <c r="B16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<sst xmlns="http://schemas.openxmlformats.org/spreadsheetml/2006/main" count="45" uniqueCount="9">
  <si>
    <t>Real Data Probability P(i)</t>
  </si>
  <si>
    <t>Synthetic Data Probability Q(i)</t>
  </si>
  <si>
    <t>Bins</t>
  </si>
  <si>
    <t>M(i) = 1/2(P(i) + Q(i))</t>
  </si>
  <si>
    <t>D(P|M)</t>
  </si>
  <si>
    <t>Q(i)*log(Q(i)/M(i))</t>
  </si>
  <si>
    <t>P(i)*log(P(i)/M(i))</t>
  </si>
  <si>
    <t>D(Q|M)</t>
  </si>
  <si>
    <t>JSD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</si>
</sst>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69EB-4764-4563-9A1E-2745945A800C}">
  <dimension ref="A1:I16"/>
  <sheetViews>
    <sheetView workbookViewId="0">
      <selection sqref="A1:I16"/>
    </sheetView>
  </sheetViews>
  <sheetFormatPr defaultRowHeight="15" x14ac:dyDescent="0.25"/>
  <cols>
    <col min="1" max="1" width="19.7109375" style="3" bestFit="1" customWidth="1"/>
    <col min="2" max="2" width="24.28515625" style="3" customWidth="1"/>
    <col min="3" max="3" width="27.5703125" style="3" customWidth="1"/>
    <col min="4" max="4" width="22.28515625" style="3" customWidth="1"/>
    <col min="5" max="5" width="24.42578125" style="3" customWidth="1"/>
    <col min="6" max="6" width="18.42578125" style="3" customWidth="1"/>
    <col min="7" max="16384" width="9.140625" style="3"/>
  </cols>
  <sheetData>
    <row r="1" spans="1:9" ht="30" x14ac:dyDescent="0.25">
      <c r="A1" s="1" t="s">
        <v>2</v>
      </c>
      <c r="B1" s="1" t="s">
        <v>0</v>
      </c>
      <c r="C1" s="1" t="s">
        <v>1</v>
      </c>
      <c r="D1" s="4" t="s">
        <v>3</v>
      </c>
      <c r="E1" s="4" t="s">
        <v>6</v>
      </c>
      <c r="F1" s="4" t="s">
        <v>5</v>
      </c>
    </row>
    <row r="2" spans="1:9" x14ac:dyDescent="0.25">
      <c r="A2" s="2">
        <v>0</v>
      </c>
      <c r="B2" s="2">
        <v>0.54222999999999999</v>
      </c>
      <c r="C2" s="3">
        <v>5.3800000000000002E-3</v>
      </c>
      <c r="D2" s="6">
        <f t="shared" ref="D2:D11" si="0">0.5*(B2+C2)</f>
        <v>0.27380500000000002</v>
      </c>
      <c r="E2" s="6">
        <f>B2*LN(B2/D2)</f>
        <v>0.37049171062213399</v>
      </c>
      <c r="F2" s="6">
        <f>C2*LN(C2/D2)</f>
        <v>-2.1141935564100416E-2</v>
      </c>
      <c r="G2" s="3">
        <f>B2-C2</f>
        <v>0.53684999999999994</v>
      </c>
      <c r="I2" cm="1">
        <f t="array" ref="I2">MAX(ABS((G2:G11)))</f>
        <v>0.53684999999999994</v>
      </c>
    </row>
    <row r="3" spans="1:9" x14ac:dyDescent="0.25">
      <c r="A3" s="2">
        <v>0.1</v>
      </c>
      <c r="B3" s="2">
        <v>0.144981</v>
      </c>
      <c r="C3" s="3">
        <v>0.52517899999999995</v>
      </c>
      <c r="D3" s="6">
        <f t="shared" si="0"/>
        <v>0.33507999999999999</v>
      </c>
      <c r="E3" s="6">
        <f t="shared" ref="E3:E11" si="1">B3*LN(B3/D3)</f>
        <v>-0.12146024087477758</v>
      </c>
      <c r="F3" s="6">
        <f t="shared" ref="F3:F11" si="2">C3*LN(C3/D3)</f>
        <v>0.23599960718007018</v>
      </c>
      <c r="G3" s="3">
        <f t="shared" ref="G3:G11" si="3">B3-C3</f>
        <v>-0.38019799999999992</v>
      </c>
      <c r="I3" cm="1">
        <f t="array" ref="I3">MIN(ABS((G2:G11)))</f>
        <v>3.8150000000000007E-3</v>
      </c>
    </row>
    <row r="4" spans="1:9" x14ac:dyDescent="0.25">
      <c r="A4" s="2">
        <v>0.2</v>
      </c>
      <c r="B4" s="2">
        <v>9.6166000000000001E-2</v>
      </c>
      <c r="C4" s="3">
        <v>0.15925400000000001</v>
      </c>
      <c r="D4" s="6">
        <f t="shared" si="0"/>
        <v>0.12770999999999999</v>
      </c>
      <c r="E4" s="6">
        <f t="shared" si="1"/>
        <v>-2.7280967461279827E-2</v>
      </c>
      <c r="F4" s="6">
        <f t="shared" si="2"/>
        <v>3.5153464134737106E-2</v>
      </c>
      <c r="G4" s="3">
        <f t="shared" si="3"/>
        <v>-6.3088000000000005E-2</v>
      </c>
    </row>
    <row r="5" spans="1:9" x14ac:dyDescent="0.25">
      <c r="A5" s="2">
        <v>0.3</v>
      </c>
      <c r="B5" s="2">
        <v>8.7999999999999995E-2</v>
      </c>
      <c r="C5" s="3">
        <v>0.177898</v>
      </c>
      <c r="D5" s="6">
        <f t="shared" si="0"/>
        <v>0.13294899999999998</v>
      </c>
      <c r="E5" s="6">
        <f t="shared" si="1"/>
        <v>-3.6311332777092011E-2</v>
      </c>
      <c r="F5" s="6">
        <f t="shared" si="2"/>
        <v>5.1811859656539491E-2</v>
      </c>
      <c r="G5" s="3">
        <f t="shared" si="3"/>
        <v>-8.9898000000000006E-2</v>
      </c>
    </row>
    <row r="6" spans="1:9" x14ac:dyDescent="0.25">
      <c r="A6" s="2">
        <v>0.4</v>
      </c>
      <c r="B6" s="2">
        <v>4.7983999999999999E-2</v>
      </c>
      <c r="C6" s="3">
        <v>8.1291000000000002E-2</v>
      </c>
      <c r="D6" s="6">
        <f t="shared" si="0"/>
        <v>6.4637500000000001E-2</v>
      </c>
      <c r="E6" s="6">
        <f t="shared" si="1"/>
        <v>-1.4295734720501507E-2</v>
      </c>
      <c r="F6" s="6">
        <f t="shared" si="2"/>
        <v>1.8635195305658738E-2</v>
      </c>
      <c r="G6" s="3">
        <f t="shared" si="3"/>
        <v>-3.3307000000000003E-2</v>
      </c>
    </row>
    <row r="7" spans="1:9" x14ac:dyDescent="0.25">
      <c r="A7" s="2">
        <v>0.5</v>
      </c>
      <c r="B7" s="2">
        <v>2.4032000000000001E-2</v>
      </c>
      <c r="C7" s="3">
        <v>1.3741E-2</v>
      </c>
      <c r="D7" s="6">
        <f t="shared" si="0"/>
        <v>1.8886500000000001E-2</v>
      </c>
      <c r="E7" s="6">
        <f t="shared" si="1"/>
        <v>5.7902435115184392E-3</v>
      </c>
      <c r="F7" s="6">
        <f t="shared" si="2"/>
        <v>-4.3705080358477436E-3</v>
      </c>
      <c r="G7" s="3">
        <f t="shared" si="3"/>
        <v>1.0291000000000002E-2</v>
      </c>
    </row>
    <row r="8" spans="1:9" x14ac:dyDescent="0.25">
      <c r="A8" s="2">
        <v>0.6</v>
      </c>
      <c r="B8" s="2">
        <v>1.5535E-2</v>
      </c>
      <c r="C8" s="3">
        <v>8.1949999999999992E-3</v>
      </c>
      <c r="D8" s="6">
        <f t="shared" si="0"/>
        <v>1.1865000000000001E-2</v>
      </c>
      <c r="E8" s="6">
        <f t="shared" si="1"/>
        <v>4.1867237136914044E-3</v>
      </c>
      <c r="F8" s="6">
        <f t="shared" si="2"/>
        <v>-3.0327128136853989E-3</v>
      </c>
      <c r="G8" s="4">
        <f t="shared" si="3"/>
        <v>7.340000000000001E-3</v>
      </c>
    </row>
    <row r="9" spans="1:9" x14ac:dyDescent="0.25">
      <c r="A9" s="2">
        <v>0.7</v>
      </c>
      <c r="B9" s="2">
        <v>1.3957000000000001E-2</v>
      </c>
      <c r="C9" s="3">
        <v>1.0142E-2</v>
      </c>
      <c r="D9" s="6">
        <f t="shared" si="0"/>
        <v>1.2049500000000001E-2</v>
      </c>
      <c r="E9" s="6">
        <f t="shared" si="1"/>
        <v>2.0510929347765956E-3</v>
      </c>
      <c r="F9" s="6">
        <f t="shared" si="2"/>
        <v>-1.7478514678757626E-3</v>
      </c>
      <c r="G9" s="4">
        <f t="shared" si="3"/>
        <v>3.8150000000000007E-3</v>
      </c>
    </row>
    <row r="10" spans="1:9" x14ac:dyDescent="0.25">
      <c r="A10" s="2">
        <v>0.8</v>
      </c>
      <c r="B10" s="2">
        <v>1.0987E-2</v>
      </c>
      <c r="C10" s="3">
        <v>1.5313E-2</v>
      </c>
      <c r="D10" s="6">
        <f t="shared" si="0"/>
        <v>1.315E-2</v>
      </c>
      <c r="E10" s="6">
        <f t="shared" si="1"/>
        <v>-1.9744628149175611E-3</v>
      </c>
      <c r="F10" s="6">
        <f t="shared" si="2"/>
        <v>2.3318694927709654E-3</v>
      </c>
      <c r="G10" s="4">
        <f t="shared" si="3"/>
        <v>-4.326E-3</v>
      </c>
    </row>
    <row r="11" spans="1:9" x14ac:dyDescent="0.25">
      <c r="A11" s="2">
        <v>0.9</v>
      </c>
      <c r="B11" s="2">
        <v>1.6128E-2</v>
      </c>
      <c r="C11" s="3">
        <v>3.607E-3</v>
      </c>
      <c r="D11" s="6">
        <f t="shared" si="0"/>
        <v>9.8674999999999995E-3</v>
      </c>
      <c r="E11" s="6">
        <f t="shared" si="1"/>
        <v>7.9238535398522512E-3</v>
      </c>
      <c r="F11" s="6">
        <f t="shared" si="2"/>
        <v>-3.6299770467669019E-3</v>
      </c>
      <c r="G11" s="3">
        <f t="shared" si="3"/>
        <v>1.2521000000000001E-2</v>
      </c>
    </row>
    <row r="12" spans="1:9" x14ac:dyDescent="0.25">
      <c r="B12" s="3">
        <f>SUM(B2:B11)</f>
        <v>1</v>
      </c>
      <c r="C12" s="3">
        <f>SUM(C2:C11)</f>
        <v>1</v>
      </c>
      <c r="E12" s="6"/>
      <c r="F12" s="6"/>
    </row>
    <row r="14" spans="1:9" x14ac:dyDescent="0.25">
      <c r="A14" s="3" t="s">
        <v>4</v>
      </c>
      <c r="B14" s="5">
        <f>SUM(E2:E11)</f>
        <v>0.18912088567340421</v>
      </c>
    </row>
    <row r="15" spans="1:9" x14ac:dyDescent="0.25">
      <c r="A15" s="3" t="s">
        <v>7</v>
      </c>
      <c r="B15" s="5">
        <f>SUM(F2:F11)</f>
        <v>0.31000901084150029</v>
      </c>
    </row>
    <row r="16" spans="1:9" x14ac:dyDescent="0.25">
      <c r="A16" s="3" t="s">
        <v>8</v>
      </c>
      <c r="B16" s="5">
        <f>0.5*(B14+B15)</f>
        <v>0.24956494825745223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FDC7-6516-4EC2-A58A-52474306E031}">
  <dimension ref="A1:I16"/>
  <sheetViews>
    <sheetView workbookViewId="0">
      <selection activeCell="I2" sqref="I2:I3"/>
    </sheetView>
  </sheetViews>
  <sheetFormatPr defaultRowHeight="15" x14ac:dyDescent="0.25"/>
  <cols>
    <col min="1" max="1" width="13.28515625" customWidth="1"/>
    <col min="2" max="2" width="21.85546875" customWidth="1"/>
    <col min="3" max="3" width="19.85546875" customWidth="1"/>
    <col min="4" max="4" width="17.42578125" customWidth="1"/>
    <col min="5" max="5" width="21.85546875" customWidth="1"/>
    <col min="6" max="6" width="21.7109375" customWidth="1"/>
  </cols>
  <sheetData>
    <row r="1" spans="1:9" ht="30" x14ac:dyDescent="0.25">
      <c r="A1" s="1" t="s">
        <v>2</v>
      </c>
      <c r="B1" s="1" t="s">
        <v>0</v>
      </c>
      <c r="C1" s="1" t="s">
        <v>1</v>
      </c>
      <c r="D1" s="4" t="s">
        <v>3</v>
      </c>
      <c r="E1" s="4" t="s">
        <v>6</v>
      </c>
      <c r="F1" s="4" t="s">
        <v>5</v>
      </c>
    </row>
    <row r="2" spans="1:9" x14ac:dyDescent="0.25">
      <c r="A2" s="2">
        <v>0</v>
      </c>
      <c r="B2" s="2">
        <v>0.46046300000000001</v>
      </c>
      <c r="C2" s="3">
        <v>5.2400000000000005E-4</v>
      </c>
      <c r="D2" s="6">
        <f>0.5*(B2+C2)</f>
        <v>0.23049350000000002</v>
      </c>
      <c r="E2" s="6">
        <f>B2*LOG(B2/D2,10)</f>
        <v>0.13838573397255691</v>
      </c>
      <c r="F2" s="6">
        <f>C2*LOG(C2/D2,10)</f>
        <v>-1.3851035553223202E-3</v>
      </c>
      <c r="G2">
        <f>B2-C2</f>
        <v>0.45993899999999999</v>
      </c>
      <c r="I2" cm="1">
        <f t="array" ref="I2">MAX(ABS((G2:G11)))</f>
        <v>0.45993899999999999</v>
      </c>
    </row>
    <row r="3" spans="1:9" x14ac:dyDescent="0.25">
      <c r="A3" s="2">
        <v>0.1</v>
      </c>
      <c r="B3" s="2">
        <v>8.2183999999999993E-2</v>
      </c>
      <c r="C3" s="3">
        <v>0.40978100000000001</v>
      </c>
      <c r="D3" s="6">
        <f t="shared" ref="D3:D11" si="0">0.5*(B3+C3)</f>
        <v>0.24598249999999999</v>
      </c>
      <c r="E3" s="6">
        <f t="shared" ref="E3:E11" si="1">B3*LOG(B3/D3,10)</f>
        <v>-3.9129194265403448E-2</v>
      </c>
      <c r="F3" s="6">
        <f t="shared" ref="F3:F11" si="2">C3*LOG(C3/D3,10)</f>
        <v>9.082697798771816E-2</v>
      </c>
      <c r="G3">
        <f t="shared" ref="G3:G11" si="3">B3-C3</f>
        <v>-0.32759700000000003</v>
      </c>
      <c r="I3" cm="1">
        <f t="array" ref="I3">MIN(ABS((G2:G11)))</f>
        <v>2.2430000000000002E-3</v>
      </c>
    </row>
    <row r="4" spans="1:9" x14ac:dyDescent="0.25">
      <c r="A4" s="2">
        <v>0.2</v>
      </c>
      <c r="B4" s="2">
        <v>0.127529</v>
      </c>
      <c r="C4" s="3">
        <v>7.3721999999999996E-2</v>
      </c>
      <c r="D4" s="6">
        <f t="shared" si="0"/>
        <v>0.10062550000000001</v>
      </c>
      <c r="E4" s="6">
        <f t="shared" si="1"/>
        <v>1.3122849244392778E-2</v>
      </c>
      <c r="F4" s="6">
        <f t="shared" si="2"/>
        <v>-9.9606489175885198E-3</v>
      </c>
      <c r="G4">
        <f t="shared" si="3"/>
        <v>5.3807000000000008E-2</v>
      </c>
    </row>
    <row r="5" spans="1:9" x14ac:dyDescent="0.25">
      <c r="A5" s="2">
        <v>0.3</v>
      </c>
      <c r="B5" s="2">
        <v>0.19182099999999999</v>
      </c>
      <c r="C5" s="3">
        <v>0.25627499999999998</v>
      </c>
      <c r="D5" s="6">
        <f t="shared" si="0"/>
        <v>0.22404799999999997</v>
      </c>
      <c r="E5" s="6">
        <f t="shared" si="1"/>
        <v>-1.2937352142299552E-2</v>
      </c>
      <c r="F5" s="6">
        <f t="shared" si="2"/>
        <v>1.495753412694909E-2</v>
      </c>
      <c r="G5">
        <f t="shared" si="3"/>
        <v>-6.4453999999999984E-2</v>
      </c>
    </row>
    <row r="6" spans="1:9" x14ac:dyDescent="0.25">
      <c r="A6" s="2">
        <v>0.4</v>
      </c>
      <c r="B6" s="2">
        <v>6.3112000000000001E-2</v>
      </c>
      <c r="C6" s="3">
        <v>0.182642</v>
      </c>
      <c r="D6" s="6">
        <f t="shared" si="0"/>
        <v>0.122877</v>
      </c>
      <c r="E6" s="6">
        <f t="shared" si="1"/>
        <v>-1.8262003536164282E-2</v>
      </c>
      <c r="F6" s="6">
        <f t="shared" si="2"/>
        <v>3.1438177420217255E-2</v>
      </c>
      <c r="G6">
        <f t="shared" si="3"/>
        <v>-0.11953</v>
      </c>
    </row>
    <row r="7" spans="1:9" x14ac:dyDescent="0.25">
      <c r="A7" s="2">
        <v>0.5</v>
      </c>
      <c r="B7" s="2">
        <v>3.2114999999999998E-2</v>
      </c>
      <c r="C7" s="3">
        <v>5.1596000000000003E-2</v>
      </c>
      <c r="D7" s="6">
        <f t="shared" si="0"/>
        <v>4.1855500000000004E-2</v>
      </c>
      <c r="E7" s="6">
        <f t="shared" si="1"/>
        <v>-3.6946575848715657E-3</v>
      </c>
      <c r="F7" s="6">
        <f t="shared" si="2"/>
        <v>4.6881931339198503E-3</v>
      </c>
      <c r="G7">
        <f t="shared" si="3"/>
        <v>-1.9481000000000005E-2</v>
      </c>
    </row>
    <row r="8" spans="1:9" x14ac:dyDescent="0.25">
      <c r="A8" s="2">
        <v>0.6</v>
      </c>
      <c r="B8" s="2">
        <v>1.2791E-2</v>
      </c>
      <c r="C8" s="3">
        <v>9.9039999999999996E-3</v>
      </c>
      <c r="D8" s="6">
        <f t="shared" si="0"/>
        <v>1.13475E-2</v>
      </c>
      <c r="E8" s="6">
        <f t="shared" si="1"/>
        <v>6.6518709749799831E-4</v>
      </c>
      <c r="F8" s="6">
        <f t="shared" si="2"/>
        <v>-5.8522299965351116E-4</v>
      </c>
      <c r="G8">
        <f t="shared" si="3"/>
        <v>2.8870000000000007E-3</v>
      </c>
    </row>
    <row r="9" spans="1:9" x14ac:dyDescent="0.25">
      <c r="A9" s="2">
        <v>0.7</v>
      </c>
      <c r="B9" s="2">
        <v>9.5910000000000006E-3</v>
      </c>
      <c r="C9" s="3">
        <v>1.1834000000000001E-2</v>
      </c>
      <c r="D9" s="6">
        <f t="shared" si="0"/>
        <v>1.07125E-2</v>
      </c>
      <c r="E9" s="6">
        <f t="shared" si="1"/>
        <v>-4.6062641932762081E-4</v>
      </c>
      <c r="F9" s="6">
        <f t="shared" si="2"/>
        <v>5.1171079893524572E-4</v>
      </c>
      <c r="G9">
        <f t="shared" si="3"/>
        <v>-2.2430000000000002E-3</v>
      </c>
    </row>
    <row r="10" spans="1:9" x14ac:dyDescent="0.25">
      <c r="A10" s="2">
        <v>0.8</v>
      </c>
      <c r="B10" s="2">
        <v>7.2300000000000003E-3</v>
      </c>
      <c r="C10" s="3">
        <v>3.3899999999999998E-3</v>
      </c>
      <c r="D10" s="6">
        <f t="shared" si="0"/>
        <v>5.3100000000000005E-3</v>
      </c>
      <c r="E10" s="6">
        <f t="shared" si="1"/>
        <v>9.691365020204364E-4</v>
      </c>
      <c r="F10" s="6">
        <f t="shared" si="2"/>
        <v>-6.6069344955773171E-4</v>
      </c>
      <c r="G10">
        <f t="shared" si="3"/>
        <v>3.8400000000000005E-3</v>
      </c>
    </row>
    <row r="11" spans="1:9" x14ac:dyDescent="0.25">
      <c r="A11" s="2">
        <v>0.9</v>
      </c>
      <c r="B11" s="2">
        <v>1.3162999999999999E-2</v>
      </c>
      <c r="C11" s="3">
        <v>3.3199999999999999E-4</v>
      </c>
      <c r="D11" s="6">
        <f t="shared" si="0"/>
        <v>6.7475E-3</v>
      </c>
      <c r="E11" s="6">
        <f t="shared" si="1"/>
        <v>3.8200603989373993E-3</v>
      </c>
      <c r="F11" s="6">
        <f t="shared" si="2"/>
        <v>-4.3425759676213988E-4</v>
      </c>
      <c r="G11">
        <f t="shared" si="3"/>
        <v>1.2830999999999999E-2</v>
      </c>
    </row>
    <row r="12" spans="1:9" x14ac:dyDescent="0.25">
      <c r="A12" s="3"/>
      <c r="B12" s="3">
        <f>SUM(B2:B11)</f>
        <v>0.99999899999999997</v>
      </c>
      <c r="C12" s="3">
        <f>SUM(C2:C11)</f>
        <v>1</v>
      </c>
      <c r="D12" s="6"/>
      <c r="E12" s="6"/>
      <c r="F12" s="6"/>
    </row>
    <row r="13" spans="1:9" x14ac:dyDescent="0.25">
      <c r="A13" s="3"/>
      <c r="B13" s="3"/>
      <c r="C13" s="3"/>
      <c r="D13" s="3"/>
      <c r="E13" s="3"/>
      <c r="F13" s="3"/>
    </row>
    <row r="14" spans="1:9" x14ac:dyDescent="0.25">
      <c r="A14" s="3" t="s">
        <v>4</v>
      </c>
      <c r="B14" s="6">
        <f>SUM(E2:E11)</f>
        <v>8.2479133267339036E-2</v>
      </c>
      <c r="C14" s="3"/>
      <c r="D14" s="3"/>
      <c r="E14" s="3"/>
      <c r="F14" s="3"/>
    </row>
    <row r="15" spans="1:9" x14ac:dyDescent="0.25">
      <c r="A15" s="3" t="s">
        <v>7</v>
      </c>
      <c r="B15" s="6">
        <f>SUM(F2:F11)</f>
        <v>0.12939666694885538</v>
      </c>
      <c r="C15" s="3"/>
      <c r="D15" s="3"/>
      <c r="E15" s="3"/>
      <c r="F15" s="3"/>
    </row>
    <row r="16" spans="1:9" x14ac:dyDescent="0.25">
      <c r="A16" s="3" t="s">
        <v>8</v>
      </c>
      <c r="B16" s="6">
        <f>(0.5*B14) +(0.5*B15)</f>
        <v>0.1059379001080972</v>
      </c>
      <c r="C16" s="3"/>
      <c r="D16" s="3"/>
      <c r="E16" s="3"/>
      <c r="F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F2EC-59AB-467C-BFC7-B9F63C4625BD}">
  <dimension ref="A1:I16"/>
  <sheetViews>
    <sheetView workbookViewId="0">
      <selection sqref="A1:XFD1048576"/>
    </sheetView>
  </sheetViews>
  <sheetFormatPr defaultRowHeight="15" x14ac:dyDescent="0.25"/>
  <cols>
    <col min="2" max="2" width="17.5703125" customWidth="1"/>
    <col min="3" max="3" width="28" customWidth="1"/>
    <col min="4" max="4" width="24.28515625" customWidth="1"/>
    <col min="5" max="5" width="25.5703125" customWidth="1"/>
    <col min="6" max="6" width="27.5703125" customWidth="1"/>
  </cols>
  <sheetData>
    <row r="1" spans="1:9" ht="30" x14ac:dyDescent="0.25">
      <c r="A1" s="1" t="s">
        <v>2</v>
      </c>
      <c r="B1" s="1" t="s">
        <v>0</v>
      </c>
      <c r="C1" s="1" t="s">
        <v>1</v>
      </c>
      <c r="D1" s="4" t="s">
        <v>3</v>
      </c>
      <c r="E1" s="4" t="s">
        <v>6</v>
      </c>
      <c r="F1" s="4" t="s">
        <v>5</v>
      </c>
      <c r="G1" s="3"/>
      <c r="H1" s="3"/>
      <c r="I1" s="3"/>
    </row>
    <row r="2" spans="1:9" x14ac:dyDescent="0.25">
      <c r="A2" s="2">
        <v>0</v>
      </c>
      <c r="B2" s="2">
        <v>0.43122700000000003</v>
      </c>
      <c r="C2" s="3">
        <v>0.21554000000000001</v>
      </c>
      <c r="D2" s="6">
        <f t="shared" ref="D2:D11" si="0">0.5*(B2+C2)</f>
        <v>0.32338350000000005</v>
      </c>
      <c r="E2" s="6">
        <f>B2*LN(B2/D2)</f>
        <v>0.12410527984129159</v>
      </c>
      <c r="F2" s="6">
        <f>C2*LN(C2/D2)</f>
        <v>-8.7442943832745937E-2</v>
      </c>
      <c r="G2" s="3">
        <f>B2-C2</f>
        <v>0.21568700000000002</v>
      </c>
      <c r="H2" s="3"/>
      <c r="I2" cm="1">
        <f t="array" ref="I2">MAX(ABS((G2:G11)))</f>
        <v>0.26266</v>
      </c>
    </row>
    <row r="3" spans="1:9" x14ac:dyDescent="0.25">
      <c r="A3" s="2">
        <v>0.1</v>
      </c>
      <c r="B3" s="2">
        <v>5.9364E-2</v>
      </c>
      <c r="C3" s="3">
        <v>0.25082599999999999</v>
      </c>
      <c r="D3" s="6">
        <f t="shared" si="0"/>
        <v>0.15509499999999998</v>
      </c>
      <c r="E3" s="6">
        <f t="shared" ref="E3:E11" si="1">B3*LN(B3/D3)</f>
        <v>-5.7010208516949698E-2</v>
      </c>
      <c r="F3" s="6">
        <f t="shared" ref="F3:F11" si="2">C3*LN(C3/D3)</f>
        <v>0.12057748588666205</v>
      </c>
      <c r="G3" s="3">
        <f t="shared" ref="G3:G11" si="3">B3-C3</f>
        <v>-0.19146199999999999</v>
      </c>
      <c r="H3" s="3"/>
      <c r="I3" cm="1">
        <f t="array" ref="I3">MIN(ABS((G2:G11)))</f>
        <v>1.3847999999999999E-2</v>
      </c>
    </row>
    <row r="4" spans="1:9" x14ac:dyDescent="0.25">
      <c r="A4" s="2">
        <v>0.2</v>
      </c>
      <c r="B4" s="2">
        <v>0.159027</v>
      </c>
      <c r="C4" s="3">
        <v>0.42168699999999998</v>
      </c>
      <c r="D4" s="6">
        <f t="shared" si="0"/>
        <v>0.29035699999999998</v>
      </c>
      <c r="E4" s="6">
        <f t="shared" si="1"/>
        <v>-9.5740170001106101E-2</v>
      </c>
      <c r="F4" s="6">
        <f t="shared" si="2"/>
        <v>0.15735340321874014</v>
      </c>
      <c r="G4" s="3">
        <f t="shared" si="3"/>
        <v>-0.26266</v>
      </c>
      <c r="H4" s="3"/>
      <c r="I4" s="3"/>
    </row>
    <row r="5" spans="1:9" x14ac:dyDescent="0.25">
      <c r="A5" s="2">
        <v>0.3</v>
      </c>
      <c r="B5" s="2">
        <v>9.7503000000000006E-2</v>
      </c>
      <c r="C5" s="3">
        <v>4.8357999999999998E-2</v>
      </c>
      <c r="D5" s="6">
        <f t="shared" si="0"/>
        <v>7.2930500000000009E-2</v>
      </c>
      <c r="E5" s="6">
        <f t="shared" si="1"/>
        <v>2.8312551983829166E-2</v>
      </c>
      <c r="F5" s="6">
        <f t="shared" si="2"/>
        <v>-1.9869106038922547E-2</v>
      </c>
      <c r="G5" s="3">
        <f t="shared" si="3"/>
        <v>4.9145000000000008E-2</v>
      </c>
      <c r="H5" s="3"/>
      <c r="I5" s="3"/>
    </row>
    <row r="6" spans="1:9" x14ac:dyDescent="0.25">
      <c r="A6" s="2">
        <v>0.4</v>
      </c>
      <c r="B6" s="2">
        <v>5.9895999999999998E-2</v>
      </c>
      <c r="C6" s="3">
        <v>3.0290999999999998E-2</v>
      </c>
      <c r="D6" s="6">
        <f t="shared" si="0"/>
        <v>4.5093499999999995E-2</v>
      </c>
      <c r="E6" s="6">
        <f t="shared" si="1"/>
        <v>1.7002774130759693E-2</v>
      </c>
      <c r="F6" s="6">
        <f t="shared" si="2"/>
        <v>-1.2052409452607674E-2</v>
      </c>
      <c r="G6" s="3">
        <f t="shared" si="3"/>
        <v>2.9604999999999999E-2</v>
      </c>
      <c r="H6" s="3"/>
      <c r="I6" s="3"/>
    </row>
    <row r="7" spans="1:9" x14ac:dyDescent="0.25">
      <c r="A7" s="2">
        <v>0.5</v>
      </c>
      <c r="B7" s="2">
        <v>6.6043000000000004E-2</v>
      </c>
      <c r="C7" s="3">
        <v>9.4199999999999996E-3</v>
      </c>
      <c r="D7" s="6">
        <f t="shared" si="0"/>
        <v>3.7731500000000001E-2</v>
      </c>
      <c r="E7" s="6">
        <f t="shared" si="1"/>
        <v>3.6971581737764804E-2</v>
      </c>
      <c r="F7" s="6">
        <f t="shared" si="2"/>
        <v>-1.3071759091158231E-2</v>
      </c>
      <c r="G7" s="3">
        <f t="shared" si="3"/>
        <v>5.6623000000000007E-2</v>
      </c>
      <c r="H7" s="3"/>
      <c r="I7" s="3"/>
    </row>
    <row r="8" spans="1:9" x14ac:dyDescent="0.25">
      <c r="A8" s="2">
        <v>0.6</v>
      </c>
      <c r="B8" s="2">
        <v>5.4334E-2</v>
      </c>
      <c r="C8" s="3">
        <v>9.9869999999999994E-3</v>
      </c>
      <c r="D8" s="6">
        <f t="shared" si="0"/>
        <v>3.2160500000000002E-2</v>
      </c>
      <c r="E8" s="6">
        <f t="shared" si="1"/>
        <v>2.8493357627258836E-2</v>
      </c>
      <c r="F8" s="6">
        <f t="shared" si="2"/>
        <v>-1.1679344530251417E-2</v>
      </c>
      <c r="G8" s="4">
        <f t="shared" si="3"/>
        <v>4.4346999999999998E-2</v>
      </c>
      <c r="H8" s="3"/>
      <c r="I8" s="3"/>
    </row>
    <row r="9" spans="1:9" x14ac:dyDescent="0.25">
      <c r="A9" s="2">
        <v>0.7</v>
      </c>
      <c r="B9" s="2">
        <v>2.9933000000000001E-2</v>
      </c>
      <c r="C9" s="3">
        <v>6.2090000000000001E-3</v>
      </c>
      <c r="D9" s="6">
        <f t="shared" si="0"/>
        <v>1.8071E-2</v>
      </c>
      <c r="E9" s="6">
        <f t="shared" si="1"/>
        <v>1.5105781460947159E-2</v>
      </c>
      <c r="F9" s="6">
        <f t="shared" si="2"/>
        <v>-6.6331280417255816E-3</v>
      </c>
      <c r="G9" s="4">
        <f t="shared" si="3"/>
        <v>2.3724000000000002E-2</v>
      </c>
      <c r="H9" s="3"/>
      <c r="I9" s="3"/>
    </row>
    <row r="10" spans="1:9" x14ac:dyDescent="0.25">
      <c r="A10" s="2">
        <v>0.8</v>
      </c>
      <c r="B10" s="2">
        <v>2.1217E-2</v>
      </c>
      <c r="C10" s="3">
        <v>7.3689999999999997E-3</v>
      </c>
      <c r="D10" s="6">
        <f t="shared" si="0"/>
        <v>1.4293E-2</v>
      </c>
      <c r="E10" s="6">
        <f t="shared" si="1"/>
        <v>8.3814117706082925E-3</v>
      </c>
      <c r="F10" s="6">
        <f t="shared" si="2"/>
        <v>-4.8818732993022524E-3</v>
      </c>
      <c r="G10" s="4">
        <f t="shared" si="3"/>
        <v>1.3847999999999999E-2</v>
      </c>
      <c r="H10" s="3"/>
      <c r="I10" s="3"/>
    </row>
    <row r="11" spans="1:9" x14ac:dyDescent="0.25">
      <c r="A11" s="2">
        <v>0.9</v>
      </c>
      <c r="B11" s="2">
        <v>2.1457E-2</v>
      </c>
      <c r="C11" s="3">
        <v>3.1300000000000002E-4</v>
      </c>
      <c r="D11" s="6">
        <f t="shared" si="0"/>
        <v>1.0885000000000001E-2</v>
      </c>
      <c r="E11" s="6">
        <f t="shared" si="1"/>
        <v>1.4562120006968927E-2</v>
      </c>
      <c r="F11" s="6">
        <f t="shared" si="2"/>
        <v>-1.1108175261192188E-3</v>
      </c>
      <c r="G11" s="3">
        <f t="shared" si="3"/>
        <v>2.1144E-2</v>
      </c>
      <c r="H11" s="3"/>
      <c r="I11" s="3"/>
    </row>
    <row r="12" spans="1:9" x14ac:dyDescent="0.25">
      <c r="A12" s="3"/>
      <c r="B12" s="3">
        <f>SUM(B2:B11)</f>
        <v>1.0000009999999999</v>
      </c>
      <c r="C12" s="3">
        <f>SUM(C2:C11)</f>
        <v>0.99999999999999989</v>
      </c>
      <c r="D12" s="3"/>
      <c r="E12" s="6"/>
      <c r="F12" s="6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 t="s">
        <v>4</v>
      </c>
      <c r="B14" s="5">
        <f>SUM(E2:E11)</f>
        <v>0.12018448004137267</v>
      </c>
      <c r="C14" s="3"/>
      <c r="D14" s="3"/>
      <c r="E14" s="3"/>
      <c r="F14" s="3"/>
      <c r="G14" s="3"/>
      <c r="H14" s="3"/>
      <c r="I14" s="3"/>
    </row>
    <row r="15" spans="1:9" x14ac:dyDescent="0.25">
      <c r="A15" s="3" t="s">
        <v>7</v>
      </c>
      <c r="B15" s="5">
        <f>SUM(F2:F11)</f>
        <v>0.1211895072925693</v>
      </c>
      <c r="C15" s="3"/>
      <c r="D15" s="3"/>
      <c r="E15" s="3"/>
      <c r="F15" s="3"/>
      <c r="G15" s="3"/>
      <c r="H15" s="3"/>
      <c r="I15" s="3"/>
    </row>
    <row r="16" spans="1:9" x14ac:dyDescent="0.25">
      <c r="A16" s="3" t="s">
        <v>8</v>
      </c>
      <c r="B16" s="5">
        <f>0.5*(B14+B15)</f>
        <v>0.12068699366697098</v>
      </c>
      <c r="C16" s="3"/>
      <c r="D16" s="3"/>
      <c r="E16" s="3"/>
      <c r="F16" s="3"/>
      <c r="G16" s="3"/>
      <c r="H16" s="3"/>
      <c r="I1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B80C-C6DB-4013-8E5D-7F6879A56AE6}">
  <dimension ref="A1:I16"/>
  <sheetViews>
    <sheetView workbookViewId="0">
      <selection sqref="A1:XFD1048576"/>
    </sheetView>
  </sheetViews>
  <sheetFormatPr defaultRowHeight="15" x14ac:dyDescent="0.25"/>
  <cols>
    <col min="2" max="2" width="17.5703125" customWidth="1"/>
    <col min="3" max="3" width="28" customWidth="1"/>
    <col min="4" max="4" width="24.28515625" customWidth="1"/>
    <col min="5" max="5" width="25.5703125" customWidth="1"/>
    <col min="6" max="6" width="27.5703125" customWidth="1"/>
  </cols>
  <sheetData>
    <row r="1" spans="1:9" ht="30" x14ac:dyDescent="0.25">
      <c r="A1" s="1" t="s">
        <v>2</v>
      </c>
      <c r="B1" s="1" t="s">
        <v>0</v>
      </c>
      <c r="C1" s="1" t="s">
        <v>1</v>
      </c>
      <c r="D1" s="4" t="s">
        <v>3</v>
      </c>
      <c r="E1" s="4" t="s">
        <v>6</v>
      </c>
      <c r="F1" s="4" t="s">
        <v>5</v>
      </c>
      <c r="G1" s="3"/>
      <c r="H1" s="3"/>
      <c r="I1" s="3"/>
    </row>
    <row r="2" spans="1:9" x14ac:dyDescent="0.25">
      <c r="A2" s="2">
        <v>0</v>
      </c>
      <c r="B2" s="2">
        <v>0.68132400000000004</v>
      </c>
      <c r="C2" s="3">
        <v>0.34848699999999999</v>
      </c>
      <c r="D2" s="6">
        <f t="shared" ref="D2:D11" si="0">0.5*(B2+C2)</f>
        <v>0.51490550000000002</v>
      </c>
      <c r="E2" s="6">
        <f>B2*LN(B2/D2)</f>
        <v>0.19080790342811485</v>
      </c>
      <c r="F2" s="6">
        <f>C2*LN(C2/D2)</f>
        <v>-0.13604321300083011</v>
      </c>
      <c r="G2" s="3">
        <f>B2-C2</f>
        <v>0.33283700000000005</v>
      </c>
      <c r="H2" s="3"/>
      <c r="I2" cm="1">
        <f t="array" ref="I2">MAX(ABS((G2:G11)))</f>
        <v>0.33283700000000005</v>
      </c>
    </row>
    <row r="3" spans="1:9" x14ac:dyDescent="0.25">
      <c r="A3" s="2">
        <v>0.1</v>
      </c>
      <c r="B3" s="2">
        <v>0.124596</v>
      </c>
      <c r="C3" s="3">
        <v>0.35737200000000002</v>
      </c>
      <c r="D3" s="6">
        <f t="shared" si="0"/>
        <v>0.240984</v>
      </c>
      <c r="E3" s="6">
        <f t="shared" ref="E3:E11" si="1">B3*LN(B3/D3)</f>
        <v>-8.2190254535584054E-2</v>
      </c>
      <c r="F3" s="6">
        <f t="shared" ref="F3:F11" si="2">C3*LN(C3/D3)</f>
        <v>0.14082126256809913</v>
      </c>
      <c r="G3" s="3">
        <f t="shared" ref="G3:G11" si="3">B3-C3</f>
        <v>-0.23277600000000004</v>
      </c>
      <c r="H3" s="3"/>
      <c r="I3" cm="1">
        <f t="array" ref="I3">MIN(ABS((G2:G11)))</f>
        <v>8.7700000000000104E-4</v>
      </c>
    </row>
    <row r="4" spans="1:9" x14ac:dyDescent="0.25">
      <c r="A4" s="2">
        <v>0.2</v>
      </c>
      <c r="B4" s="2">
        <v>8.9989E-2</v>
      </c>
      <c r="C4" s="3">
        <v>0.157134</v>
      </c>
      <c r="D4" s="6">
        <f t="shared" si="0"/>
        <v>0.12356149999999999</v>
      </c>
      <c r="E4" s="6">
        <f t="shared" si="1"/>
        <v>-2.8531153479814077E-2</v>
      </c>
      <c r="F4" s="6">
        <f t="shared" si="2"/>
        <v>3.7768718290042171E-2</v>
      </c>
      <c r="G4" s="3">
        <f t="shared" si="3"/>
        <v>-6.7144999999999996E-2</v>
      </c>
      <c r="H4" s="3"/>
      <c r="I4" s="3"/>
    </row>
    <row r="5" spans="1:9" x14ac:dyDescent="0.25">
      <c r="A5" s="2">
        <v>0.3</v>
      </c>
      <c r="B5" s="2">
        <v>3.8852999999999999E-2</v>
      </c>
      <c r="C5" s="3">
        <v>9.0806999999999999E-2</v>
      </c>
      <c r="D5" s="6">
        <f t="shared" si="0"/>
        <v>6.4829999999999999E-2</v>
      </c>
      <c r="E5" s="6">
        <f t="shared" si="1"/>
        <v>-1.9892081920520662E-2</v>
      </c>
      <c r="F5" s="6">
        <f t="shared" si="2"/>
        <v>3.0599045544568975E-2</v>
      </c>
      <c r="G5" s="3">
        <f t="shared" si="3"/>
        <v>-5.1954E-2</v>
      </c>
      <c r="H5" s="3"/>
      <c r="I5" s="3"/>
    </row>
    <row r="6" spans="1:9" x14ac:dyDescent="0.25">
      <c r="A6" s="2">
        <v>0.4</v>
      </c>
      <c r="B6" s="2">
        <v>1.2067E-2</v>
      </c>
      <c r="C6" s="3">
        <v>1.2944000000000001E-2</v>
      </c>
      <c r="D6" s="6">
        <f t="shared" si="0"/>
        <v>1.2505499999999999E-2</v>
      </c>
      <c r="E6" s="6">
        <f t="shared" si="1"/>
        <v>-4.3072062560295095E-4</v>
      </c>
      <c r="F6" s="6">
        <f t="shared" si="2"/>
        <v>4.4609959261778653E-4</v>
      </c>
      <c r="G6" s="3">
        <f t="shared" si="3"/>
        <v>-8.7700000000000104E-4</v>
      </c>
      <c r="H6" s="3"/>
      <c r="I6" s="3"/>
    </row>
    <row r="7" spans="1:9" x14ac:dyDescent="0.25">
      <c r="A7" s="2">
        <v>0.5</v>
      </c>
      <c r="B7" s="2">
        <v>1.1200999999999999E-2</v>
      </c>
      <c r="C7" s="3">
        <v>7.3879999999999996E-3</v>
      </c>
      <c r="D7" s="6">
        <f t="shared" si="0"/>
        <v>9.2944999999999989E-3</v>
      </c>
      <c r="E7" s="6">
        <f t="shared" si="1"/>
        <v>2.0898851860755218E-3</v>
      </c>
      <c r="F7" s="6">
        <f t="shared" si="2"/>
        <v>-1.696031872027367E-3</v>
      </c>
      <c r="G7" s="3">
        <f t="shared" si="3"/>
        <v>3.8129999999999995E-3</v>
      </c>
      <c r="H7" s="3"/>
      <c r="I7" s="3"/>
    </row>
    <row r="8" spans="1:9" x14ac:dyDescent="0.25">
      <c r="A8" s="2">
        <v>0.6</v>
      </c>
      <c r="B8" s="2">
        <v>1.2995E-2</v>
      </c>
      <c r="C8" s="3">
        <v>9.7300000000000008E-3</v>
      </c>
      <c r="D8" s="6">
        <f t="shared" si="0"/>
        <v>1.1362500000000001E-2</v>
      </c>
      <c r="E8" s="6">
        <f t="shared" si="1"/>
        <v>1.7445294806251819E-3</v>
      </c>
      <c r="F8" s="6">
        <f t="shared" si="2"/>
        <v>-1.5091674009643007E-3</v>
      </c>
      <c r="G8" s="4">
        <f t="shared" si="3"/>
        <v>3.2649999999999988E-3</v>
      </c>
      <c r="H8" s="3"/>
      <c r="I8" s="3"/>
    </row>
    <row r="9" spans="1:9" x14ac:dyDescent="0.25">
      <c r="A9" s="2">
        <v>0.7</v>
      </c>
      <c r="B9" s="2">
        <v>1.061E-2</v>
      </c>
      <c r="C9" s="3">
        <v>8.6840000000000007E-3</v>
      </c>
      <c r="D9" s="6">
        <f t="shared" si="0"/>
        <v>9.6469999999999993E-3</v>
      </c>
      <c r="E9" s="6">
        <f t="shared" si="1"/>
        <v>1.0095411439016134E-3</v>
      </c>
      <c r="F9" s="6">
        <f t="shared" si="2"/>
        <v>-9.1325055155287E-4</v>
      </c>
      <c r="G9" s="4">
        <f t="shared" si="3"/>
        <v>1.9259999999999989E-3</v>
      </c>
      <c r="H9" s="3"/>
      <c r="I9" s="3"/>
    </row>
    <row r="10" spans="1:9" x14ac:dyDescent="0.25">
      <c r="A10" s="2">
        <v>0.8</v>
      </c>
      <c r="B10" s="2">
        <v>7.9760000000000005E-3</v>
      </c>
      <c r="C10" s="3">
        <v>6.8529999999999997E-3</v>
      </c>
      <c r="D10" s="6">
        <f t="shared" si="0"/>
        <v>7.4145000000000001E-3</v>
      </c>
      <c r="E10" s="6">
        <f t="shared" si="1"/>
        <v>5.8224393404696735E-4</v>
      </c>
      <c r="F10" s="6">
        <f t="shared" si="2"/>
        <v>-5.3968080742019359E-4</v>
      </c>
      <c r="G10" s="4">
        <f t="shared" si="3"/>
        <v>1.1230000000000007E-3</v>
      </c>
      <c r="H10" s="3"/>
      <c r="I10" s="3"/>
    </row>
    <row r="11" spans="1:9" x14ac:dyDescent="0.25">
      <c r="A11" s="2">
        <v>0.9</v>
      </c>
      <c r="B11" s="2">
        <v>1.039E-2</v>
      </c>
      <c r="C11" s="3">
        <v>6.02E-4</v>
      </c>
      <c r="D11" s="6">
        <f t="shared" si="0"/>
        <v>5.496E-3</v>
      </c>
      <c r="E11" s="6">
        <f t="shared" si="1"/>
        <v>6.616593569485402E-3</v>
      </c>
      <c r="F11" s="6">
        <f t="shared" si="2"/>
        <v>-1.331334069933205E-3</v>
      </c>
      <c r="G11" s="3">
        <f t="shared" si="3"/>
        <v>9.7879999999999998E-3</v>
      </c>
      <c r="H11" s="3"/>
      <c r="I11" s="3"/>
    </row>
    <row r="12" spans="1:9" x14ac:dyDescent="0.25">
      <c r="A12" s="3"/>
      <c r="B12" s="3">
        <f>SUM(B2:B11)</f>
        <v>1.0000010000000001</v>
      </c>
      <c r="C12" s="3">
        <f>SUM(C2:C11)</f>
        <v>1.0000009999999999</v>
      </c>
      <c r="D12" s="3"/>
      <c r="E12" s="6"/>
      <c r="F12" s="6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 t="s">
        <v>4</v>
      </c>
      <c r="B14" s="5">
        <f>SUM(E2:E11)</f>
        <v>7.1806486180727783E-2</v>
      </c>
      <c r="C14" s="3"/>
      <c r="D14" s="3"/>
      <c r="E14" s="3"/>
      <c r="F14" s="3"/>
      <c r="G14" s="3"/>
      <c r="H14" s="3"/>
      <c r="I14" s="3"/>
    </row>
    <row r="15" spans="1:9" x14ac:dyDescent="0.25">
      <c r="A15" s="3" t="s">
        <v>7</v>
      </c>
      <c r="B15" s="5">
        <f>SUM(F2:F11)</f>
        <v>6.7602448292600023E-2</v>
      </c>
      <c r="C15" s="3"/>
      <c r="D15" s="3"/>
      <c r="E15" s="3"/>
      <c r="F15" s="3"/>
      <c r="G15" s="3"/>
      <c r="H15" s="3"/>
      <c r="I15" s="3"/>
    </row>
    <row r="16" spans="1:9" x14ac:dyDescent="0.25">
      <c r="A16" s="3" t="s">
        <v>8</v>
      </c>
      <c r="B16" s="5">
        <f>0.5*(B14+B15)</f>
        <v>6.9704467236663903E-2</v>
      </c>
      <c r="C16" s="3"/>
      <c r="D16" s="3"/>
      <c r="E16" s="3"/>
      <c r="F16" s="3"/>
      <c r="G16" s="3"/>
      <c r="H16" s="3"/>
      <c r="I1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FAF7-86A1-496A-8D88-10F3392B9443}">
  <dimension ref="A1:I16"/>
  <sheetViews>
    <sheetView tabSelected="1" workbookViewId="0">
      <selection activeCell="G11" sqref="G11"/>
    </sheetView>
  </sheetViews>
  <sheetFormatPr defaultRowHeight="15" x14ac:dyDescent="0.25"/>
  <cols>
    <col min="2" max="2" width="17.5703125" customWidth="1"/>
    <col min="3" max="3" width="28" customWidth="1"/>
    <col min="4" max="4" width="24.28515625" customWidth="1"/>
    <col min="5" max="5" width="25.5703125" customWidth="1"/>
    <col min="6" max="6" width="27.5703125" customWidth="1"/>
  </cols>
  <sheetData>
    <row r="1" spans="1:9" ht="30" x14ac:dyDescent="0.25">
      <c r="A1" s="1" t="s">
        <v>2</v>
      </c>
      <c r="B1" s="1" t="s">
        <v>0</v>
      </c>
      <c r="C1" s="1" t="s">
        <v>1</v>
      </c>
      <c r="D1" s="4" t="s">
        <v>3</v>
      </c>
      <c r="E1" s="4" t="s">
        <v>6</v>
      </c>
      <c r="F1" s="4" t="s">
        <v>5</v>
      </c>
      <c r="G1" s="3"/>
      <c r="H1" s="3"/>
      <c r="I1" s="3"/>
    </row>
    <row r="2" spans="1:9" x14ac:dyDescent="0.25">
      <c r="A2" s="2">
        <v>0</v>
      </c>
      <c r="B2" s="2">
        <v>0.43122700000000003</v>
      </c>
      <c r="C2" s="3">
        <v>0.21554000000000001</v>
      </c>
      <c r="D2" s="6">
        <f t="shared" ref="D2:D11" si="0">0.5*(B2+C2)</f>
        <v>0.32338350000000005</v>
      </c>
      <c r="E2" s="6">
        <f>B2*LN(B2/D2)</f>
        <v>0.12410527984129159</v>
      </c>
      <c r="F2" s="6">
        <f>C2*LN(C2/D2)</f>
        <v>-8.7442943832745937E-2</v>
      </c>
      <c r="G2" s="3">
        <f>B2-C2</f>
        <v>0.21568700000000002</v>
      </c>
      <c r="H2" s="3"/>
      <c r="I2" cm="1">
        <f t="array" ref="I2">MAX(ABS((G2:G11)))</f>
        <v>0.26266</v>
      </c>
    </row>
    <row r="3" spans="1:9" x14ac:dyDescent="0.25">
      <c r="A3" s="2">
        <v>0.1</v>
      </c>
      <c r="B3" s="2">
        <v>5.9364E-2</v>
      </c>
      <c r="C3" s="3">
        <v>0.25082599999999999</v>
      </c>
      <c r="D3" s="6">
        <f t="shared" si="0"/>
        <v>0.15509499999999998</v>
      </c>
      <c r="E3" s="6">
        <f t="shared" ref="E3:E11" si="1">B3*LN(B3/D3)</f>
        <v>-5.7010208516949698E-2</v>
      </c>
      <c r="F3" s="6">
        <f t="shared" ref="F3:F11" si="2">C3*LN(C3/D3)</f>
        <v>0.12057748588666205</v>
      </c>
      <c r="G3" s="3">
        <f t="shared" ref="G3:G11" si="3">B3-C3</f>
        <v>-0.19146199999999999</v>
      </c>
      <c r="H3" s="3"/>
      <c r="I3" cm="1">
        <f t="array" ref="I3">MIN(ABS((G2:G11)))</f>
        <v>1.3847999999999999E-2</v>
      </c>
    </row>
    <row r="4" spans="1:9" x14ac:dyDescent="0.25">
      <c r="A4" s="2">
        <v>0.2</v>
      </c>
      <c r="B4" s="2">
        <v>0.159027</v>
      </c>
      <c r="C4" s="3">
        <v>0.42168699999999998</v>
      </c>
      <c r="D4" s="6">
        <f t="shared" si="0"/>
        <v>0.29035699999999998</v>
      </c>
      <c r="E4" s="6">
        <f t="shared" si="1"/>
        <v>-9.5740170001106101E-2</v>
      </c>
      <c r="F4" s="6">
        <f t="shared" si="2"/>
        <v>0.15735340321874014</v>
      </c>
      <c r="G4" s="3">
        <f t="shared" si="3"/>
        <v>-0.26266</v>
      </c>
      <c r="H4" s="3"/>
      <c r="I4" s="3"/>
    </row>
    <row r="5" spans="1:9" x14ac:dyDescent="0.25">
      <c r="A5" s="2">
        <v>0.3</v>
      </c>
      <c r="B5" s="2">
        <v>9.7503000000000006E-2</v>
      </c>
      <c r="C5" s="3">
        <v>4.8357999999999998E-2</v>
      </c>
      <c r="D5" s="6">
        <f t="shared" si="0"/>
        <v>7.2930500000000009E-2</v>
      </c>
      <c r="E5" s="6">
        <f t="shared" si="1"/>
        <v>2.8312551983829166E-2</v>
      </c>
      <c r="F5" s="6">
        <f t="shared" si="2"/>
        <v>-1.9869106038922547E-2</v>
      </c>
      <c r="G5" s="3">
        <f t="shared" si="3"/>
        <v>4.9145000000000008E-2</v>
      </c>
      <c r="H5" s="3"/>
      <c r="I5" s="3"/>
    </row>
    <row r="6" spans="1:9" x14ac:dyDescent="0.25">
      <c r="A6" s="2">
        <v>0.4</v>
      </c>
      <c r="B6" s="2">
        <v>5.9895999999999998E-2</v>
      </c>
      <c r="C6" s="3">
        <v>3.0290999999999998E-2</v>
      </c>
      <c r="D6" s="6">
        <f t="shared" si="0"/>
        <v>4.5093499999999995E-2</v>
      </c>
      <c r="E6" s="6">
        <f t="shared" si="1"/>
        <v>1.7002774130759693E-2</v>
      </c>
      <c r="F6" s="6">
        <f t="shared" si="2"/>
        <v>-1.2052409452607674E-2</v>
      </c>
      <c r="G6" s="3">
        <f t="shared" si="3"/>
        <v>2.9604999999999999E-2</v>
      </c>
      <c r="H6" s="3"/>
      <c r="I6" s="3"/>
    </row>
    <row r="7" spans="1:9" x14ac:dyDescent="0.25">
      <c r="A7" s="2">
        <v>0.5</v>
      </c>
      <c r="B7" s="2">
        <v>6.6043000000000004E-2</v>
      </c>
      <c r="C7" s="3">
        <v>9.4199999999999996E-3</v>
      </c>
      <c r="D7" s="6">
        <f t="shared" si="0"/>
        <v>3.7731500000000001E-2</v>
      </c>
      <c r="E7" s="6">
        <f t="shared" si="1"/>
        <v>3.6971581737764804E-2</v>
      </c>
      <c r="F7" s="6">
        <f t="shared" si="2"/>
        <v>-1.3071759091158231E-2</v>
      </c>
      <c r="G7" s="3">
        <f t="shared" si="3"/>
        <v>5.6623000000000007E-2</v>
      </c>
      <c r="H7" s="3"/>
      <c r="I7" s="3"/>
    </row>
    <row r="8" spans="1:9" x14ac:dyDescent="0.25">
      <c r="A8" s="2">
        <v>0.6</v>
      </c>
      <c r="B8" s="2">
        <v>5.4334E-2</v>
      </c>
      <c r="C8" s="3">
        <v>9.9869999999999994E-3</v>
      </c>
      <c r="D8" s="6">
        <f t="shared" si="0"/>
        <v>3.2160500000000002E-2</v>
      </c>
      <c r="E8" s="6">
        <f t="shared" si="1"/>
        <v>2.8493357627258836E-2</v>
      </c>
      <c r="F8" s="6">
        <f t="shared" si="2"/>
        <v>-1.1679344530251417E-2</v>
      </c>
      <c r="G8" s="4">
        <f t="shared" si="3"/>
        <v>4.4346999999999998E-2</v>
      </c>
      <c r="H8" s="3"/>
      <c r="I8" s="3"/>
    </row>
    <row r="9" spans="1:9" x14ac:dyDescent="0.25">
      <c r="A9" s="2">
        <v>0.7</v>
      </c>
      <c r="B9" s="2">
        <v>2.9933000000000001E-2</v>
      </c>
      <c r="C9" s="3">
        <v>6.2090000000000001E-3</v>
      </c>
      <c r="D9" s="6">
        <f t="shared" si="0"/>
        <v>1.8071E-2</v>
      </c>
      <c r="E9" s="6">
        <f t="shared" si="1"/>
        <v>1.5105781460947159E-2</v>
      </c>
      <c r="F9" s="6">
        <f t="shared" si="2"/>
        <v>-6.6331280417255816E-3</v>
      </c>
      <c r="G9" s="4">
        <f t="shared" si="3"/>
        <v>2.3724000000000002E-2</v>
      </c>
      <c r="H9" s="3"/>
      <c r="I9" s="3"/>
    </row>
    <row r="10" spans="1:9" x14ac:dyDescent="0.25">
      <c r="A10" s="2">
        <v>0.8</v>
      </c>
      <c r="B10" s="2">
        <v>2.1217E-2</v>
      </c>
      <c r="C10" s="3">
        <v>7.3689999999999997E-3</v>
      </c>
      <c r="D10" s="6">
        <f t="shared" si="0"/>
        <v>1.4293E-2</v>
      </c>
      <c r="E10" s="6">
        <f t="shared" si="1"/>
        <v>8.3814117706082925E-3</v>
      </c>
      <c r="F10" s="6">
        <f t="shared" si="2"/>
        <v>-4.8818732993022524E-3</v>
      </c>
      <c r="G10" s="4">
        <f t="shared" si="3"/>
        <v>1.3847999999999999E-2</v>
      </c>
      <c r="H10" s="3"/>
      <c r="I10" s="3"/>
    </row>
    <row r="11" spans="1:9" x14ac:dyDescent="0.25">
      <c r="A11" s="2">
        <v>0.9</v>
      </c>
      <c r="B11" s="2">
        <v>2.1457E-2</v>
      </c>
      <c r="C11" s="3">
        <v>3.1300000000000002E-4</v>
      </c>
      <c r="D11" s="6">
        <f t="shared" si="0"/>
        <v>1.0885000000000001E-2</v>
      </c>
      <c r="E11" s="6">
        <f t="shared" si="1"/>
        <v>1.4562120006968927E-2</v>
      </c>
      <c r="F11" s="6">
        <f t="shared" si="2"/>
        <v>-1.1108175261192188E-3</v>
      </c>
      <c r="G11" s="3">
        <f t="shared" si="3"/>
        <v>2.1144E-2</v>
      </c>
      <c r="H11" s="3"/>
      <c r="I11" s="3"/>
    </row>
    <row r="12" spans="1:9" x14ac:dyDescent="0.25">
      <c r="A12" s="3"/>
      <c r="B12" s="3">
        <f>SUM(B2:B11)</f>
        <v>1.0000009999999999</v>
      </c>
      <c r="C12" s="3">
        <f>SUM(C2:C11)</f>
        <v>0.99999999999999989</v>
      </c>
      <c r="D12" s="3"/>
      <c r="E12" s="6"/>
      <c r="F12" s="6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 t="s">
        <v>4</v>
      </c>
      <c r="B14" s="5">
        <f>SUM(E2:E11)</f>
        <v>0.12018448004137267</v>
      </c>
      <c r="C14" s="3"/>
      <c r="D14" s="3"/>
      <c r="E14" s="3"/>
      <c r="F14" s="3"/>
      <c r="G14" s="3"/>
      <c r="H14" s="3"/>
      <c r="I14" s="3"/>
    </row>
    <row r="15" spans="1:9" x14ac:dyDescent="0.25">
      <c r="A15" s="3" t="s">
        <v>7</v>
      </c>
      <c r="B15" s="5">
        <f>SUM(F2:F11)</f>
        <v>0.1211895072925693</v>
      </c>
      <c r="C15" s="3"/>
      <c r="D15" s="3"/>
      <c r="E15" s="3"/>
      <c r="F15" s="3"/>
      <c r="G15" s="3"/>
      <c r="H15" s="3"/>
      <c r="I15" s="3"/>
    </row>
    <row r="16" spans="1:9" x14ac:dyDescent="0.25">
      <c r="A16" s="3" t="s">
        <v>8</v>
      </c>
      <c r="B16" s="5">
        <f>0.5*(B14+B15)</f>
        <v>0.12068699366697098</v>
      </c>
      <c r="C16" s="3"/>
      <c r="D16" s="3"/>
      <c r="E16" s="3"/>
      <c r="F16" s="3"/>
      <c r="G16" s="3"/>
      <c r="H16" s="3"/>
      <c r="I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JSD Normal</vt:lpstr>
      <vt:lpstr>JSD Kelas Atrial Premature</vt:lpstr>
      <vt:lpstr>JSD Kelas Premature Ventricular</vt:lpstr>
      <vt:lpstr>JSD Kelas Fusion of Ventricular</vt:lpstr>
      <vt:lpstr>JSD Kelas Fusion of Paced and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</dc:creator>
  <cp:lastModifiedBy>RICO</cp:lastModifiedBy>
  <dcterms:created xsi:type="dcterms:W3CDTF">2023-10-02T07:14:08Z</dcterms:created>
  <dcterms:modified xsi:type="dcterms:W3CDTF">2023-10-03T09:17:49Z</dcterms:modified>
</cp:coreProperties>
</file>