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unibe365-my.sharepoint.com/personal/andrej_maczkowski_unibe_ch/Documents/DD+_Andrej/02_Dispilio/5259_Article_Figures/Supplementary_Mat_5259/"/>
    </mc:Choice>
  </mc:AlternateContent>
  <xr:revisionPtr revIDLastSave="1" documentId="13_ncr:1_{5852E8A3-7D02-476A-8427-06F8FF08C6A7}" xr6:coauthVersionLast="47" xr6:coauthVersionMax="47" xr10:uidLastSave="{FB363042-EBEB-4616-8D8D-6F7AF3F09434}"/>
  <bookViews>
    <workbookView xWindow="-13460" yWindow="-14510" windowWidth="25820" windowHeight="14020" xr2:uid="{00000000-000D-0000-FFFF-FFFF00000000}"/>
  </bookViews>
  <sheets>
    <sheet name="All_14C" sheetId="3" r:id="rId1"/>
    <sheet name="Avg_10611LAR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4" l="1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Y14" i="4"/>
  <c r="X14" i="4"/>
  <c r="Y13" i="4" l="1"/>
  <c r="X13" i="4"/>
  <c r="Y12" i="4"/>
  <c r="X12" i="4"/>
  <c r="Y11" i="4"/>
  <c r="X11" i="4"/>
  <c r="Y10" i="4"/>
  <c r="X10" i="4"/>
  <c r="Y9" i="4"/>
  <c r="X9" i="4"/>
  <c r="Y8" i="4"/>
  <c r="X8" i="4"/>
  <c r="Y7" i="4"/>
  <c r="X7" i="4"/>
  <c r="Y6" i="4"/>
  <c r="X6" i="4"/>
  <c r="Y5" i="4"/>
  <c r="X5" i="4"/>
  <c r="Y4" i="4"/>
  <c r="X4" i="4"/>
  <c r="Y3" i="4"/>
  <c r="X3" i="4"/>
  <c r="Y2" i="4"/>
  <c r="X2" i="4"/>
  <c r="AA8" i="4" l="1"/>
  <c r="AC8" i="4"/>
  <c r="AB8" i="4"/>
  <c r="AD111" i="3" l="1"/>
  <c r="AC111" i="3"/>
  <c r="AB111" i="3"/>
  <c r="AC14" i="3"/>
  <c r="AB52" i="3" l="1"/>
  <c r="AB42" i="3"/>
  <c r="AB81" i="3"/>
  <c r="AB60" i="3"/>
  <c r="AB14" i="3"/>
  <c r="AC52" i="3" l="1"/>
  <c r="AD14" i="3" l="1"/>
  <c r="AD52" i="3"/>
  <c r="AD42" i="3" l="1"/>
  <c r="AC42" i="3"/>
  <c r="AD81" i="3"/>
  <c r="AC81" i="3"/>
  <c r="AD60" i="3"/>
  <c r="AC60" i="3"/>
</calcChain>
</file>

<file path=xl/sharedStrings.xml><?xml version="1.0" encoding="utf-8"?>
<sst xmlns="http://schemas.openxmlformats.org/spreadsheetml/2006/main" count="1243" uniqueCount="268">
  <si>
    <t>Sample label</t>
  </si>
  <si>
    <t>Age_uncal (y BP)</t>
  </si>
  <si>
    <t>±1s (y)</t>
  </si>
  <si>
    <t>Lab Code</t>
  </si>
  <si>
    <t>±1s (‰)</t>
  </si>
  <si>
    <t>comment</t>
  </si>
  <si>
    <t>DISJ-26-10206-6</t>
  </si>
  <si>
    <t>DISJ-30-10206-10</t>
  </si>
  <si>
    <t>DISJ-34-10206-14</t>
  </si>
  <si>
    <t>DISJ-38-10206-18</t>
  </si>
  <si>
    <t>DISJ-42-10206-22</t>
  </si>
  <si>
    <t>DISJ-46-10206-26</t>
  </si>
  <si>
    <t>DISJ-50-10206-30</t>
  </si>
  <si>
    <t>DISJ-54-10206-34</t>
  </si>
  <si>
    <t>DISJ-58-10206-38</t>
  </si>
  <si>
    <t>DISJ-62-10206-42</t>
  </si>
  <si>
    <t>DISJ-66-10206-46</t>
  </si>
  <si>
    <t>DISJ-70-10206-50</t>
  </si>
  <si>
    <t>DISJ-74-10206-54</t>
  </si>
  <si>
    <t>DISJ-78-10206-58</t>
  </si>
  <si>
    <t>DISJ-82-10206-62</t>
  </si>
  <si>
    <t>DISJ-86-10206-66</t>
  </si>
  <si>
    <t>DISJ-90-10206-70</t>
  </si>
  <si>
    <t>DISJ-94-10206-74</t>
  </si>
  <si>
    <t>DISJ-98-10206-78</t>
  </si>
  <si>
    <t>DISJ-100-10206-80</t>
  </si>
  <si>
    <t>BE-18567.1.1</t>
  </si>
  <si>
    <t>BE-18568.1.1</t>
  </si>
  <si>
    <t>BE-18569.1.1</t>
  </si>
  <si>
    <t>BE-18570.1.1</t>
  </si>
  <si>
    <t>BE-18571.1.1</t>
  </si>
  <si>
    <t>BE-18572.1.1</t>
  </si>
  <si>
    <t>BE-18573.1.1</t>
  </si>
  <si>
    <t>BE-18574.1.1</t>
  </si>
  <si>
    <t>BE-18575.1.1</t>
  </si>
  <si>
    <t>BE-18576.1.1</t>
  </si>
  <si>
    <t>BE-18577.1.1</t>
  </si>
  <si>
    <t>BE-18578.1.1</t>
  </si>
  <si>
    <t>BE-18579.1.1</t>
  </si>
  <si>
    <t>BE-18580.1.1</t>
  </si>
  <si>
    <t>BE-18581.1.1</t>
  </si>
  <si>
    <t>BE-18582.1.1</t>
  </si>
  <si>
    <t>BE-18583.1.1</t>
  </si>
  <si>
    <t>BE-18584.1.1</t>
  </si>
  <si>
    <t>BE-18585.1.1</t>
  </si>
  <si>
    <t>BE-18586.1.1</t>
  </si>
  <si>
    <t>DISJ-51-10206-31</t>
  </si>
  <si>
    <t>DISJ-52-10206-32</t>
  </si>
  <si>
    <t>DISJ-53-10206-33</t>
  </si>
  <si>
    <t>DISJ-55-10206-35</t>
  </si>
  <si>
    <t>DISJ-56-10206-36</t>
  </si>
  <si>
    <t>DISJ-57-10206-37</t>
  </si>
  <si>
    <t>DISJ-59-10206-39</t>
  </si>
  <si>
    <t>DISJ-60-10206-40</t>
  </si>
  <si>
    <t>DISJ-61-10206-41</t>
  </si>
  <si>
    <t>DISJ-63-10206-43</t>
  </si>
  <si>
    <t>DISJ-64-10206-44</t>
  </si>
  <si>
    <t>DISJ-65-10206-45</t>
  </si>
  <si>
    <t>DISJ-67-10206-47</t>
  </si>
  <si>
    <t>DISJ-68-10206-48</t>
  </si>
  <si>
    <t>DISJ-69-10206-49</t>
  </si>
  <si>
    <t>BE-18915.1.1</t>
  </si>
  <si>
    <t>BE-18916.1.1</t>
  </si>
  <si>
    <t>BE-18917.1.1</t>
  </si>
  <si>
    <t>BE-18919.1.1</t>
  </si>
  <si>
    <t>BE-18920.1.1</t>
  </si>
  <si>
    <t>BE-18921.1.1</t>
  </si>
  <si>
    <t>BE-18922.1.1</t>
  </si>
  <si>
    <t>BE-18923.1.1</t>
  </si>
  <si>
    <t>BE-18924.1.1</t>
  </si>
  <si>
    <t>BE-18925.1.1</t>
  </si>
  <si>
    <t>BE-18926.1.1</t>
  </si>
  <si>
    <t>BE-18927.1.1</t>
  </si>
  <si>
    <t>BE-18928.1.1</t>
  </si>
  <si>
    <t>BE-18929.1.1</t>
  </si>
  <si>
    <t>BE-18918.1.1</t>
  </si>
  <si>
    <t>F14C</t>
  </si>
  <si>
    <t>±1s</t>
  </si>
  <si>
    <t>Miyake event</t>
  </si>
  <si>
    <t>DISJ-107-10611-12</t>
  </si>
  <si>
    <t>DISJ-109-10611-14</t>
  </si>
  <si>
    <t>DISJ-110-10611-15</t>
  </si>
  <si>
    <t>DISJ-161-10070-31</t>
  </si>
  <si>
    <t>DISJ-163-10070-33</t>
  </si>
  <si>
    <t>DISJ-165-10070-35</t>
  </si>
  <si>
    <t>DISJ-167-10070-37</t>
  </si>
  <si>
    <t>DISJ-168-10070-38</t>
  </si>
  <si>
    <t>DISJ-169-10070-39</t>
  </si>
  <si>
    <t>DISJ-170-10070-40</t>
  </si>
  <si>
    <t>DISJ-171-10070-41</t>
  </si>
  <si>
    <t>DISJ-173-10070-43</t>
  </si>
  <si>
    <t>DISJ-176-10070-46</t>
  </si>
  <si>
    <t>DISJ-179-10070-49</t>
  </si>
  <si>
    <t>BE-19688.1.1</t>
  </si>
  <si>
    <t>BE-19689.1.1</t>
  </si>
  <si>
    <t>BE-19690.1.1</t>
  </si>
  <si>
    <t>BE-19721.1.1</t>
  </si>
  <si>
    <t>BE-19722.1.1</t>
  </si>
  <si>
    <t>BE-19723.1.1</t>
  </si>
  <si>
    <t>BE-19724.1.1</t>
  </si>
  <si>
    <t>BE-19725.1.1</t>
  </si>
  <si>
    <t>BE-19726.1.1</t>
  </si>
  <si>
    <t>BE-19727.1.1</t>
  </si>
  <si>
    <t>BE-19728.1.1</t>
  </si>
  <si>
    <t>BE-19729.1.1</t>
  </si>
  <si>
    <t>BE-19730.1.1</t>
  </si>
  <si>
    <t>BE-19731.1.1</t>
  </si>
  <si>
    <t>DISJ-111-10611-16</t>
  </si>
  <si>
    <t>DISJ-112-10611-17</t>
  </si>
  <si>
    <t>DISJ-113-10611-18</t>
  </si>
  <si>
    <t>DISJ-114-10611-19</t>
  </si>
  <si>
    <t>DISJ-115-10611-20</t>
  </si>
  <si>
    <t>DISJ-116-10611-21</t>
  </si>
  <si>
    <t>DISJ-117-10611-22</t>
  </si>
  <si>
    <t>DISJ-118-10611-23</t>
  </si>
  <si>
    <t>DISJ-119-10611-24</t>
  </si>
  <si>
    <t>DISJ-120-10611-25</t>
  </si>
  <si>
    <t>DISJ-121-10611-26</t>
  </si>
  <si>
    <t>DISJ-122-10611-27</t>
  </si>
  <si>
    <t>DISJ-123-10611-28</t>
  </si>
  <si>
    <t>DISJ-124-10611-29</t>
  </si>
  <si>
    <t>DISJ-125-10611-30</t>
  </si>
  <si>
    <t>DISJ-126-10611-31</t>
  </si>
  <si>
    <t>DISJ-127-10611-32</t>
  </si>
  <si>
    <t>DISJ-128-10611-33</t>
  </si>
  <si>
    <t>DISJ-130-10611-35</t>
  </si>
  <si>
    <t>DISJ-132-10611-37</t>
  </si>
  <si>
    <t>DISJ-134-10611-39</t>
  </si>
  <si>
    <t>DISJ-136-10611-41</t>
  </si>
  <si>
    <t>DISJ-138-10611-43</t>
  </si>
  <si>
    <t>DISJ-140-10611-45</t>
  </si>
  <si>
    <t>DISJ-142-10611-47</t>
  </si>
  <si>
    <t>DISJ-144-10611-49</t>
  </si>
  <si>
    <t>DISJ-146-10611-51</t>
  </si>
  <si>
    <t>DISJ-148-10611-53</t>
  </si>
  <si>
    <t>DISJ-150-10611-55</t>
  </si>
  <si>
    <t>BE-19691.1.1</t>
  </si>
  <si>
    <t>BE-19692.1.1</t>
  </si>
  <si>
    <t>BE-19693.1.1</t>
  </si>
  <si>
    <t>BE-19694.1.1</t>
  </si>
  <si>
    <t>BE-19695.1.1</t>
  </si>
  <si>
    <t>BE-19696.1.1</t>
  </si>
  <si>
    <t>BE-19697.1.1</t>
  </si>
  <si>
    <t>BE-19698.1.1</t>
  </si>
  <si>
    <t>BE-19699.1.1</t>
  </si>
  <si>
    <t>BE-19700.1.1</t>
  </si>
  <si>
    <t>BE-19701.1.1</t>
  </si>
  <si>
    <t>BE-19702.1.1</t>
  </si>
  <si>
    <t>BE-19703.1.1</t>
  </si>
  <si>
    <t>BE-19704.1.1</t>
  </si>
  <si>
    <t>BE-19705.1.1</t>
  </si>
  <si>
    <t>BE-19706.1.1</t>
  </si>
  <si>
    <t>BE-19707.1.1</t>
  </si>
  <si>
    <t>BE-19708.1.1</t>
  </si>
  <si>
    <t>BE-19710.1.1</t>
  </si>
  <si>
    <t>BE-19711.1.1</t>
  </si>
  <si>
    <t>BE-19712.1.1</t>
  </si>
  <si>
    <t>BE-19713.1.1</t>
  </si>
  <si>
    <t>BE-19714.1.1</t>
  </si>
  <si>
    <t>BE-19715.1.1</t>
  </si>
  <si>
    <t>BE-19716.1.1</t>
  </si>
  <si>
    <t>BE-19717.1.1</t>
  </si>
  <si>
    <t>BE-19718.1.1</t>
  </si>
  <si>
    <t>BE-19719.1.1</t>
  </si>
  <si>
    <t>BE-19720.1.1</t>
  </si>
  <si>
    <t>BE-21277.1.1</t>
  </si>
  <si>
    <t>DISJ-2250-10611-15</t>
  </si>
  <si>
    <t>BE-21278.1.1</t>
  </si>
  <si>
    <t>DISJ-2251-10611-16</t>
  </si>
  <si>
    <t>BE-21279.1.1</t>
  </si>
  <si>
    <t>DISJ-2252-10611-17</t>
  </si>
  <si>
    <t>BE-21280.1.1</t>
  </si>
  <si>
    <t>DISJ-2253-10611-18</t>
  </si>
  <si>
    <t>BE-21281.1.1</t>
  </si>
  <si>
    <t>DISJ-2254-10611-19</t>
  </si>
  <si>
    <t>BE-21282.1.1</t>
  </si>
  <si>
    <t>DISJ-2255-10611-20</t>
  </si>
  <si>
    <t>BE-21283.1.1</t>
  </si>
  <si>
    <t>DISJ-2256-10611-21</t>
  </si>
  <si>
    <t>BE-21284.1.1</t>
  </si>
  <si>
    <t>DISJ-2257-10611-22</t>
  </si>
  <si>
    <t>BE-21285.1.1</t>
  </si>
  <si>
    <t>DISJ-2258-10611-23</t>
  </si>
  <si>
    <t>BE-21286.1.1</t>
  </si>
  <si>
    <t>DISJ-2259-10611-24</t>
  </si>
  <si>
    <t>BE-21287.1.1</t>
  </si>
  <si>
    <t>DISJ-202-10063-102</t>
  </si>
  <si>
    <t>BE-21288.1.1</t>
  </si>
  <si>
    <t>DISJ-203-10063-103</t>
  </si>
  <si>
    <t>BE-21289.1.1</t>
  </si>
  <si>
    <t>DISJ-204-10063-104</t>
  </si>
  <si>
    <t>BE-21290.1.1</t>
  </si>
  <si>
    <t>DISJ-205-10063-105</t>
  </si>
  <si>
    <t>BE-21291.1.1</t>
  </si>
  <si>
    <t>DISJ-206-10063-106</t>
  </si>
  <si>
    <t>BE-21292.1.1</t>
  </si>
  <si>
    <t>DISJ-207-10063-107</t>
  </si>
  <si>
    <t>BE-21293.1.1</t>
  </si>
  <si>
    <t>DISJ-208-10063-108</t>
  </si>
  <si>
    <t>BC year</t>
  </si>
  <si>
    <t>δ13C (‰)</t>
  </si>
  <si>
    <t>size(µg C)</t>
  </si>
  <si>
    <t>Lab</t>
  </si>
  <si>
    <t>Wood sample number (DNr)</t>
  </si>
  <si>
    <t>Location</t>
  </si>
  <si>
    <t>yr-to-yr diff. (Miyake ea 2012)</t>
  </si>
  <si>
    <t>3x3 yr diff. (Buentgen ea 2018)</t>
  </si>
  <si>
    <t>NA</t>
  </si>
  <si>
    <t>LARA</t>
  </si>
  <si>
    <t>40°29'07.6"N 21°17'22.9"E</t>
  </si>
  <si>
    <t>DISJ-e-10611-14</t>
  </si>
  <si>
    <t>ETH</t>
  </si>
  <si>
    <t>DISJ-e-10611-15</t>
  </si>
  <si>
    <t>DISJ-e-10611-16</t>
  </si>
  <si>
    <t>DISJ-e-10611-17</t>
  </si>
  <si>
    <t>DISJ-e-10611-18</t>
  </si>
  <si>
    <t>DISJ-e-10611-19</t>
  </si>
  <si>
    <t>DISJ-e-10611-20</t>
  </si>
  <si>
    <t>DISJ-e-10611-21</t>
  </si>
  <si>
    <t>DISJ-e-10611-22</t>
  </si>
  <si>
    <t>DISJ-e-10611-23</t>
  </si>
  <si>
    <t>DISJ-e-10611-24</t>
  </si>
  <si>
    <t>DISJ-e-10611-25</t>
  </si>
  <si>
    <t>DISJ-e-10611-26</t>
  </si>
  <si>
    <t>DISJ-e-10611-27</t>
  </si>
  <si>
    <t>DISJ-e-10611-28</t>
  </si>
  <si>
    <t>DISJ-e-10611-29</t>
  </si>
  <si>
    <t>DISJ-e-10611-30</t>
  </si>
  <si>
    <t>DISJ-e-10611-31</t>
  </si>
  <si>
    <t>DISJ-e-10611-32</t>
  </si>
  <si>
    <t>DISJ-e-10611-33</t>
  </si>
  <si>
    <t>Age_corr(y BP)</t>
  </si>
  <si>
    <t>F14C_corr</t>
  </si>
  <si>
    <r>
      <t>14</t>
    </r>
    <r>
      <rPr>
        <b/>
        <sz val="11"/>
        <rFont val="Calibri"/>
        <family val="2"/>
        <scheme val="minor"/>
      </rPr>
      <t>C  counts</t>
    </r>
  </si>
  <si>
    <r>
      <t>12</t>
    </r>
    <r>
      <rPr>
        <b/>
        <sz val="11"/>
        <rFont val="Calibri"/>
        <family val="2"/>
        <scheme val="minor"/>
      </rPr>
      <t>C HE (µA)</t>
    </r>
  </si>
  <si>
    <t>Measurment batch</t>
  </si>
  <si>
    <t>2x2 yr diff. (Szidat)</t>
  </si>
  <si>
    <t>ETH-128722.1.1</t>
  </si>
  <si>
    <t>ETH-128723.1.1</t>
  </si>
  <si>
    <t>ETH-128724.1.1</t>
  </si>
  <si>
    <t>ETH-128725.1.1</t>
  </si>
  <si>
    <t>ETH-128726.1.1</t>
  </si>
  <si>
    <t>ETH-128727.1.1</t>
  </si>
  <si>
    <t>ETH-128728.1.1</t>
  </si>
  <si>
    <t>ETH-128729.1.1</t>
  </si>
  <si>
    <t>ETH-128730.1.1</t>
  </si>
  <si>
    <t>ETH-128731.1.1</t>
  </si>
  <si>
    <t>ETH-128732.1.1</t>
  </si>
  <si>
    <t>ETH-128733.1.1</t>
  </si>
  <si>
    <t>ETH-128734.1.1</t>
  </si>
  <si>
    <t>ETH-128735.1.1</t>
  </si>
  <si>
    <t>ETH-128736.1.1</t>
  </si>
  <si>
    <t>ETH-128737.1.1</t>
  </si>
  <si>
    <t>ETH-128738.1.1</t>
  </si>
  <si>
    <t>ETH-128739.1.1</t>
  </si>
  <si>
    <t>ETH-128740.1.1</t>
  </si>
  <si>
    <t>ETH-128741.1.1</t>
  </si>
  <si>
    <t>Wood sample</t>
  </si>
  <si>
    <t>Ring on
wood sample</t>
  </si>
  <si>
    <t>∆14C_corr
(‰)</t>
  </si>
  <si>
    <t>∆14C (‰)</t>
  </si>
  <si>
    <t>10611avg
∆14C (‰)</t>
  </si>
  <si>
    <t>10611avg
-±1s (‰)</t>
  </si>
  <si>
    <t>Measurement
batch</t>
  </si>
  <si>
    <t>Run</t>
  </si>
  <si>
    <t>1st</t>
  </si>
  <si>
    <t>2nd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</si>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</sst>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DEB03"/>
        <bgColor indexed="64"/>
      </patternFill>
    </fill>
    <fill>
      <patternFill patternType="solid">
        <fgColor rgb="FF00C08E"/>
        <bgColor indexed="64"/>
      </patternFill>
    </fill>
    <fill>
      <patternFill patternType="solid">
        <fgColor rgb="FF01ED50"/>
        <bgColor indexed="64"/>
      </patternFill>
    </fill>
    <fill>
      <patternFill patternType="solid">
        <fgColor rgb="FFB9B9CB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0" fillId="3" borderId="3" xfId="0" applyFill="1" applyBorder="1"/>
    <xf numFmtId="0" fontId="0" fillId="0" borderId="4" xfId="0" applyBorder="1"/>
    <xf numFmtId="1" fontId="0" fillId="0" borderId="4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3" borderId="4" xfId="0" applyFill="1" applyBorder="1"/>
    <xf numFmtId="0" fontId="0" fillId="0" borderId="5" xfId="0" applyBorder="1"/>
    <xf numFmtId="0" fontId="0" fillId="3" borderId="6" xfId="0" applyFill="1" applyBorder="1"/>
    <xf numFmtId="165" fontId="0" fillId="0" borderId="0" xfId="0" applyNumberFormat="1" applyAlignment="1">
      <alignment horizontal="right"/>
    </xf>
    <xf numFmtId="0" fontId="0" fillId="3" borderId="0" xfId="0" applyFill="1"/>
    <xf numFmtId="0" fontId="0" fillId="0" borderId="7" xfId="0" applyBorder="1"/>
    <xf numFmtId="1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3" borderId="0" xfId="0" applyNumberFormat="1" applyFill="1"/>
    <xf numFmtId="164" fontId="0" fillId="3" borderId="7" xfId="0" applyNumberFormat="1" applyFill="1" applyBorder="1"/>
    <xf numFmtId="164" fontId="0" fillId="0" borderId="0" xfId="0" applyNumberFormat="1"/>
    <xf numFmtId="0" fontId="0" fillId="3" borderId="8" xfId="0" applyFill="1" applyBorder="1"/>
    <xf numFmtId="0" fontId="0" fillId="0" borderId="9" xfId="0" applyBorder="1"/>
    <xf numFmtId="1" fontId="0" fillId="0" borderId="9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3" borderId="9" xfId="0" applyFill="1" applyBorder="1"/>
    <xf numFmtId="0" fontId="0" fillId="0" borderId="10" xfId="0" applyBorder="1"/>
    <xf numFmtId="0" fontId="0" fillId="5" borderId="3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/>
    <xf numFmtId="1" fontId="0" fillId="5" borderId="0" xfId="0" applyNumberFormat="1" applyFill="1" applyAlignment="1">
      <alignment horizontal="right"/>
    </xf>
    <xf numFmtId="165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/>
    <xf numFmtId="164" fontId="0" fillId="5" borderId="7" xfId="0" applyNumberFormat="1" applyFill="1" applyBorder="1"/>
    <xf numFmtId="0" fontId="0" fillId="5" borderId="8" xfId="0" applyFill="1" applyBorder="1"/>
    <xf numFmtId="0" fontId="0" fillId="5" borderId="9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6" xfId="0" applyFill="1" applyBorder="1"/>
    <xf numFmtId="0" fontId="0" fillId="7" borderId="0" xfId="0" applyFill="1"/>
    <xf numFmtId="0" fontId="0" fillId="7" borderId="0" xfId="0" applyFill="1" applyAlignment="1">
      <alignment horizontal="right"/>
    </xf>
    <xf numFmtId="1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0" xfId="0" applyNumberFormat="1" applyFill="1"/>
    <xf numFmtId="164" fontId="0" fillId="7" borderId="7" xfId="0" applyNumberFormat="1" applyFill="1" applyBorder="1"/>
    <xf numFmtId="0" fontId="0" fillId="7" borderId="8" xfId="0" applyFill="1" applyBorder="1"/>
    <xf numFmtId="0" fontId="0" fillId="7" borderId="9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0" xfId="0" applyFill="1"/>
    <xf numFmtId="1" fontId="0" fillId="6" borderId="0" xfId="0" applyNumberFormat="1" applyFill="1" applyAlignment="1">
      <alignment horizontal="right"/>
    </xf>
    <xf numFmtId="165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164" fontId="0" fillId="6" borderId="0" xfId="0" applyNumberFormat="1" applyFill="1" applyAlignment="1">
      <alignment horizontal="right"/>
    </xf>
    <xf numFmtId="164" fontId="0" fillId="6" borderId="0" xfId="0" applyNumberFormat="1" applyFill="1"/>
    <xf numFmtId="164" fontId="0" fillId="6" borderId="7" xfId="0" applyNumberFormat="1" applyFill="1" applyBorder="1"/>
    <xf numFmtId="0" fontId="0" fillId="6" borderId="8" xfId="0" applyFill="1" applyBorder="1"/>
    <xf numFmtId="0" fontId="0" fillId="6" borderId="9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0" xfId="0" applyFill="1"/>
    <xf numFmtId="1" fontId="0" fillId="8" borderId="0" xfId="0" applyNumberFormat="1" applyFill="1" applyAlignment="1">
      <alignment horizontal="right"/>
    </xf>
    <xf numFmtId="165" fontId="0" fillId="8" borderId="0" xfId="0" applyNumberFormat="1" applyFill="1" applyAlignment="1">
      <alignment horizontal="right"/>
    </xf>
    <xf numFmtId="0" fontId="0" fillId="8" borderId="0" xfId="0" applyFill="1" applyAlignment="1">
      <alignment horizontal="right"/>
    </xf>
    <xf numFmtId="164" fontId="0" fillId="8" borderId="0" xfId="0" applyNumberFormat="1" applyFill="1" applyAlignment="1">
      <alignment horizontal="right"/>
    </xf>
    <xf numFmtId="164" fontId="0" fillId="8" borderId="0" xfId="0" applyNumberFormat="1" applyFill="1"/>
    <xf numFmtId="164" fontId="0" fillId="8" borderId="7" xfId="0" applyNumberFormat="1" applyFill="1" applyBorder="1"/>
    <xf numFmtId="0" fontId="0" fillId="8" borderId="8" xfId="0" applyFill="1" applyBorder="1"/>
    <xf numFmtId="0" fontId="0" fillId="8" borderId="9" xfId="0" applyFill="1" applyBorder="1"/>
    <xf numFmtId="0" fontId="0" fillId="4" borderId="3" xfId="0" applyFill="1" applyBorder="1"/>
    <xf numFmtId="0" fontId="0" fillId="4" borderId="6" xfId="0" applyFill="1" applyBorder="1"/>
    <xf numFmtId="0" fontId="0" fillId="4" borderId="0" xfId="0" applyFill="1"/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0" xfId="0" applyNumberFormat="1" applyFill="1"/>
    <xf numFmtId="164" fontId="0" fillId="4" borderId="7" xfId="0" applyNumberFormat="1" applyFill="1" applyBorder="1"/>
    <xf numFmtId="0" fontId="0" fillId="4" borderId="8" xfId="0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 wrapText="1"/>
    </xf>
    <xf numFmtId="16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9" xfId="0" applyNumberFormat="1" applyBorder="1"/>
    <xf numFmtId="0" fontId="0" fillId="0" borderId="10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0" fontId="0" fillId="8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DEB03"/>
      <color rgb="FFB9B9CB"/>
      <color rgb="FF01ED50"/>
      <color rgb="FF00C08E"/>
      <color rgb="FFFFFF00"/>
      <color rgb="FF00CC99"/>
      <color rgb="FF00FF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9C31-FCB9-47A7-9794-08698B7BA5C4}">
  <dimension ref="A1:AD11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5" sqref="D45"/>
    </sheetView>
  </sheetViews>
  <sheetFormatPr defaultColWidth="9.1328125" defaultRowHeight="14.25" x14ac:dyDescent="0.45"/>
  <cols>
    <col min="1" max="1" width="14.6640625" bestFit="1" customWidth="1"/>
    <col min="2" max="2" width="18.796875" customWidth="1"/>
    <col min="3" max="3" width="12.6640625" bestFit="1" customWidth="1"/>
    <col min="4" max="5" width="8.86328125"/>
    <col min="6" max="6" width="13.796875" style="2" bestFit="1" customWidth="1"/>
    <col min="7" max="7" width="6.6640625" style="2" customWidth="1"/>
    <col min="8" max="9" width="8.796875" style="2" customWidth="1"/>
    <col min="10" max="10" width="9.796875" style="3" bestFit="1" customWidth="1"/>
    <col min="11" max="11" width="8.796875" style="3" customWidth="1"/>
    <col min="12" max="14" width="9" style="4" customWidth="1"/>
    <col min="15" max="15" width="11.46484375" style="5" customWidth="1"/>
    <col min="16" max="16" width="9" style="5" customWidth="1"/>
    <col min="17" max="17" width="9.46484375" style="5" bestFit="1" customWidth="1"/>
    <col min="18" max="18" width="8.796875" style="4" customWidth="1"/>
    <col min="19" max="19" width="7.33203125" customWidth="1"/>
    <col min="20" max="20" width="8.86328125" style="4"/>
    <col min="21" max="21" width="5.796875" style="4" customWidth="1"/>
    <col min="22" max="22" width="8.796875" style="2" customWidth="1"/>
    <col min="23" max="24" width="5.53125" style="5" customWidth="1"/>
    <col min="25" max="25" width="5.19921875" customWidth="1"/>
    <col min="26" max="26" width="8.86328125"/>
    <col min="27" max="27" width="10.86328125" customWidth="1"/>
    <col min="28" max="28" width="25.53125" customWidth="1"/>
    <col min="29" max="29" width="8.19921875" customWidth="1"/>
    <col min="30" max="30" width="10.1328125" customWidth="1"/>
  </cols>
  <sheetData>
    <row r="1" spans="1:30" s="1" customFormat="1" ht="28.9" thickBot="1" x14ac:dyDescent="0.5">
      <c r="A1" s="6" t="s">
        <v>3</v>
      </c>
      <c r="B1" s="6" t="s">
        <v>0</v>
      </c>
      <c r="C1" s="105" t="s">
        <v>258</v>
      </c>
      <c r="D1" s="7" t="s">
        <v>1</v>
      </c>
      <c r="E1" s="7" t="s">
        <v>2</v>
      </c>
      <c r="F1" s="8" t="s">
        <v>231</v>
      </c>
      <c r="G1" s="8" t="s">
        <v>2</v>
      </c>
      <c r="H1" s="9" t="s">
        <v>76</v>
      </c>
      <c r="I1" s="9" t="s">
        <v>77</v>
      </c>
      <c r="J1" s="10" t="s">
        <v>232</v>
      </c>
      <c r="K1" s="10" t="s">
        <v>77</v>
      </c>
      <c r="L1" s="11" t="s">
        <v>199</v>
      </c>
      <c r="M1" s="107" t="s">
        <v>260</v>
      </c>
      <c r="N1" s="107" t="s">
        <v>4</v>
      </c>
      <c r="O1" s="106" t="s">
        <v>259</v>
      </c>
      <c r="P1" s="12" t="s">
        <v>4</v>
      </c>
      <c r="Q1" s="12" t="s">
        <v>200</v>
      </c>
      <c r="R1" s="11" t="s">
        <v>4</v>
      </c>
      <c r="S1" s="6" t="s">
        <v>203</v>
      </c>
      <c r="T1" s="11" t="s">
        <v>202</v>
      </c>
      <c r="U1" s="11" t="s">
        <v>201</v>
      </c>
      <c r="V1" s="8" t="s">
        <v>233</v>
      </c>
      <c r="W1" s="12" t="s">
        <v>234</v>
      </c>
      <c r="X1" s="12" t="s">
        <v>264</v>
      </c>
      <c r="Y1" s="6" t="s">
        <v>235</v>
      </c>
      <c r="Z1" s="6" t="s">
        <v>204</v>
      </c>
      <c r="AA1" s="6" t="s">
        <v>5</v>
      </c>
      <c r="AB1" s="6" t="s">
        <v>205</v>
      </c>
      <c r="AC1" s="6" t="s">
        <v>236</v>
      </c>
      <c r="AD1" s="13" t="s">
        <v>206</v>
      </c>
    </row>
    <row r="2" spans="1:30" x14ac:dyDescent="0.45">
      <c r="A2" s="14" t="s">
        <v>26</v>
      </c>
      <c r="B2" s="15" t="s">
        <v>6</v>
      </c>
      <c r="C2" s="100">
        <v>6</v>
      </c>
      <c r="D2" s="16">
        <v>6232.2771249905545</v>
      </c>
      <c r="E2" s="16">
        <v>26.0801915629783</v>
      </c>
      <c r="F2" s="16">
        <v>6201.3787643785918</v>
      </c>
      <c r="G2" s="16">
        <v>26.286229267345469</v>
      </c>
      <c r="H2" s="17">
        <v>0.46031956506304811</v>
      </c>
      <c r="I2" s="17">
        <v>1.4944880414578801E-3</v>
      </c>
      <c r="J2" s="17">
        <v>0.46209356097130255</v>
      </c>
      <c r="K2" s="17">
        <v>1.5120997493658335E-3</v>
      </c>
      <c r="L2" s="18">
        <v>5289</v>
      </c>
      <c r="M2" s="19">
        <v>104.83376914971809</v>
      </c>
      <c r="N2" s="19">
        <v>3.5869882166901532</v>
      </c>
      <c r="O2" s="19">
        <v>109.0916168158378</v>
      </c>
      <c r="P2" s="19">
        <v>3.6292588719173389</v>
      </c>
      <c r="Q2" s="19">
        <v>-20.98911858739616</v>
      </c>
      <c r="R2" s="19">
        <v>1.5</v>
      </c>
      <c r="S2" s="20">
        <v>10206</v>
      </c>
      <c r="T2" s="18" t="s">
        <v>208</v>
      </c>
      <c r="U2" s="18" t="s">
        <v>207</v>
      </c>
      <c r="V2" s="16" t="s">
        <v>207</v>
      </c>
      <c r="W2" s="19" t="s">
        <v>207</v>
      </c>
      <c r="X2" s="19" t="s">
        <v>265</v>
      </c>
      <c r="Y2" s="15">
        <v>1</v>
      </c>
      <c r="Z2" s="15" t="s">
        <v>209</v>
      </c>
      <c r="AA2" s="15"/>
      <c r="AB2" s="15"/>
      <c r="AC2" s="15"/>
      <c r="AD2" s="21"/>
    </row>
    <row r="3" spans="1:30" x14ac:dyDescent="0.45">
      <c r="A3" s="22" t="s">
        <v>27</v>
      </c>
      <c r="B3" t="s">
        <v>7</v>
      </c>
      <c r="C3" s="97">
        <v>10</v>
      </c>
      <c r="D3" s="2">
        <v>6254.1074589558375</v>
      </c>
      <c r="E3" s="2">
        <v>25.935179236812381</v>
      </c>
      <c r="F3" s="2">
        <v>6223.2090983438793</v>
      </c>
      <c r="G3" s="2">
        <v>26.142359862479687</v>
      </c>
      <c r="H3" s="23">
        <v>0.45907030727608944</v>
      </c>
      <c r="I3" s="23">
        <v>1.4821449896058653E-3</v>
      </c>
      <c r="J3" s="23">
        <v>0.46083948875026209</v>
      </c>
      <c r="K3" s="23">
        <v>1.499742531277295E-3</v>
      </c>
      <c r="L3" s="4">
        <v>5285</v>
      </c>
      <c r="M3" s="5">
        <v>101.30237344410098</v>
      </c>
      <c r="N3" s="5">
        <v>3.5556422817377866</v>
      </c>
      <c r="O3" s="5">
        <v>105.54661169187729</v>
      </c>
      <c r="P3" s="5">
        <v>3.5978585046177205</v>
      </c>
      <c r="Q3" s="5">
        <v>-20.517062543342512</v>
      </c>
      <c r="R3" s="5">
        <v>1.5</v>
      </c>
      <c r="S3" s="24">
        <v>10206</v>
      </c>
      <c r="T3" s="4" t="s">
        <v>208</v>
      </c>
      <c r="U3" s="4" t="s">
        <v>207</v>
      </c>
      <c r="V3" s="2" t="s">
        <v>207</v>
      </c>
      <c r="W3" s="5" t="s">
        <v>207</v>
      </c>
      <c r="X3" s="5" t="s">
        <v>265</v>
      </c>
      <c r="Y3">
        <v>1</v>
      </c>
      <c r="Z3" t="s">
        <v>209</v>
      </c>
      <c r="AD3" s="25"/>
    </row>
    <row r="4" spans="1:30" x14ac:dyDescent="0.45">
      <c r="A4" s="22" t="s">
        <v>28</v>
      </c>
      <c r="B4" t="s">
        <v>8</v>
      </c>
      <c r="C4" s="97">
        <v>14</v>
      </c>
      <c r="D4" s="2">
        <v>6299.4897166461251</v>
      </c>
      <c r="E4" s="2">
        <v>26.40288322616744</v>
      </c>
      <c r="F4" s="2">
        <v>6268.5913560341669</v>
      </c>
      <c r="G4" s="2">
        <v>26.606422153090012</v>
      </c>
      <c r="H4" s="23">
        <v>0.45648411182815091</v>
      </c>
      <c r="I4" s="23">
        <v>1.5003730485745582E-3</v>
      </c>
      <c r="J4" s="23">
        <v>0.45824332653034427</v>
      </c>
      <c r="K4" s="23">
        <v>1.5177661389894949E-3</v>
      </c>
      <c r="L4" s="4">
        <v>5281</v>
      </c>
      <c r="M4" s="5">
        <v>94.568394994025923</v>
      </c>
      <c r="N4" s="5">
        <v>3.5976299659007571</v>
      </c>
      <c r="O4" s="5">
        <v>98.786681596199301</v>
      </c>
      <c r="P4" s="5">
        <v>3.6393355292843745</v>
      </c>
      <c r="Q4" s="5">
        <v>-21.172658424488343</v>
      </c>
      <c r="R4" s="5">
        <v>1.5</v>
      </c>
      <c r="S4" s="24">
        <v>10206</v>
      </c>
      <c r="T4" s="4" t="s">
        <v>208</v>
      </c>
      <c r="U4" s="4" t="s">
        <v>207</v>
      </c>
      <c r="V4" s="2" t="s">
        <v>207</v>
      </c>
      <c r="W4" s="5" t="s">
        <v>207</v>
      </c>
      <c r="X4" s="5" t="s">
        <v>265</v>
      </c>
      <c r="Y4">
        <v>1</v>
      </c>
      <c r="Z4" t="s">
        <v>209</v>
      </c>
      <c r="AD4" s="25"/>
    </row>
    <row r="5" spans="1:30" x14ac:dyDescent="0.45">
      <c r="A5" s="22" t="s">
        <v>29</v>
      </c>
      <c r="B5" t="s">
        <v>9</v>
      </c>
      <c r="C5" s="97">
        <v>18</v>
      </c>
      <c r="D5" s="2">
        <v>6298.2837581895292</v>
      </c>
      <c r="E5" s="2">
        <v>26.432821030543145</v>
      </c>
      <c r="F5" s="2">
        <v>6267.385397577571</v>
      </c>
      <c r="G5" s="2">
        <v>26.636131189918121</v>
      </c>
      <c r="H5" s="23">
        <v>0.45655264689589015</v>
      </c>
      <c r="I5" s="23">
        <v>1.5022998140694413E-3</v>
      </c>
      <c r="J5" s="23">
        <v>0.45831212572096458</v>
      </c>
      <c r="K5" s="23">
        <v>1.5196890211171244E-3</v>
      </c>
      <c r="L5" s="4">
        <v>5277</v>
      </c>
      <c r="M5" s="5">
        <v>94.203170097076466</v>
      </c>
      <c r="N5" s="5">
        <v>3.6005074774342063</v>
      </c>
      <c r="O5" s="5">
        <v>98.42004918255509</v>
      </c>
      <c r="P5" s="5">
        <v>3.6421835592758436</v>
      </c>
      <c r="Q5" s="5">
        <v>-21.603867367135376</v>
      </c>
      <c r="R5" s="5">
        <v>1.5</v>
      </c>
      <c r="S5" s="24">
        <v>10206</v>
      </c>
      <c r="T5" s="4" t="s">
        <v>208</v>
      </c>
      <c r="U5" s="4" t="s">
        <v>207</v>
      </c>
      <c r="V5" s="2" t="s">
        <v>207</v>
      </c>
      <c r="W5" s="5" t="s">
        <v>207</v>
      </c>
      <c r="X5" s="5" t="s">
        <v>265</v>
      </c>
      <c r="Y5">
        <v>1</v>
      </c>
      <c r="Z5" t="s">
        <v>209</v>
      </c>
      <c r="AD5" s="25"/>
    </row>
    <row r="6" spans="1:30" x14ac:dyDescent="0.45">
      <c r="A6" s="22" t="s">
        <v>30</v>
      </c>
      <c r="B6" t="s">
        <v>10</v>
      </c>
      <c r="C6" s="97">
        <v>22</v>
      </c>
      <c r="D6" s="2">
        <v>6279.6318112870458</v>
      </c>
      <c r="E6" s="2">
        <v>26.259827937701147</v>
      </c>
      <c r="F6" s="2">
        <v>6248.7334506750876</v>
      </c>
      <c r="G6" s="2">
        <v>26.464467129558354</v>
      </c>
      <c r="H6" s="23">
        <v>0.45761395520298626</v>
      </c>
      <c r="I6" s="23">
        <v>1.4959372246385286E-3</v>
      </c>
      <c r="J6" s="23">
        <v>0.45937752413575339</v>
      </c>
      <c r="K6" s="23">
        <v>1.5134048783204961E-3</v>
      </c>
      <c r="L6" s="4">
        <v>5273</v>
      </c>
      <c r="M6" s="5">
        <v>96.216235061383102</v>
      </c>
      <c r="N6" s="5">
        <v>3.5835241771724728</v>
      </c>
      <c r="O6" s="5">
        <v>100.44087216820307</v>
      </c>
      <c r="P6" s="5">
        <v>3.6253680181150174</v>
      </c>
      <c r="Q6" s="5">
        <v>-20.157069231499179</v>
      </c>
      <c r="R6" s="5">
        <v>1.5</v>
      </c>
      <c r="S6" s="24">
        <v>10206</v>
      </c>
      <c r="T6" s="4" t="s">
        <v>208</v>
      </c>
      <c r="U6" s="4" t="s">
        <v>207</v>
      </c>
      <c r="V6" s="2" t="s">
        <v>207</v>
      </c>
      <c r="W6" s="5" t="s">
        <v>207</v>
      </c>
      <c r="X6" s="5" t="s">
        <v>265</v>
      </c>
      <c r="Y6">
        <v>1</v>
      </c>
      <c r="Z6" t="s">
        <v>209</v>
      </c>
      <c r="AD6" s="25"/>
    </row>
    <row r="7" spans="1:30" x14ac:dyDescent="0.45">
      <c r="A7" s="22" t="s">
        <v>31</v>
      </c>
      <c r="B7" t="s">
        <v>11</v>
      </c>
      <c r="C7" s="97">
        <v>26</v>
      </c>
      <c r="D7" s="2">
        <v>6336.4064132360681</v>
      </c>
      <c r="E7" s="2">
        <v>26.371590214240904</v>
      </c>
      <c r="F7" s="2">
        <v>6305.50805262411</v>
      </c>
      <c r="G7" s="2">
        <v>26.575368813276167</v>
      </c>
      <c r="H7" s="23">
        <v>0.45439109275825096</v>
      </c>
      <c r="I7" s="23">
        <v>1.4917236020442824E-3</v>
      </c>
      <c r="J7" s="23">
        <v>0.45614224130912745</v>
      </c>
      <c r="K7" s="23">
        <v>1.5090437313711536E-3</v>
      </c>
      <c r="L7" s="4">
        <v>5269</v>
      </c>
      <c r="M7" s="5">
        <v>87.96931104069516</v>
      </c>
      <c r="N7" s="5">
        <v>3.5717018344871416</v>
      </c>
      <c r="O7" s="5">
        <v>92.162165858473472</v>
      </c>
      <c r="P7" s="5">
        <v>3.6131722098338637</v>
      </c>
      <c r="Q7" s="5">
        <v>-20.128344391899809</v>
      </c>
      <c r="R7" s="5">
        <v>1.5</v>
      </c>
      <c r="S7" s="24">
        <v>10206</v>
      </c>
      <c r="T7" s="4" t="s">
        <v>208</v>
      </c>
      <c r="U7" s="4" t="s">
        <v>207</v>
      </c>
      <c r="V7" s="2" t="s">
        <v>207</v>
      </c>
      <c r="W7" s="5" t="s">
        <v>207</v>
      </c>
      <c r="X7" s="5" t="s">
        <v>265</v>
      </c>
      <c r="Y7">
        <v>1</v>
      </c>
      <c r="Z7" t="s">
        <v>209</v>
      </c>
      <c r="AD7" s="25"/>
    </row>
    <row r="8" spans="1:30" x14ac:dyDescent="0.45">
      <c r="A8" s="22" t="s">
        <v>32</v>
      </c>
      <c r="B8" t="s">
        <v>12</v>
      </c>
      <c r="C8" s="97">
        <v>30</v>
      </c>
      <c r="D8" s="2">
        <v>6319.90044581454</v>
      </c>
      <c r="E8" s="2">
        <v>26.281668106478538</v>
      </c>
      <c r="F8" s="2">
        <v>6289.0020852025818</v>
      </c>
      <c r="G8" s="2">
        <v>26.486138555721862</v>
      </c>
      <c r="H8" s="23">
        <v>0.45532572183962949</v>
      </c>
      <c r="I8" s="23">
        <v>1.4896949460639749E-3</v>
      </c>
      <c r="J8" s="23">
        <v>0.45708047229729415</v>
      </c>
      <c r="K8" s="23">
        <v>1.5070704245463613E-3</v>
      </c>
      <c r="L8" s="4">
        <v>5265</v>
      </c>
      <c r="M8" s="5">
        <v>89.679765346970981</v>
      </c>
      <c r="N8" s="5">
        <v>3.565119125506599</v>
      </c>
      <c r="O8" s="5">
        <v>93.879211974376759</v>
      </c>
      <c r="P8" s="5">
        <v>3.6067019011050898</v>
      </c>
      <c r="Q8" s="5">
        <v>-21.327728491906118</v>
      </c>
      <c r="R8" s="5">
        <v>1.5</v>
      </c>
      <c r="S8" s="24">
        <v>10206</v>
      </c>
      <c r="T8" s="4" t="s">
        <v>208</v>
      </c>
      <c r="U8" s="4" t="s">
        <v>207</v>
      </c>
      <c r="V8" s="2" t="s">
        <v>207</v>
      </c>
      <c r="W8" s="5" t="s">
        <v>207</v>
      </c>
      <c r="X8" s="5" t="s">
        <v>265</v>
      </c>
      <c r="Y8">
        <v>1</v>
      </c>
      <c r="Z8" t="s">
        <v>209</v>
      </c>
      <c r="AD8" s="25"/>
    </row>
    <row r="9" spans="1:30" x14ac:dyDescent="0.45">
      <c r="A9" s="22" t="s">
        <v>61</v>
      </c>
      <c r="B9" t="s">
        <v>46</v>
      </c>
      <c r="C9" s="97">
        <v>31</v>
      </c>
      <c r="D9" s="2">
        <v>6337.0418616168527</v>
      </c>
      <c r="E9" s="2">
        <v>25.074776725775529</v>
      </c>
      <c r="F9" s="2">
        <v>6306.1435010048945</v>
      </c>
      <c r="G9" s="2">
        <v>25.289007196434167</v>
      </c>
      <c r="H9" s="23">
        <v>0.45435514969040541</v>
      </c>
      <c r="I9" s="23">
        <v>1.4182564337972407E-3</v>
      </c>
      <c r="J9" s="23">
        <v>0.45610615972260893</v>
      </c>
      <c r="K9" s="23">
        <v>1.4358859648404094E-3</v>
      </c>
      <c r="L9" s="4">
        <v>5264</v>
      </c>
      <c r="M9" s="5">
        <v>87.22548247766926</v>
      </c>
      <c r="N9" s="5">
        <v>3.3937428387527864</v>
      </c>
      <c r="O9" s="5">
        <v>91.415470702481684</v>
      </c>
      <c r="P9" s="5">
        <v>3.4359285065224254</v>
      </c>
      <c r="Q9" s="5">
        <v>-21.413316902409107</v>
      </c>
      <c r="R9" s="5">
        <v>1.5</v>
      </c>
      <c r="S9" s="24">
        <v>10206</v>
      </c>
      <c r="T9" s="4" t="s">
        <v>208</v>
      </c>
      <c r="U9" s="4" t="s">
        <v>207</v>
      </c>
      <c r="V9" s="2" t="s">
        <v>207</v>
      </c>
      <c r="W9" s="5" t="s">
        <v>207</v>
      </c>
      <c r="X9" s="5" t="s">
        <v>265</v>
      </c>
      <c r="Y9">
        <v>2</v>
      </c>
      <c r="Z9" t="s">
        <v>209</v>
      </c>
      <c r="AD9" s="25"/>
    </row>
    <row r="10" spans="1:30" x14ac:dyDescent="0.45">
      <c r="A10" s="22" t="s">
        <v>62</v>
      </c>
      <c r="B10" t="s">
        <v>47</v>
      </c>
      <c r="C10" s="97">
        <v>32</v>
      </c>
      <c r="D10" s="2">
        <v>6333.5574932995023</v>
      </c>
      <c r="E10" s="2">
        <v>24.724048849901269</v>
      </c>
      <c r="F10" s="2">
        <v>6302.6591326875441</v>
      </c>
      <c r="G10" s="2">
        <v>24.941292040832792</v>
      </c>
      <c r="H10" s="23">
        <v>0.45455227207146709</v>
      </c>
      <c r="I10" s="23">
        <v>1.3990255918745881E-3</v>
      </c>
      <c r="J10" s="23">
        <v>0.45630404178091227</v>
      </c>
      <c r="K10" s="23">
        <v>1.4167574213208142E-3</v>
      </c>
      <c r="L10" s="4">
        <v>5263</v>
      </c>
      <c r="M10" s="5">
        <v>87.565613200135004</v>
      </c>
      <c r="N10" s="5">
        <v>3.3473204715838381</v>
      </c>
      <c r="O10" s="5">
        <v>91.756912232820568</v>
      </c>
      <c r="P10" s="5">
        <v>3.3897457967878295</v>
      </c>
      <c r="Q10" s="5">
        <v>-21.655725321469642</v>
      </c>
      <c r="R10" s="5">
        <v>1.5</v>
      </c>
      <c r="S10" s="24">
        <v>10206</v>
      </c>
      <c r="T10" s="4" t="s">
        <v>208</v>
      </c>
      <c r="U10" s="4" t="s">
        <v>207</v>
      </c>
      <c r="V10" s="2" t="s">
        <v>207</v>
      </c>
      <c r="W10" s="5" t="s">
        <v>207</v>
      </c>
      <c r="X10" s="5" t="s">
        <v>265</v>
      </c>
      <c r="Y10">
        <v>2</v>
      </c>
      <c r="Z10" t="s">
        <v>209</v>
      </c>
      <c r="AD10" s="25"/>
    </row>
    <row r="11" spans="1:30" x14ac:dyDescent="0.45">
      <c r="A11" s="22" t="s">
        <v>63</v>
      </c>
      <c r="B11" t="s">
        <v>48</v>
      </c>
      <c r="C11" s="97">
        <v>33</v>
      </c>
      <c r="D11" s="2">
        <v>6353.9157496172138</v>
      </c>
      <c r="E11" s="2">
        <v>24.738372725667848</v>
      </c>
      <c r="F11" s="2">
        <v>6323.0173890052556</v>
      </c>
      <c r="G11" s="2">
        <v>24.955491224335212</v>
      </c>
      <c r="H11" s="23">
        <v>0.45340174607043626</v>
      </c>
      <c r="I11" s="23">
        <v>1.3962929651137881E-3</v>
      </c>
      <c r="J11" s="23">
        <v>0.45514908184186731</v>
      </c>
      <c r="K11" s="23">
        <v>1.4139759638577055E-3</v>
      </c>
      <c r="L11" s="4">
        <v>5262</v>
      </c>
      <c r="M11" s="5">
        <v>84.681640818651928</v>
      </c>
      <c r="N11" s="5">
        <v>3.3403782795046419</v>
      </c>
      <c r="O11" s="5">
        <v>88.861825496023172</v>
      </c>
      <c r="P11" s="5">
        <v>3.3826816545100984</v>
      </c>
      <c r="Q11" s="5">
        <v>-21.343291750159587</v>
      </c>
      <c r="R11" s="5">
        <v>1.5</v>
      </c>
      <c r="S11" s="24">
        <v>10206</v>
      </c>
      <c r="T11" s="4" t="s">
        <v>208</v>
      </c>
      <c r="U11" s="4" t="s">
        <v>207</v>
      </c>
      <c r="V11" s="2" t="s">
        <v>207</v>
      </c>
      <c r="W11" s="5" t="s">
        <v>207</v>
      </c>
      <c r="X11" s="5" t="s">
        <v>265</v>
      </c>
      <c r="Y11">
        <v>2</v>
      </c>
      <c r="Z11" t="s">
        <v>209</v>
      </c>
      <c r="AD11" s="25"/>
    </row>
    <row r="12" spans="1:30" x14ac:dyDescent="0.45">
      <c r="A12" s="22" t="s">
        <v>33</v>
      </c>
      <c r="B12" t="s">
        <v>13</v>
      </c>
      <c r="C12" s="97">
        <v>34</v>
      </c>
      <c r="D12" s="2">
        <v>6311.6729631004791</v>
      </c>
      <c r="E12" s="2">
        <v>26.035579596473884</v>
      </c>
      <c r="F12" s="2">
        <v>6280.7746024885209</v>
      </c>
      <c r="G12" s="2">
        <v>26.241967572156859</v>
      </c>
      <c r="H12" s="23">
        <v>0.45579231011319249</v>
      </c>
      <c r="I12" s="23">
        <v>1.4772584301522133E-3</v>
      </c>
      <c r="J12" s="23">
        <v>0.45754885872533713</v>
      </c>
      <c r="K12" s="23">
        <v>1.4947071222890173E-3</v>
      </c>
      <c r="L12" s="4">
        <v>5261</v>
      </c>
      <c r="M12" s="5">
        <v>90.268742745255096</v>
      </c>
      <c r="N12" s="5">
        <v>3.5336460392495446</v>
      </c>
      <c r="O12" s="5">
        <v>94.470459194701647</v>
      </c>
      <c r="P12" s="5">
        <v>3.5753838290639841</v>
      </c>
      <c r="Q12" s="5">
        <v>-19.237225850662121</v>
      </c>
      <c r="R12" s="5">
        <v>1.5</v>
      </c>
      <c r="S12" s="24">
        <v>10206</v>
      </c>
      <c r="T12" s="4" t="s">
        <v>208</v>
      </c>
      <c r="U12" s="4" t="s">
        <v>207</v>
      </c>
      <c r="V12" s="2" t="s">
        <v>207</v>
      </c>
      <c r="W12" s="5" t="s">
        <v>207</v>
      </c>
      <c r="X12" s="5" t="s">
        <v>265</v>
      </c>
      <c r="Y12">
        <v>1</v>
      </c>
      <c r="Z12" t="s">
        <v>209</v>
      </c>
      <c r="AD12" s="25"/>
    </row>
    <row r="13" spans="1:30" x14ac:dyDescent="0.45">
      <c r="A13" s="22" t="s">
        <v>75</v>
      </c>
      <c r="B13" t="s">
        <v>49</v>
      </c>
      <c r="C13" s="97">
        <v>35</v>
      </c>
      <c r="D13" s="2">
        <v>6319.2618865006662</v>
      </c>
      <c r="E13" s="2">
        <v>24.591069389152011</v>
      </c>
      <c r="F13" s="2">
        <v>6288.363525888708</v>
      </c>
      <c r="G13" s="2">
        <v>24.809477036727195</v>
      </c>
      <c r="H13" s="23">
        <v>0.45536191803495912</v>
      </c>
      <c r="I13" s="23">
        <v>1.3939794004201457E-3</v>
      </c>
      <c r="J13" s="23">
        <v>0.45711680798680843</v>
      </c>
      <c r="K13" s="23">
        <v>1.4117800262480715E-3</v>
      </c>
      <c r="L13" s="4">
        <v>5260</v>
      </c>
      <c r="M13" s="5">
        <v>89.107482582575955</v>
      </c>
      <c r="N13" s="5">
        <v>3.334036807722244</v>
      </c>
      <c r="O13" s="5">
        <v>93.304723726314492</v>
      </c>
      <c r="P13" s="5">
        <v>3.3766112831362345</v>
      </c>
      <c r="Q13" s="5">
        <v>-19.699638969578494</v>
      </c>
      <c r="R13" s="5">
        <v>1.5</v>
      </c>
      <c r="S13" s="24">
        <v>10206</v>
      </c>
      <c r="T13" s="4" t="s">
        <v>208</v>
      </c>
      <c r="U13" s="4" t="s">
        <v>207</v>
      </c>
      <c r="V13" s="2" t="s">
        <v>207</v>
      </c>
      <c r="W13" s="5" t="s">
        <v>207</v>
      </c>
      <c r="X13" s="5" t="s">
        <v>265</v>
      </c>
      <c r="Y13">
        <v>2</v>
      </c>
      <c r="Z13" t="s">
        <v>209</v>
      </c>
      <c r="AD13" s="25"/>
    </row>
    <row r="14" spans="1:30" x14ac:dyDescent="0.45">
      <c r="A14" s="22" t="s">
        <v>64</v>
      </c>
      <c r="B14" s="24" t="s">
        <v>50</v>
      </c>
      <c r="C14" s="98">
        <v>36</v>
      </c>
      <c r="D14" s="26">
        <v>6222.3966752145188</v>
      </c>
      <c r="E14" s="26">
        <v>24.50051169543519</v>
      </c>
      <c r="F14" s="26">
        <v>6191.4983146025606</v>
      </c>
      <c r="G14" s="26">
        <v>24.719719465883131</v>
      </c>
      <c r="H14" s="27">
        <v>0.46088609843439715</v>
      </c>
      <c r="I14" s="27">
        <v>1.4056946651257866E-3</v>
      </c>
      <c r="J14" s="27">
        <v>0.46266227766910306</v>
      </c>
      <c r="K14" s="27">
        <v>1.4237372975758437E-3</v>
      </c>
      <c r="L14" s="28">
        <v>5259</v>
      </c>
      <c r="M14" s="29">
        <v>102.18655615133554</v>
      </c>
      <c r="N14" s="29">
        <v>3.3616500198602313</v>
      </c>
      <c r="O14" s="29">
        <v>106.43420189386954</v>
      </c>
      <c r="P14" s="29">
        <v>3.4047980926521544</v>
      </c>
      <c r="Q14" s="29">
        <v>-20.994204016979822</v>
      </c>
      <c r="R14" s="29">
        <v>1.5</v>
      </c>
      <c r="S14" s="24">
        <v>10206</v>
      </c>
      <c r="T14" s="28" t="s">
        <v>208</v>
      </c>
      <c r="U14" s="28" t="s">
        <v>207</v>
      </c>
      <c r="V14" s="26" t="s">
        <v>207</v>
      </c>
      <c r="W14" s="29" t="s">
        <v>207</v>
      </c>
      <c r="X14" s="29" t="s">
        <v>265</v>
      </c>
      <c r="Y14" s="24">
        <v>2</v>
      </c>
      <c r="Z14" s="24" t="s">
        <v>209</v>
      </c>
      <c r="AA14" s="24" t="s">
        <v>78</v>
      </c>
      <c r="AB14" s="30">
        <f>O14-O13</f>
        <v>13.12947816755505</v>
      </c>
      <c r="AC14" s="30">
        <f>AVERAGE(O15:O16)-AVERAGE(O12:O13)</f>
        <v>15.048643422623002</v>
      </c>
      <c r="AD14" s="31">
        <f>AVERAGE(O15:O17)-AVERAGE(O10:O12)</f>
        <v>15.473683125324968</v>
      </c>
    </row>
    <row r="15" spans="1:30" x14ac:dyDescent="0.45">
      <c r="A15" s="22" t="s">
        <v>65</v>
      </c>
      <c r="B15" t="s">
        <v>51</v>
      </c>
      <c r="C15" s="97">
        <v>37</v>
      </c>
      <c r="D15" s="2">
        <v>6209.274442181536</v>
      </c>
      <c r="E15" s="2">
        <v>26.90323271802303</v>
      </c>
      <c r="F15" s="2">
        <v>6178.3760815695778</v>
      </c>
      <c r="G15" s="2">
        <v>27.103014367666002</v>
      </c>
      <c r="H15" s="23">
        <v>0.46163958993008342</v>
      </c>
      <c r="I15" s="23">
        <v>1.5460721174831017E-3</v>
      </c>
      <c r="J15" s="23">
        <v>0.46341867299710865</v>
      </c>
      <c r="K15" s="23">
        <v>1.5635557017907816E-3</v>
      </c>
      <c r="L15" s="4">
        <v>5258</v>
      </c>
      <c r="M15" s="5">
        <v>103.85496066561362</v>
      </c>
      <c r="N15" s="5">
        <v>3.6969086136849452</v>
      </c>
      <c r="O15" s="5">
        <v>108.10903616479139</v>
      </c>
      <c r="P15" s="5">
        <v>3.7387146929061208</v>
      </c>
      <c r="Q15" s="5">
        <v>-20.856772580417847</v>
      </c>
      <c r="R15" s="5">
        <v>1.5</v>
      </c>
      <c r="S15" s="24">
        <v>10206</v>
      </c>
      <c r="T15" s="4" t="s">
        <v>208</v>
      </c>
      <c r="U15" s="4" t="s">
        <v>207</v>
      </c>
      <c r="V15" s="2" t="s">
        <v>207</v>
      </c>
      <c r="W15" s="5" t="s">
        <v>207</v>
      </c>
      <c r="X15" s="5" t="s">
        <v>265</v>
      </c>
      <c r="Y15">
        <v>2</v>
      </c>
      <c r="Z15" t="s">
        <v>209</v>
      </c>
      <c r="AB15" s="32"/>
      <c r="AD15" s="25"/>
    </row>
    <row r="16" spans="1:30" x14ac:dyDescent="0.45">
      <c r="A16" s="22" t="s">
        <v>34</v>
      </c>
      <c r="B16" t="s">
        <v>14</v>
      </c>
      <c r="C16" s="97">
        <v>38</v>
      </c>
      <c r="D16" s="2">
        <v>6196.318490276899</v>
      </c>
      <c r="E16" s="2">
        <v>26.628396461189759</v>
      </c>
      <c r="F16" s="2">
        <v>6165.4201296649408</v>
      </c>
      <c r="G16" s="2">
        <v>26.830224658547088</v>
      </c>
      <c r="H16" s="23">
        <v>0.46238474194099671</v>
      </c>
      <c r="I16" s="23">
        <v>1.5327479429864035E-3</v>
      </c>
      <c r="J16" s="23">
        <v>0.46416669670133837</v>
      </c>
      <c r="K16" s="23">
        <v>1.5503170361648943E-3</v>
      </c>
      <c r="L16" s="4">
        <v>5257</v>
      </c>
      <c r="M16" s="5">
        <v>105.50300680348434</v>
      </c>
      <c r="N16" s="5">
        <v>3.6646050484502113</v>
      </c>
      <c r="O16" s="5">
        <v>109.76343360147078</v>
      </c>
      <c r="P16" s="5">
        <v>3.7066105118097932</v>
      </c>
      <c r="Q16" s="5">
        <v>-21.763479229363725</v>
      </c>
      <c r="R16" s="5">
        <v>1.5</v>
      </c>
      <c r="S16" s="24">
        <v>10206</v>
      </c>
      <c r="T16" s="4" t="s">
        <v>208</v>
      </c>
      <c r="U16" s="4" t="s">
        <v>207</v>
      </c>
      <c r="V16" s="2" t="s">
        <v>207</v>
      </c>
      <c r="W16" s="5" t="s">
        <v>207</v>
      </c>
      <c r="X16" s="5" t="s">
        <v>265</v>
      </c>
      <c r="Y16">
        <v>1</v>
      </c>
      <c r="Z16" t="s">
        <v>209</v>
      </c>
      <c r="AD16" s="25"/>
    </row>
    <row r="17" spans="1:30" x14ac:dyDescent="0.45">
      <c r="A17" s="22" t="s">
        <v>66</v>
      </c>
      <c r="B17" t="s">
        <v>52</v>
      </c>
      <c r="C17" s="97">
        <v>39</v>
      </c>
      <c r="D17" s="2">
        <v>6239.8100665336924</v>
      </c>
      <c r="E17" s="2">
        <v>24.471928073461129</v>
      </c>
      <c r="F17" s="2">
        <v>6208.9117059217342</v>
      </c>
      <c r="G17" s="2">
        <v>24.69138960784629</v>
      </c>
      <c r="H17" s="23">
        <v>0.45988810296527466</v>
      </c>
      <c r="I17" s="23">
        <v>1.4010143878509507E-3</v>
      </c>
      <c r="J17" s="23">
        <v>0.46166043608955409</v>
      </c>
      <c r="K17" s="23">
        <v>1.419026228559119E-3</v>
      </c>
      <c r="L17" s="4">
        <v>5256</v>
      </c>
      <c r="M17" s="5">
        <v>99.400866381016641</v>
      </c>
      <c r="N17" s="5">
        <v>3.349241743554972</v>
      </c>
      <c r="O17" s="5">
        <v>103.63777653325812</v>
      </c>
      <c r="P17" s="5">
        <v>3.3923005510170392</v>
      </c>
      <c r="Q17" s="5">
        <v>-20.601871929921799</v>
      </c>
      <c r="R17" s="5">
        <v>1.5</v>
      </c>
      <c r="S17" s="24">
        <v>10206</v>
      </c>
      <c r="T17" s="4" t="s">
        <v>208</v>
      </c>
      <c r="U17" s="4" t="s">
        <v>207</v>
      </c>
      <c r="V17" s="2" t="s">
        <v>207</v>
      </c>
      <c r="W17" s="5" t="s">
        <v>207</v>
      </c>
      <c r="X17" s="5" t="s">
        <v>265</v>
      </c>
      <c r="Y17">
        <v>2</v>
      </c>
      <c r="Z17" t="s">
        <v>209</v>
      </c>
      <c r="AD17" s="25"/>
    </row>
    <row r="18" spans="1:30" x14ac:dyDescent="0.45">
      <c r="A18" s="22" t="s">
        <v>67</v>
      </c>
      <c r="B18" t="s">
        <v>53</v>
      </c>
      <c r="C18" s="97">
        <v>40</v>
      </c>
      <c r="D18" s="2">
        <v>6221.6763485028696</v>
      </c>
      <c r="E18" s="2">
        <v>24.217875112102107</v>
      </c>
      <c r="F18" s="2">
        <v>6190.7779878909114</v>
      </c>
      <c r="G18" s="2">
        <v>24.439618083742218</v>
      </c>
      <c r="H18" s="23">
        <v>0.46092742838000145</v>
      </c>
      <c r="I18" s="23">
        <v>1.3896032486305568E-3</v>
      </c>
      <c r="J18" s="23">
        <v>0.46270376689352138</v>
      </c>
      <c r="K18" s="23">
        <v>1.4077310281073758E-3</v>
      </c>
      <c r="L18" s="4">
        <v>5255</v>
      </c>
      <c r="M18" s="5">
        <v>101.7521813077571</v>
      </c>
      <c r="N18" s="5">
        <v>3.3215606537280387</v>
      </c>
      <c r="O18" s="5">
        <v>105.99815304107318</v>
      </c>
      <c r="P18" s="5">
        <v>3.3648913807603766</v>
      </c>
      <c r="Q18" s="5">
        <v>-20.558598438744081</v>
      </c>
      <c r="R18" s="5">
        <v>1.5</v>
      </c>
      <c r="S18" s="24">
        <v>10206</v>
      </c>
      <c r="T18" s="4" t="s">
        <v>208</v>
      </c>
      <c r="U18" s="4" t="s">
        <v>207</v>
      </c>
      <c r="V18" s="2" t="s">
        <v>207</v>
      </c>
      <c r="W18" s="5" t="s">
        <v>207</v>
      </c>
      <c r="X18" s="5" t="s">
        <v>265</v>
      </c>
      <c r="Y18">
        <v>2</v>
      </c>
      <c r="Z18" t="s">
        <v>209</v>
      </c>
      <c r="AD18" s="25"/>
    </row>
    <row r="19" spans="1:30" x14ac:dyDescent="0.45">
      <c r="A19" s="22" t="s">
        <v>68</v>
      </c>
      <c r="B19" t="s">
        <v>54</v>
      </c>
      <c r="C19" s="97">
        <v>41</v>
      </c>
      <c r="D19" s="2">
        <v>6228.1739759380625</v>
      </c>
      <c r="E19" s="2">
        <v>24.585199107544412</v>
      </c>
      <c r="F19" s="2">
        <v>6197.2756153261043</v>
      </c>
      <c r="G19" s="2">
        <v>24.803658445709324</v>
      </c>
      <c r="H19" s="23">
        <v>0.46055475020508752</v>
      </c>
      <c r="I19" s="23">
        <v>1.4095394290697695E-3</v>
      </c>
      <c r="J19" s="23">
        <v>0.46232965247820501</v>
      </c>
      <c r="K19" s="23">
        <v>1.4275447266765698E-3</v>
      </c>
      <c r="L19" s="4">
        <v>5254</v>
      </c>
      <c r="M19" s="5">
        <v>100.7282155183602</v>
      </c>
      <c r="N19" s="5">
        <v>3.3688064660538961</v>
      </c>
      <c r="O19" s="5">
        <v>104.97024105590636</v>
      </c>
      <c r="P19" s="5">
        <v>3.4118392196967249</v>
      </c>
      <c r="Q19" s="5">
        <v>-20.357417294758594</v>
      </c>
      <c r="R19" s="5">
        <v>1.5</v>
      </c>
      <c r="S19" s="24">
        <v>10206</v>
      </c>
      <c r="T19" s="4" t="s">
        <v>208</v>
      </c>
      <c r="U19" s="4" t="s">
        <v>207</v>
      </c>
      <c r="V19" s="2" t="s">
        <v>207</v>
      </c>
      <c r="W19" s="5" t="s">
        <v>207</v>
      </c>
      <c r="X19" s="5" t="s">
        <v>265</v>
      </c>
      <c r="Y19">
        <v>2</v>
      </c>
      <c r="Z19" t="s">
        <v>209</v>
      </c>
      <c r="AD19" s="25"/>
    </row>
    <row r="20" spans="1:30" x14ac:dyDescent="0.45">
      <c r="A20" s="22" t="s">
        <v>35</v>
      </c>
      <c r="B20" t="s">
        <v>15</v>
      </c>
      <c r="C20" s="97">
        <v>42</v>
      </c>
      <c r="D20" s="2">
        <v>6240.1847462853129</v>
      </c>
      <c r="E20" s="2">
        <v>26.02737471366293</v>
      </c>
      <c r="F20" s="2">
        <v>6209.2863856733547</v>
      </c>
      <c r="G20" s="2">
        <v>26.233827239257817</v>
      </c>
      <c r="H20" s="23">
        <v>0.45986665310323721</v>
      </c>
      <c r="I20" s="23">
        <v>1.4899939871325779E-3</v>
      </c>
      <c r="J20" s="23">
        <v>0.46163890356327564</v>
      </c>
      <c r="K20" s="23">
        <v>1.5076005530934113E-3</v>
      </c>
      <c r="L20" s="4">
        <v>5253</v>
      </c>
      <c r="M20" s="5">
        <v>98.950719648036369</v>
      </c>
      <c r="N20" s="5">
        <v>3.560662538544626</v>
      </c>
      <c r="O20" s="5">
        <v>103.18589500879139</v>
      </c>
      <c r="P20" s="5">
        <v>3.6027372317249657</v>
      </c>
      <c r="Q20" s="5">
        <v>-20.592500002706181</v>
      </c>
      <c r="R20" s="5">
        <v>1.5</v>
      </c>
      <c r="S20" s="24">
        <v>10206</v>
      </c>
      <c r="T20" s="4" t="s">
        <v>208</v>
      </c>
      <c r="U20" s="4" t="s">
        <v>207</v>
      </c>
      <c r="V20" s="2" t="s">
        <v>207</v>
      </c>
      <c r="W20" s="5" t="s">
        <v>207</v>
      </c>
      <c r="X20" s="5" t="s">
        <v>265</v>
      </c>
      <c r="Y20">
        <v>1</v>
      </c>
      <c r="Z20" t="s">
        <v>209</v>
      </c>
      <c r="AD20" s="25"/>
    </row>
    <row r="21" spans="1:30" x14ac:dyDescent="0.45">
      <c r="A21" s="22" t="s">
        <v>69</v>
      </c>
      <c r="B21" t="s">
        <v>55</v>
      </c>
      <c r="C21" s="97">
        <v>43</v>
      </c>
      <c r="D21" s="2">
        <v>6268.8258614700335</v>
      </c>
      <c r="E21" s="2">
        <v>24.482287065082929</v>
      </c>
      <c r="F21" s="2">
        <v>6237.9275008580753</v>
      </c>
      <c r="G21" s="2">
        <v>24.701656565318281</v>
      </c>
      <c r="H21" s="23">
        <v>0.45822994933844824</v>
      </c>
      <c r="I21" s="23">
        <v>1.3965538605156598E-3</v>
      </c>
      <c r="J21" s="23">
        <v>0.45999589221131865</v>
      </c>
      <c r="K21" s="23">
        <v>1.4144977655746495E-3</v>
      </c>
      <c r="L21" s="4">
        <v>5252</v>
      </c>
      <c r="M21" s="5">
        <v>94.907011300804584</v>
      </c>
      <c r="N21" s="5">
        <v>3.3369634956103935</v>
      </c>
      <c r="O21" s="5">
        <v>99.126602874541675</v>
      </c>
      <c r="P21" s="5">
        <v>3.3798391467710576</v>
      </c>
      <c r="Q21" s="5">
        <v>-20.855992302313609</v>
      </c>
      <c r="R21" s="5">
        <v>1.5</v>
      </c>
      <c r="S21" s="24">
        <v>10206</v>
      </c>
      <c r="T21" s="4" t="s">
        <v>208</v>
      </c>
      <c r="U21" s="4" t="s">
        <v>207</v>
      </c>
      <c r="V21" s="2" t="s">
        <v>207</v>
      </c>
      <c r="W21" s="5" t="s">
        <v>207</v>
      </c>
      <c r="X21" s="5" t="s">
        <v>265</v>
      </c>
      <c r="Y21">
        <v>2</v>
      </c>
      <c r="Z21" t="s">
        <v>209</v>
      </c>
      <c r="AD21" s="25"/>
    </row>
    <row r="22" spans="1:30" x14ac:dyDescent="0.45">
      <c r="A22" s="22" t="s">
        <v>70</v>
      </c>
      <c r="B22" t="s">
        <v>56</v>
      </c>
      <c r="C22" s="97">
        <v>44</v>
      </c>
      <c r="D22" s="2">
        <v>6244.3095618836633</v>
      </c>
      <c r="E22" s="2">
        <v>25.113118373224268</v>
      </c>
      <c r="F22" s="2">
        <v>6213.4112012717051</v>
      </c>
      <c r="G22" s="2">
        <v>25.327024530358461</v>
      </c>
      <c r="H22" s="23">
        <v>0.45963057962851561</v>
      </c>
      <c r="I22" s="23">
        <v>1.4369173601599149E-3</v>
      </c>
      <c r="J22" s="23">
        <v>0.46140192030020266</v>
      </c>
      <c r="K22" s="23">
        <v>1.4547414109047346E-3</v>
      </c>
      <c r="L22" s="4">
        <v>5251</v>
      </c>
      <c r="M22" s="5">
        <v>98.120875246520797</v>
      </c>
      <c r="N22" s="5">
        <v>3.4329938414259327</v>
      </c>
      <c r="O22" s="5">
        <v>102.35285252341298</v>
      </c>
      <c r="P22" s="5">
        <v>3.4755779580444548</v>
      </c>
      <c r="Q22" s="5">
        <v>-20.491462506149304</v>
      </c>
      <c r="R22" s="5">
        <v>1.5</v>
      </c>
      <c r="S22" s="24">
        <v>10206</v>
      </c>
      <c r="T22" s="4" t="s">
        <v>208</v>
      </c>
      <c r="U22" s="4" t="s">
        <v>207</v>
      </c>
      <c r="V22" s="2" t="s">
        <v>207</v>
      </c>
      <c r="W22" s="5" t="s">
        <v>207</v>
      </c>
      <c r="X22" s="5" t="s">
        <v>265</v>
      </c>
      <c r="Y22">
        <v>2</v>
      </c>
      <c r="Z22" t="s">
        <v>209</v>
      </c>
      <c r="AD22" s="25"/>
    </row>
    <row r="23" spans="1:30" x14ac:dyDescent="0.45">
      <c r="A23" s="22" t="s">
        <v>71</v>
      </c>
      <c r="B23" t="s">
        <v>57</v>
      </c>
      <c r="C23" s="97">
        <v>45</v>
      </c>
      <c r="D23" s="2">
        <v>6294.2744867509155</v>
      </c>
      <c r="E23" s="2">
        <v>24.694297204742298</v>
      </c>
      <c r="F23" s="2">
        <v>6263.3761261389573</v>
      </c>
      <c r="G23" s="2">
        <v>24.91179984605585</v>
      </c>
      <c r="H23" s="23">
        <v>0.4567805692599794</v>
      </c>
      <c r="I23" s="23">
        <v>1.4041920994220473E-3</v>
      </c>
      <c r="J23" s="23">
        <v>0.45854092646036515</v>
      </c>
      <c r="K23" s="23">
        <v>1.4220191436830115E-3</v>
      </c>
      <c r="L23" s="4">
        <v>5250</v>
      </c>
      <c r="M23" s="5">
        <v>91.179807008966222</v>
      </c>
      <c r="N23" s="5">
        <v>3.3544028953184069</v>
      </c>
      <c r="O23" s="5">
        <v>95.385034550268472</v>
      </c>
      <c r="P23" s="5">
        <v>3.3969890122097919</v>
      </c>
      <c r="Q23" s="5">
        <v>-21.417986061594952</v>
      </c>
      <c r="R23" s="5">
        <v>1.5</v>
      </c>
      <c r="S23" s="24">
        <v>10206</v>
      </c>
      <c r="T23" s="4" t="s">
        <v>208</v>
      </c>
      <c r="U23" s="4" t="s">
        <v>207</v>
      </c>
      <c r="V23" s="2" t="s">
        <v>207</v>
      </c>
      <c r="W23" s="5" t="s">
        <v>207</v>
      </c>
      <c r="X23" s="5" t="s">
        <v>265</v>
      </c>
      <c r="Y23">
        <v>2</v>
      </c>
      <c r="Z23" t="s">
        <v>209</v>
      </c>
      <c r="AD23" s="25"/>
    </row>
    <row r="24" spans="1:30" x14ac:dyDescent="0.45">
      <c r="A24" s="22" t="s">
        <v>36</v>
      </c>
      <c r="B24" t="s">
        <v>16</v>
      </c>
      <c r="C24" s="97">
        <v>46</v>
      </c>
      <c r="D24" s="2">
        <v>6309.8729755539916</v>
      </c>
      <c r="E24" s="2">
        <v>26.015727272600873</v>
      </c>
      <c r="F24" s="2">
        <v>6278.9746149420334</v>
      </c>
      <c r="G24" s="2">
        <v>26.222271500694859</v>
      </c>
      <c r="H24" s="23">
        <v>0.45589445282530011</v>
      </c>
      <c r="I24" s="23">
        <v>1.4764628096345838E-3</v>
      </c>
      <c r="J24" s="23">
        <v>0.45765139507866071</v>
      </c>
      <c r="K24" s="23">
        <v>1.4939199719188857E-3</v>
      </c>
      <c r="L24" s="4">
        <v>5249</v>
      </c>
      <c r="M24" s="5">
        <v>88.931280434561216</v>
      </c>
      <c r="N24" s="5">
        <v>3.5266200934133702</v>
      </c>
      <c r="O24" s="5">
        <v>93.127842524196154</v>
      </c>
      <c r="P24" s="5">
        <v>3.568317573962192</v>
      </c>
      <c r="Q24" s="5">
        <v>-20.301994425509172</v>
      </c>
      <c r="R24" s="5">
        <v>1.5</v>
      </c>
      <c r="S24" s="24">
        <v>10206</v>
      </c>
      <c r="T24" s="4" t="s">
        <v>208</v>
      </c>
      <c r="U24" s="4" t="s">
        <v>207</v>
      </c>
      <c r="V24" s="2" t="s">
        <v>207</v>
      </c>
      <c r="W24" s="5" t="s">
        <v>207</v>
      </c>
      <c r="X24" s="5" t="s">
        <v>265</v>
      </c>
      <c r="Y24">
        <v>1</v>
      </c>
      <c r="Z24" t="s">
        <v>209</v>
      </c>
      <c r="AD24" s="25"/>
    </row>
    <row r="25" spans="1:30" x14ac:dyDescent="0.45">
      <c r="A25" s="22" t="s">
        <v>72</v>
      </c>
      <c r="B25" t="s">
        <v>58</v>
      </c>
      <c r="C25" s="97">
        <v>47</v>
      </c>
      <c r="D25" s="2">
        <v>6283.4479269791527</v>
      </c>
      <c r="E25" s="2">
        <v>24.51001364353122</v>
      </c>
      <c r="F25" s="2">
        <v>6252.5495663671945</v>
      </c>
      <c r="G25" s="2">
        <v>24.729137185512386</v>
      </c>
      <c r="H25" s="23">
        <v>0.45739661509778889</v>
      </c>
      <c r="I25" s="23">
        <v>1.3955928391076564E-3</v>
      </c>
      <c r="J25" s="23">
        <v>0.45915934643753031</v>
      </c>
      <c r="K25" s="23">
        <v>1.4134961369430966E-3</v>
      </c>
      <c r="L25" s="4">
        <v>5248</v>
      </c>
      <c r="M25" s="5">
        <v>92.387138968847538</v>
      </c>
      <c r="N25" s="5">
        <v>3.3330541118068577</v>
      </c>
      <c r="O25" s="5">
        <v>96.597019368988242</v>
      </c>
      <c r="P25" s="5">
        <v>3.375812041478861</v>
      </c>
      <c r="Q25" s="5">
        <v>-20.406126407571335</v>
      </c>
      <c r="R25" s="5">
        <v>1.5</v>
      </c>
      <c r="S25" s="24">
        <v>10206</v>
      </c>
      <c r="T25" s="4" t="s">
        <v>208</v>
      </c>
      <c r="U25" s="4" t="s">
        <v>207</v>
      </c>
      <c r="V25" s="2" t="s">
        <v>207</v>
      </c>
      <c r="W25" s="5" t="s">
        <v>207</v>
      </c>
      <c r="X25" s="5" t="s">
        <v>265</v>
      </c>
      <c r="Y25">
        <v>2</v>
      </c>
      <c r="Z25" t="s">
        <v>209</v>
      </c>
      <c r="AD25" s="25"/>
    </row>
    <row r="26" spans="1:30" x14ac:dyDescent="0.45">
      <c r="A26" s="22" t="s">
        <v>73</v>
      </c>
      <c r="B26" t="s">
        <v>59</v>
      </c>
      <c r="C26" s="97">
        <v>48</v>
      </c>
      <c r="D26" s="2">
        <v>6296.0634523586368</v>
      </c>
      <c r="E26" s="2">
        <v>24.329873128726671</v>
      </c>
      <c r="F26" s="2">
        <v>6265.1650917466786</v>
      </c>
      <c r="G26" s="2">
        <v>24.550604546400503</v>
      </c>
      <c r="H26" s="23">
        <v>0.45667885461497704</v>
      </c>
      <c r="I26" s="23">
        <v>1.3831617818193208E-3</v>
      </c>
      <c r="J26" s="23">
        <v>0.4584388198238471</v>
      </c>
      <c r="K26" s="23">
        <v>1.4010892785029034E-3</v>
      </c>
      <c r="L26" s="4">
        <v>5247</v>
      </c>
      <c r="M26" s="5">
        <v>90.541009373702906</v>
      </c>
      <c r="N26" s="5">
        <v>3.3029658159760631</v>
      </c>
      <c r="O26" s="5">
        <v>94.743775093963706</v>
      </c>
      <c r="P26" s="5">
        <v>3.3457763602596189</v>
      </c>
      <c r="Q26" s="5">
        <v>-21.196097175844585</v>
      </c>
      <c r="R26" s="5">
        <v>1.5</v>
      </c>
      <c r="S26" s="24">
        <v>10206</v>
      </c>
      <c r="T26" s="4" t="s">
        <v>208</v>
      </c>
      <c r="U26" s="4" t="s">
        <v>207</v>
      </c>
      <c r="V26" s="2" t="s">
        <v>207</v>
      </c>
      <c r="W26" s="5" t="s">
        <v>207</v>
      </c>
      <c r="X26" s="5" t="s">
        <v>265</v>
      </c>
      <c r="Y26">
        <v>2</v>
      </c>
      <c r="Z26" t="s">
        <v>209</v>
      </c>
      <c r="AD26" s="25"/>
    </row>
    <row r="27" spans="1:30" x14ac:dyDescent="0.45">
      <c r="A27" s="22" t="s">
        <v>74</v>
      </c>
      <c r="B27" t="s">
        <v>60</v>
      </c>
      <c r="C27" s="97">
        <v>49</v>
      </c>
      <c r="D27" s="2">
        <v>6293.8813840537441</v>
      </c>
      <c r="E27" s="2">
        <v>24.34336273801663</v>
      </c>
      <c r="F27" s="2">
        <v>6262.9830234417859</v>
      </c>
      <c r="G27" s="2">
        <v>24.563972938603833</v>
      </c>
      <c r="H27" s="23">
        <v>0.45680292281000751</v>
      </c>
      <c r="I27" s="23">
        <v>1.3843046495394275E-3</v>
      </c>
      <c r="J27" s="23">
        <v>0.45856336615729931</v>
      </c>
      <c r="K27" s="23">
        <v>1.4022330532706313E-3</v>
      </c>
      <c r="L27" s="4">
        <v>5246</v>
      </c>
      <c r="M27" s="5">
        <v>90.705339202128869</v>
      </c>
      <c r="N27" s="5">
        <v>3.3052951216841642</v>
      </c>
      <c r="O27" s="5">
        <v>94.90873822252577</v>
      </c>
      <c r="P27" s="5">
        <v>3.3481026535464951</v>
      </c>
      <c r="Q27" s="5">
        <v>-19.691600230592577</v>
      </c>
      <c r="R27" s="5">
        <v>1.5</v>
      </c>
      <c r="S27" s="24">
        <v>10206</v>
      </c>
      <c r="T27" s="4" t="s">
        <v>208</v>
      </c>
      <c r="U27" s="4" t="s">
        <v>207</v>
      </c>
      <c r="V27" s="2" t="s">
        <v>207</v>
      </c>
      <c r="W27" s="5" t="s">
        <v>207</v>
      </c>
      <c r="X27" s="5" t="s">
        <v>265</v>
      </c>
      <c r="Y27">
        <v>2</v>
      </c>
      <c r="Z27" t="s">
        <v>209</v>
      </c>
      <c r="AD27" s="25"/>
    </row>
    <row r="28" spans="1:30" x14ac:dyDescent="0.45">
      <c r="A28" s="22" t="s">
        <v>37</v>
      </c>
      <c r="B28" t="s">
        <v>17</v>
      </c>
      <c r="C28" s="97">
        <v>50</v>
      </c>
      <c r="D28" s="2">
        <v>6323.860562285643</v>
      </c>
      <c r="E28" s="2">
        <v>26.604772328896399</v>
      </c>
      <c r="F28" s="2">
        <v>6292.9622016736848</v>
      </c>
      <c r="G28" s="2">
        <v>26.806778392903098</v>
      </c>
      <c r="H28" s="23">
        <v>0.45510131022426814</v>
      </c>
      <c r="I28" s="23">
        <v>1.5072658714177897E-3</v>
      </c>
      <c r="J28" s="23">
        <v>0.45685519583646972</v>
      </c>
      <c r="K28" s="23">
        <v>1.5245631759535155E-3</v>
      </c>
      <c r="L28" s="4">
        <v>5245</v>
      </c>
      <c r="M28" s="5">
        <v>86.510974575849218</v>
      </c>
      <c r="N28" s="5">
        <v>3.5984535181672865</v>
      </c>
      <c r="O28" s="5">
        <v>90.698209204702835</v>
      </c>
      <c r="P28" s="5">
        <v>3.6397491830806334</v>
      </c>
      <c r="Q28" s="5">
        <v>-21.675182369895516</v>
      </c>
      <c r="R28" s="5">
        <v>1.5</v>
      </c>
      <c r="S28" s="24">
        <v>10206</v>
      </c>
      <c r="T28" s="4" t="s">
        <v>208</v>
      </c>
      <c r="U28" s="4" t="s">
        <v>207</v>
      </c>
      <c r="V28" s="2" t="s">
        <v>207</v>
      </c>
      <c r="W28" s="5" t="s">
        <v>207</v>
      </c>
      <c r="X28" s="5" t="s">
        <v>265</v>
      </c>
      <c r="Y28">
        <v>1</v>
      </c>
      <c r="Z28" t="s">
        <v>209</v>
      </c>
      <c r="AD28" s="25"/>
    </row>
    <row r="29" spans="1:30" x14ac:dyDescent="0.45">
      <c r="A29" s="22" t="s">
        <v>38</v>
      </c>
      <c r="B29" t="s">
        <v>18</v>
      </c>
      <c r="C29" s="97">
        <v>54</v>
      </c>
      <c r="D29" s="2">
        <v>6329.2344024922186</v>
      </c>
      <c r="E29" s="2">
        <v>26.47825660554091</v>
      </c>
      <c r="F29" s="2">
        <v>6298.3360418802604</v>
      </c>
      <c r="G29" s="2">
        <v>26.681220549342861</v>
      </c>
      <c r="H29" s="23">
        <v>0.45479696267413477</v>
      </c>
      <c r="I29" s="23">
        <v>1.4990950679828645E-3</v>
      </c>
      <c r="J29" s="23">
        <v>0.45654967538092539</v>
      </c>
      <c r="K29" s="23">
        <v>1.516407641051831E-3</v>
      </c>
      <c r="L29" s="4">
        <v>5241</v>
      </c>
      <c r="M29" s="5">
        <v>85.259142551202586</v>
      </c>
      <c r="N29" s="5">
        <v>3.5772152446134742</v>
      </c>
      <c r="O29" s="5">
        <v>89.441552825285868</v>
      </c>
      <c r="P29" s="5">
        <v>3.6185273679260561</v>
      </c>
      <c r="Q29" s="5">
        <v>-20.281946988581435</v>
      </c>
      <c r="R29" s="5">
        <v>1.5</v>
      </c>
      <c r="S29" s="24">
        <v>10206</v>
      </c>
      <c r="T29" s="4" t="s">
        <v>208</v>
      </c>
      <c r="U29" s="4" t="s">
        <v>207</v>
      </c>
      <c r="V29" s="2" t="s">
        <v>207</v>
      </c>
      <c r="W29" s="5" t="s">
        <v>207</v>
      </c>
      <c r="X29" s="5" t="s">
        <v>265</v>
      </c>
      <c r="Y29">
        <v>1</v>
      </c>
      <c r="Z29" t="s">
        <v>209</v>
      </c>
      <c r="AD29" s="25"/>
    </row>
    <row r="30" spans="1:30" x14ac:dyDescent="0.45">
      <c r="A30" s="22" t="s">
        <v>39</v>
      </c>
      <c r="B30" t="s">
        <v>19</v>
      </c>
      <c r="C30" s="97">
        <v>58</v>
      </c>
      <c r="D30" s="2">
        <v>6332.9135003509327</v>
      </c>
      <c r="E30" s="2">
        <v>26.336422265463472</v>
      </c>
      <c r="F30" s="2">
        <v>6302.0151397389745</v>
      </c>
      <c r="G30" s="2">
        <v>26.540470886527338</v>
      </c>
      <c r="H30" s="23">
        <v>0.45458871427140157</v>
      </c>
      <c r="I30" s="23">
        <v>1.4903822153822671E-3</v>
      </c>
      <c r="J30" s="23">
        <v>0.45634062442309264</v>
      </c>
      <c r="K30" s="23">
        <v>1.5077175472228055E-3</v>
      </c>
      <c r="L30" s="4">
        <v>5237</v>
      </c>
      <c r="M30" s="5">
        <v>84.237473031565813</v>
      </c>
      <c r="N30" s="5">
        <v>3.5547038373955404</v>
      </c>
      <c r="O30" s="5">
        <v>88.415945959324787</v>
      </c>
      <c r="P30" s="5">
        <v>3.5960502584545715</v>
      </c>
      <c r="Q30" s="5">
        <v>-21.012443788285818</v>
      </c>
      <c r="R30" s="5">
        <v>1.5</v>
      </c>
      <c r="S30" s="24">
        <v>10206</v>
      </c>
      <c r="T30" s="4" t="s">
        <v>208</v>
      </c>
      <c r="U30" s="4" t="s">
        <v>207</v>
      </c>
      <c r="V30" s="2" t="s">
        <v>207</v>
      </c>
      <c r="W30" s="5" t="s">
        <v>207</v>
      </c>
      <c r="X30" s="5" t="s">
        <v>265</v>
      </c>
      <c r="Y30">
        <v>1</v>
      </c>
      <c r="Z30" t="s">
        <v>209</v>
      </c>
      <c r="AD30" s="25"/>
    </row>
    <row r="31" spans="1:30" x14ac:dyDescent="0.45">
      <c r="A31" s="22" t="s">
        <v>40</v>
      </c>
      <c r="B31" t="s">
        <v>20</v>
      </c>
      <c r="C31" s="97">
        <v>62</v>
      </c>
      <c r="D31" s="2">
        <v>6315.2595138098341</v>
      </c>
      <c r="E31" s="2">
        <v>26.622872669624051</v>
      </c>
      <c r="F31" s="2">
        <v>6284.3611531978759</v>
      </c>
      <c r="G31" s="2">
        <v>26.824742427781487</v>
      </c>
      <c r="H31" s="23">
        <v>0.45558885469747951</v>
      </c>
      <c r="I31" s="23">
        <v>1.5099071415798394E-3</v>
      </c>
      <c r="J31" s="23">
        <v>0.45734461922590841</v>
      </c>
      <c r="K31" s="23">
        <v>1.5272191723474161E-3</v>
      </c>
      <c r="L31" s="4">
        <v>5233</v>
      </c>
      <c r="M31" s="5">
        <v>86.097266508634803</v>
      </c>
      <c r="N31" s="5">
        <v>3.5995305904501582</v>
      </c>
      <c r="O31" s="5">
        <v>90.282906774627804</v>
      </c>
      <c r="P31" s="5">
        <v>3.6408014624227913</v>
      </c>
      <c r="Q31" s="5">
        <v>-21.707979275246814</v>
      </c>
      <c r="R31" s="5">
        <v>1.5</v>
      </c>
      <c r="S31" s="24">
        <v>10206</v>
      </c>
      <c r="T31" s="4" t="s">
        <v>208</v>
      </c>
      <c r="U31" s="4" t="s">
        <v>207</v>
      </c>
      <c r="V31" s="2" t="s">
        <v>207</v>
      </c>
      <c r="W31" s="5" t="s">
        <v>207</v>
      </c>
      <c r="X31" s="5" t="s">
        <v>265</v>
      </c>
      <c r="Y31">
        <v>1</v>
      </c>
      <c r="Z31" t="s">
        <v>209</v>
      </c>
      <c r="AD31" s="25"/>
    </row>
    <row r="32" spans="1:30" x14ac:dyDescent="0.45">
      <c r="A32" s="22" t="s">
        <v>41</v>
      </c>
      <c r="B32" t="s">
        <v>21</v>
      </c>
      <c r="C32" s="97">
        <v>66</v>
      </c>
      <c r="D32" s="2">
        <v>6321.0654816278247</v>
      </c>
      <c r="E32" s="2">
        <v>26.125632438172769</v>
      </c>
      <c r="F32" s="2">
        <v>6290.1671210158665</v>
      </c>
      <c r="G32" s="2">
        <v>26.331314578431328</v>
      </c>
      <c r="H32" s="23">
        <v>0.45525969018183043</v>
      </c>
      <c r="I32" s="23">
        <v>1.4806357935524604E-3</v>
      </c>
      <c r="J32" s="23">
        <v>0.45701418616434425</v>
      </c>
      <c r="K32" s="23">
        <v>1.4980436079545783E-3</v>
      </c>
      <c r="L32" s="4">
        <v>5229</v>
      </c>
      <c r="M32" s="5">
        <v>84.787554454338604</v>
      </c>
      <c r="N32" s="5">
        <v>3.5280419421359865</v>
      </c>
      <c r="O32" s="5">
        <v>88.968147305445115</v>
      </c>
      <c r="P32" s="5">
        <v>3.5695210821101986</v>
      </c>
      <c r="Q32" s="5">
        <v>-21.316628223794432</v>
      </c>
      <c r="R32" s="5">
        <v>1.5</v>
      </c>
      <c r="S32" s="24">
        <v>10206</v>
      </c>
      <c r="T32" s="4" t="s">
        <v>208</v>
      </c>
      <c r="U32" s="4" t="s">
        <v>207</v>
      </c>
      <c r="V32" s="2" t="s">
        <v>207</v>
      </c>
      <c r="W32" s="5" t="s">
        <v>207</v>
      </c>
      <c r="X32" s="5" t="s">
        <v>265</v>
      </c>
      <c r="Y32">
        <v>1</v>
      </c>
      <c r="Z32" t="s">
        <v>209</v>
      </c>
      <c r="AD32" s="25"/>
    </row>
    <row r="33" spans="1:30" x14ac:dyDescent="0.45">
      <c r="A33" s="22" t="s">
        <v>42</v>
      </c>
      <c r="B33" t="s">
        <v>22</v>
      </c>
      <c r="C33" s="97">
        <v>70</v>
      </c>
      <c r="D33" s="2">
        <v>6312.658006482432</v>
      </c>
      <c r="E33" s="2">
        <v>26.829191499714131</v>
      </c>
      <c r="F33" s="2">
        <v>6281.7596458704738</v>
      </c>
      <c r="G33" s="2">
        <v>27.029520411249216</v>
      </c>
      <c r="H33" s="23">
        <v>0.45573642219186228</v>
      </c>
      <c r="I33" s="23">
        <v>1.5221013001842452E-3</v>
      </c>
      <c r="J33" s="23">
        <v>0.45749275542114837</v>
      </c>
      <c r="K33" s="23">
        <v>1.5393762941185826E-3</v>
      </c>
      <c r="L33" s="4">
        <v>5225</v>
      </c>
      <c r="M33" s="5">
        <v>85.398207427872293</v>
      </c>
      <c r="N33" s="5">
        <v>3.6250910445075095</v>
      </c>
      <c r="O33" s="5">
        <v>89.581153635122092</v>
      </c>
      <c r="P33" s="5">
        <v>3.6662337896045067</v>
      </c>
      <c r="Q33" s="5">
        <v>-25.241654097274413</v>
      </c>
      <c r="R33" s="5">
        <v>1.5</v>
      </c>
      <c r="S33" s="24">
        <v>10206</v>
      </c>
      <c r="T33" s="4" t="s">
        <v>208</v>
      </c>
      <c r="U33" s="4" t="s">
        <v>207</v>
      </c>
      <c r="V33" s="2" t="s">
        <v>207</v>
      </c>
      <c r="W33" s="5" t="s">
        <v>207</v>
      </c>
      <c r="X33" s="5" t="s">
        <v>265</v>
      </c>
      <c r="Y33">
        <v>1</v>
      </c>
      <c r="Z33" t="s">
        <v>209</v>
      </c>
      <c r="AD33" s="25"/>
    </row>
    <row r="34" spans="1:30" x14ac:dyDescent="0.45">
      <c r="A34" s="22" t="s">
        <v>43</v>
      </c>
      <c r="B34" t="s">
        <v>23</v>
      </c>
      <c r="C34" s="97">
        <v>74</v>
      </c>
      <c r="D34" s="2">
        <v>6335.9833603507086</v>
      </c>
      <c r="E34" s="2">
        <v>26.118233053771046</v>
      </c>
      <c r="F34" s="2">
        <v>6305.0849997387504</v>
      </c>
      <c r="G34" s="2">
        <v>26.323973009120476</v>
      </c>
      <c r="H34" s="23">
        <v>0.45441502360909575</v>
      </c>
      <c r="I34" s="23">
        <v>1.4774701219665424E-3</v>
      </c>
      <c r="J34" s="23">
        <v>0.45616626438553626</v>
      </c>
      <c r="K34" s="23">
        <v>1.4948473087708417E-3</v>
      </c>
      <c r="L34" s="4">
        <v>5221</v>
      </c>
      <c r="M34" s="5">
        <v>81.727595056229944</v>
      </c>
      <c r="N34" s="5">
        <v>3.5170936671696613</v>
      </c>
      <c r="O34" s="5">
        <v>85.896395326999553</v>
      </c>
      <c r="P34" s="5">
        <v>3.5584597785745244</v>
      </c>
      <c r="Q34" s="5">
        <v>-21.151624637701371</v>
      </c>
      <c r="R34" s="5">
        <v>1.5</v>
      </c>
      <c r="S34" s="24">
        <v>10206</v>
      </c>
      <c r="T34" s="4" t="s">
        <v>208</v>
      </c>
      <c r="U34" s="4" t="s">
        <v>207</v>
      </c>
      <c r="V34" s="2" t="s">
        <v>207</v>
      </c>
      <c r="W34" s="5" t="s">
        <v>207</v>
      </c>
      <c r="X34" s="5" t="s">
        <v>265</v>
      </c>
      <c r="Y34">
        <v>1</v>
      </c>
      <c r="Z34" t="s">
        <v>209</v>
      </c>
      <c r="AD34" s="25"/>
    </row>
    <row r="35" spans="1:30" x14ac:dyDescent="0.45">
      <c r="A35" s="22" t="s">
        <v>44</v>
      </c>
      <c r="B35" t="s">
        <v>24</v>
      </c>
      <c r="C35" s="97">
        <v>78</v>
      </c>
      <c r="D35" s="2">
        <v>6373.7423563460416</v>
      </c>
      <c r="E35" s="2">
        <v>26.363103508658984</v>
      </c>
      <c r="F35" s="2">
        <v>6342.8439957340834</v>
      </c>
      <c r="G35" s="2">
        <v>26.566947204036683</v>
      </c>
      <c r="H35" s="23">
        <v>0.45228406480089706</v>
      </c>
      <c r="I35" s="23">
        <v>1.4843285964973331E-3</v>
      </c>
      <c r="J35" s="23">
        <v>0.45402709321250817</v>
      </c>
      <c r="K35" s="23">
        <v>1.5015702495430035E-3</v>
      </c>
      <c r="L35" s="4">
        <v>5217</v>
      </c>
      <c r="M35" s="5">
        <v>76.134067142886735</v>
      </c>
      <c r="N35" s="5">
        <v>3.531710917625059</v>
      </c>
      <c r="O35" s="5">
        <v>80.281310876884731</v>
      </c>
      <c r="P35" s="5">
        <v>3.5727345389734513</v>
      </c>
      <c r="Q35" s="5">
        <v>-21.851235332228992</v>
      </c>
      <c r="R35" s="5">
        <v>1.5</v>
      </c>
      <c r="S35" s="24">
        <v>10206</v>
      </c>
      <c r="T35" s="4" t="s">
        <v>208</v>
      </c>
      <c r="U35" s="4" t="s">
        <v>207</v>
      </c>
      <c r="V35" s="2" t="s">
        <v>207</v>
      </c>
      <c r="W35" s="5" t="s">
        <v>207</v>
      </c>
      <c r="X35" s="5" t="s">
        <v>265</v>
      </c>
      <c r="Y35">
        <v>1</v>
      </c>
      <c r="Z35" t="s">
        <v>209</v>
      </c>
      <c r="AD35" s="25"/>
    </row>
    <row r="36" spans="1:30" ht="14.65" thickBot="1" x14ac:dyDescent="0.5">
      <c r="A36" s="33" t="s">
        <v>45</v>
      </c>
      <c r="B36" s="34" t="s">
        <v>25</v>
      </c>
      <c r="C36" s="99">
        <v>80</v>
      </c>
      <c r="D36" s="35">
        <v>6332.0480984161049</v>
      </c>
      <c r="E36" s="35">
        <v>27.019852871890624</v>
      </c>
      <c r="F36" s="35">
        <v>6301.1497378041468</v>
      </c>
      <c r="G36" s="35">
        <v>27.218778560993897</v>
      </c>
      <c r="H36" s="36">
        <v>0.45463769013899852</v>
      </c>
      <c r="I36" s="36">
        <v>1.5292223948178685E-3</v>
      </c>
      <c r="J36" s="36">
        <v>0.4563897890356296</v>
      </c>
      <c r="K36" s="36">
        <v>1.5464176030448801E-3</v>
      </c>
      <c r="L36" s="37">
        <v>5215</v>
      </c>
      <c r="M36" s="38">
        <v>81.472456180461833</v>
      </c>
      <c r="N36" s="38">
        <v>3.6376480332376766</v>
      </c>
      <c r="O36" s="38">
        <v>85.640273187959309</v>
      </c>
      <c r="P36" s="38">
        <v>3.6785512501929523</v>
      </c>
      <c r="Q36" s="38">
        <v>-23.899135438062878</v>
      </c>
      <c r="R36" s="38">
        <v>1.5</v>
      </c>
      <c r="S36" s="39">
        <v>10206</v>
      </c>
      <c r="T36" s="37" t="s">
        <v>208</v>
      </c>
      <c r="U36" s="37" t="s">
        <v>207</v>
      </c>
      <c r="V36" s="35" t="s">
        <v>207</v>
      </c>
      <c r="W36" s="38" t="s">
        <v>207</v>
      </c>
      <c r="X36" s="38" t="s">
        <v>265</v>
      </c>
      <c r="Y36" s="34">
        <v>1</v>
      </c>
      <c r="Z36" s="34" t="s">
        <v>209</v>
      </c>
      <c r="AA36" s="34"/>
      <c r="AB36" s="34"/>
      <c r="AC36" s="34"/>
      <c r="AD36" s="40"/>
    </row>
    <row r="37" spans="1:30" x14ac:dyDescent="0.45">
      <c r="A37" s="41" t="s">
        <v>96</v>
      </c>
      <c r="B37" s="15" t="s">
        <v>82</v>
      </c>
      <c r="C37" s="100">
        <v>31</v>
      </c>
      <c r="D37" s="16">
        <v>6312.3250925294469</v>
      </c>
      <c r="E37" s="16">
        <v>25.738097065697378</v>
      </c>
      <c r="F37" s="16">
        <v>6281.4267319174887</v>
      </c>
      <c r="G37" s="16">
        <v>25.946851402377611</v>
      </c>
      <c r="H37" s="17">
        <v>0.45575530980020079</v>
      </c>
      <c r="I37" s="17">
        <v>1.4602607247410117E-3</v>
      </c>
      <c r="J37" s="17">
        <v>0.45751171581922351</v>
      </c>
      <c r="K37" s="17">
        <v>1.4777777300147151E-3</v>
      </c>
      <c r="L37" s="18">
        <v>5267</v>
      </c>
      <c r="M37" s="19">
        <v>90.971752039756382</v>
      </c>
      <c r="N37" s="19">
        <v>3.4955230735631995</v>
      </c>
      <c r="O37" s="19">
        <v>95.176177771420186</v>
      </c>
      <c r="P37" s="19">
        <v>3.5374546924012105</v>
      </c>
      <c r="Q37" s="19">
        <v>-19.864152988681163</v>
      </c>
      <c r="R37" s="19">
        <v>1.5</v>
      </c>
      <c r="S37" s="42">
        <v>10070</v>
      </c>
      <c r="T37" s="18" t="s">
        <v>208</v>
      </c>
      <c r="U37" s="18" t="s">
        <v>207</v>
      </c>
      <c r="V37" s="16" t="s">
        <v>207</v>
      </c>
      <c r="W37" s="19" t="s">
        <v>207</v>
      </c>
      <c r="X37" s="19" t="s">
        <v>265</v>
      </c>
      <c r="Y37" s="15">
        <v>3</v>
      </c>
      <c r="Z37" s="15" t="s">
        <v>209</v>
      </c>
      <c r="AA37" s="15"/>
      <c r="AB37" s="15"/>
      <c r="AC37" s="15"/>
      <c r="AD37" s="21"/>
    </row>
    <row r="38" spans="1:30" x14ac:dyDescent="0.45">
      <c r="A38" s="43" t="s">
        <v>97</v>
      </c>
      <c r="B38" t="s">
        <v>83</v>
      </c>
      <c r="C38" s="97">
        <v>33</v>
      </c>
      <c r="D38" s="2">
        <v>6294.3648954785076</v>
      </c>
      <c r="E38" s="2">
        <v>26.290297063961212</v>
      </c>
      <c r="F38" s="2">
        <v>6263.4665348665494</v>
      </c>
      <c r="G38" s="2">
        <v>26.494700920092161</v>
      </c>
      <c r="H38" s="23">
        <v>0.45677542837641599</v>
      </c>
      <c r="I38" s="23">
        <v>1.494928632333389E-3</v>
      </c>
      <c r="J38" s="23">
        <v>0.45853576576468191</v>
      </c>
      <c r="K38" s="23">
        <v>1.5123575221088858E-3</v>
      </c>
      <c r="L38" s="4">
        <v>5265</v>
      </c>
      <c r="M38" s="5">
        <v>93.149184716570858</v>
      </c>
      <c r="N38" s="5">
        <v>3.5776443173690597</v>
      </c>
      <c r="O38" s="5">
        <v>97.362001915711545</v>
      </c>
      <c r="P38" s="5">
        <v>3.619354916199474</v>
      </c>
      <c r="Q38" s="5">
        <v>-22.464047928831942</v>
      </c>
      <c r="R38" s="5">
        <v>1.5</v>
      </c>
      <c r="S38" s="44">
        <v>10070</v>
      </c>
      <c r="T38" s="4" t="s">
        <v>208</v>
      </c>
      <c r="U38" s="4" t="s">
        <v>207</v>
      </c>
      <c r="V38" s="2" t="s">
        <v>207</v>
      </c>
      <c r="W38" s="5" t="s">
        <v>207</v>
      </c>
      <c r="X38" s="5" t="s">
        <v>265</v>
      </c>
      <c r="Y38">
        <v>3</v>
      </c>
      <c r="Z38" t="s">
        <v>209</v>
      </c>
      <c r="AD38" s="25"/>
    </row>
    <row r="39" spans="1:30" x14ac:dyDescent="0.45">
      <c r="A39" s="43" t="s">
        <v>98</v>
      </c>
      <c r="B39" t="s">
        <v>84</v>
      </c>
      <c r="C39" s="97">
        <v>35</v>
      </c>
      <c r="D39" s="2">
        <v>6321.539168004866</v>
      </c>
      <c r="E39" s="2">
        <v>25.964560961446942</v>
      </c>
      <c r="F39" s="2">
        <v>6290.6408073929078</v>
      </c>
      <c r="G39" s="2">
        <v>26.171508994601353</v>
      </c>
      <c r="H39" s="23">
        <v>0.45523284542206521</v>
      </c>
      <c r="I39" s="23">
        <v>1.4714205112179965E-3</v>
      </c>
      <c r="J39" s="23">
        <v>0.45698723794928919</v>
      </c>
      <c r="K39" s="23">
        <v>1.4888641364879684E-3</v>
      </c>
      <c r="L39" s="4">
        <v>5263</v>
      </c>
      <c r="M39" s="5">
        <v>89.193958758716946</v>
      </c>
      <c r="N39" s="5">
        <v>3.520533168309528</v>
      </c>
      <c r="O39" s="5">
        <v>93.39153316741799</v>
      </c>
      <c r="P39" s="5">
        <v>3.562268933762236</v>
      </c>
      <c r="Q39" s="5">
        <v>-21.228339120461403</v>
      </c>
      <c r="R39" s="5">
        <v>1.5</v>
      </c>
      <c r="S39" s="44">
        <v>10070</v>
      </c>
      <c r="T39" s="4" t="s">
        <v>208</v>
      </c>
      <c r="U39" s="4" t="s">
        <v>207</v>
      </c>
      <c r="V39" s="2" t="s">
        <v>207</v>
      </c>
      <c r="W39" s="5" t="s">
        <v>207</v>
      </c>
      <c r="X39" s="5" t="s">
        <v>265</v>
      </c>
      <c r="Y39">
        <v>3</v>
      </c>
      <c r="Z39" t="s">
        <v>209</v>
      </c>
      <c r="AD39" s="25"/>
    </row>
    <row r="40" spans="1:30" x14ac:dyDescent="0.45">
      <c r="A40" s="43" t="s">
        <v>99</v>
      </c>
      <c r="B40" t="s">
        <v>85</v>
      </c>
      <c r="C40" s="97">
        <v>37</v>
      </c>
      <c r="D40" s="2">
        <v>6321.1312527392447</v>
      </c>
      <c r="E40" s="2">
        <v>26.343954851537681</v>
      </c>
      <c r="F40" s="2">
        <v>6290.2328921272865</v>
      </c>
      <c r="G40" s="2">
        <v>26.547945576892776</v>
      </c>
      <c r="H40" s="23">
        <v>0.45525596270601471</v>
      </c>
      <c r="I40" s="23">
        <v>1.4929967045214207E-3</v>
      </c>
      <c r="J40" s="23">
        <v>0.45701044432344967</v>
      </c>
      <c r="K40" s="23">
        <v>1.5103558326864843E-3</v>
      </c>
      <c r="L40" s="4">
        <v>5261</v>
      </c>
      <c r="M40" s="5">
        <v>88.98578381785849</v>
      </c>
      <c r="N40" s="5">
        <v>3.5712924589647748</v>
      </c>
      <c r="O40" s="5">
        <v>93.182555954570262</v>
      </c>
      <c r="P40" s="5">
        <v>3.6128160090987764</v>
      </c>
      <c r="Q40" s="5">
        <v>-23.430451988495804</v>
      </c>
      <c r="R40" s="5">
        <v>1.5</v>
      </c>
      <c r="S40" s="44">
        <v>10070</v>
      </c>
      <c r="T40" s="4" t="s">
        <v>208</v>
      </c>
      <c r="U40" s="4" t="s">
        <v>207</v>
      </c>
      <c r="V40" s="2" t="s">
        <v>207</v>
      </c>
      <c r="W40" s="5" t="s">
        <v>207</v>
      </c>
      <c r="X40" s="5" t="s">
        <v>265</v>
      </c>
      <c r="Y40">
        <v>3</v>
      </c>
      <c r="Z40" t="s">
        <v>209</v>
      </c>
      <c r="AD40" s="25"/>
    </row>
    <row r="41" spans="1:30" x14ac:dyDescent="0.45">
      <c r="A41" s="43" t="s">
        <v>100</v>
      </c>
      <c r="B41" t="s">
        <v>86</v>
      </c>
      <c r="C41" s="97">
        <v>38</v>
      </c>
      <c r="D41" s="2">
        <v>6308.4997273367599</v>
      </c>
      <c r="E41" s="2">
        <v>26.147284216712755</v>
      </c>
      <c r="F41" s="2">
        <v>6277.6013667248017</v>
      </c>
      <c r="G41" s="2">
        <v>26.352797366567387</v>
      </c>
      <c r="H41" s="23">
        <v>0.45597239503369835</v>
      </c>
      <c r="I41" s="23">
        <v>1.4841827222608409E-3</v>
      </c>
      <c r="J41" s="23">
        <v>0.45772963766351316</v>
      </c>
      <c r="K41" s="23">
        <v>1.5016128955581817E-3</v>
      </c>
      <c r="L41" s="4">
        <v>5260</v>
      </c>
      <c r="M41" s="5">
        <v>90.567585065762344</v>
      </c>
      <c r="N41" s="5">
        <v>3.5497797341277924</v>
      </c>
      <c r="O41" s="5">
        <v>94.770453204370057</v>
      </c>
      <c r="P41" s="5">
        <v>3.5914681832690039</v>
      </c>
      <c r="Q41" s="5">
        <v>-20.815081779707146</v>
      </c>
      <c r="R41" s="5">
        <v>1.5</v>
      </c>
      <c r="S41" s="44">
        <v>10070</v>
      </c>
      <c r="T41" s="4" t="s">
        <v>208</v>
      </c>
      <c r="U41" s="4" t="s">
        <v>207</v>
      </c>
      <c r="V41" s="2" t="s">
        <v>207</v>
      </c>
      <c r="W41" s="5" t="s">
        <v>207</v>
      </c>
      <c r="X41" s="5" t="s">
        <v>265</v>
      </c>
      <c r="Y41">
        <v>3</v>
      </c>
      <c r="Z41" t="s">
        <v>209</v>
      </c>
      <c r="AD41" s="25"/>
    </row>
    <row r="42" spans="1:30" x14ac:dyDescent="0.45">
      <c r="A42" s="43" t="s">
        <v>101</v>
      </c>
      <c r="B42" s="44" t="s">
        <v>87</v>
      </c>
      <c r="C42" s="101">
        <v>39</v>
      </c>
      <c r="D42" s="45">
        <v>6226.3447604641624</v>
      </c>
      <c r="E42" s="45">
        <v>27.935895186582183</v>
      </c>
      <c r="F42" s="45">
        <v>6195.4463998522042</v>
      </c>
      <c r="G42" s="45">
        <v>28.128343303676996</v>
      </c>
      <c r="H42" s="46">
        <v>0.46065963627525108</v>
      </c>
      <c r="I42" s="46">
        <v>1.6020091268112145E-3</v>
      </c>
      <c r="J42" s="46">
        <v>0.46243494276203539</v>
      </c>
      <c r="K42" s="46">
        <v>1.619261648901625E-3</v>
      </c>
      <c r="L42" s="47">
        <v>5259</v>
      </c>
      <c r="M42" s="48">
        <v>101.64498297710512</v>
      </c>
      <c r="N42" s="48">
        <v>3.8311264505505438</v>
      </c>
      <c r="O42" s="48">
        <v>105.89054158568278</v>
      </c>
      <c r="P42" s="48">
        <v>3.8723850130724964</v>
      </c>
      <c r="Q42" s="48">
        <v>-24.017959163791012</v>
      </c>
      <c r="R42" s="48">
        <v>1.5</v>
      </c>
      <c r="S42" s="44">
        <v>10070</v>
      </c>
      <c r="T42" s="47" t="s">
        <v>208</v>
      </c>
      <c r="U42" s="47" t="s">
        <v>207</v>
      </c>
      <c r="V42" s="47" t="s">
        <v>207</v>
      </c>
      <c r="W42" s="47" t="s">
        <v>207</v>
      </c>
      <c r="X42" s="47" t="s">
        <v>265</v>
      </c>
      <c r="Y42" s="44">
        <v>3</v>
      </c>
      <c r="Z42" s="44" t="s">
        <v>209</v>
      </c>
      <c r="AA42" s="44" t="s">
        <v>78</v>
      </c>
      <c r="AB42" s="49">
        <f>O42-O41</f>
        <v>11.120088381312726</v>
      </c>
      <c r="AC42" s="49">
        <f>AVERAGE(O43:O44)-AVERAGE(O40:O41)</f>
        <v>20.909718214341396</v>
      </c>
      <c r="AD42" s="50">
        <f>AVERAGE(O43:O45)-AVERAGE(O38:O40)</f>
        <v>17.434000516953617</v>
      </c>
    </row>
    <row r="43" spans="1:30" x14ac:dyDescent="0.45">
      <c r="A43" s="43" t="s">
        <v>102</v>
      </c>
      <c r="B43" t="s">
        <v>88</v>
      </c>
      <c r="C43" s="97">
        <v>40</v>
      </c>
      <c r="D43" s="2">
        <v>6163.4341490105689</v>
      </c>
      <c r="E43" s="2">
        <v>26.509630658951107</v>
      </c>
      <c r="F43" s="2">
        <v>6132.5357883986107</v>
      </c>
      <c r="G43" s="2">
        <v>26.712356219693639</v>
      </c>
      <c r="H43" s="23">
        <v>0.46428146578386609</v>
      </c>
      <c r="I43" s="23">
        <v>1.5321710668152288E-3</v>
      </c>
      <c r="J43" s="23">
        <v>0.4660707302059986</v>
      </c>
      <c r="K43" s="23">
        <v>1.5498378400143611E-3</v>
      </c>
      <c r="L43" s="4">
        <v>5258</v>
      </c>
      <c r="M43" s="5">
        <v>110.17211333248599</v>
      </c>
      <c r="N43" s="5">
        <v>3.6636689521114665</v>
      </c>
      <c r="O43" s="5">
        <v>114.45053409924166</v>
      </c>
      <c r="P43" s="5">
        <v>3.7059130656151846</v>
      </c>
      <c r="Q43" s="5">
        <v>-22.487271994883983</v>
      </c>
      <c r="R43" s="5">
        <v>1.5</v>
      </c>
      <c r="S43" s="44">
        <v>10070</v>
      </c>
      <c r="T43" s="4" t="s">
        <v>208</v>
      </c>
      <c r="U43" s="4" t="s">
        <v>207</v>
      </c>
      <c r="V43" s="2" t="s">
        <v>207</v>
      </c>
      <c r="W43" s="5" t="s">
        <v>207</v>
      </c>
      <c r="X43" s="5" t="s">
        <v>265</v>
      </c>
      <c r="Y43">
        <v>3</v>
      </c>
      <c r="Z43" t="s">
        <v>209</v>
      </c>
      <c r="AD43" s="25"/>
    </row>
    <row r="44" spans="1:30" x14ac:dyDescent="0.45">
      <c r="A44" s="43" t="s">
        <v>103</v>
      </c>
      <c r="B44" t="s">
        <v>89</v>
      </c>
      <c r="C44" s="97">
        <v>41</v>
      </c>
      <c r="D44" s="2">
        <v>6156.1839886082116</v>
      </c>
      <c r="E44" s="2">
        <v>26.397133720180673</v>
      </c>
      <c r="F44" s="2">
        <v>6125.2856279962534</v>
      </c>
      <c r="G44" s="2">
        <v>26.600716640250585</v>
      </c>
      <c r="H44" s="23">
        <v>0.4647006908049659</v>
      </c>
      <c r="I44" s="23">
        <v>1.5270467166735989E-3</v>
      </c>
      <c r="J44" s="23">
        <v>0.46649157085139187</v>
      </c>
      <c r="K44" s="23">
        <v>1.5447541505394318E-3</v>
      </c>
      <c r="L44" s="4">
        <v>5257</v>
      </c>
      <c r="M44" s="5">
        <v>111.04014546851371</v>
      </c>
      <c r="N44" s="5">
        <v>3.6509741427139732</v>
      </c>
      <c r="O44" s="5">
        <v>115.32191148838145</v>
      </c>
      <c r="P44" s="5">
        <v>3.6933103610313802</v>
      </c>
      <c r="Q44" s="5">
        <v>-22.075612916396146</v>
      </c>
      <c r="R44" s="5">
        <v>1.5</v>
      </c>
      <c r="S44" s="44">
        <v>10070</v>
      </c>
      <c r="T44" s="4" t="s">
        <v>208</v>
      </c>
      <c r="U44" s="4" t="s">
        <v>207</v>
      </c>
      <c r="V44" s="2" t="s">
        <v>207</v>
      </c>
      <c r="W44" s="5" t="s">
        <v>207</v>
      </c>
      <c r="X44" s="5" t="s">
        <v>265</v>
      </c>
      <c r="Y44">
        <v>3</v>
      </c>
      <c r="Z44" t="s">
        <v>209</v>
      </c>
      <c r="AD44" s="25"/>
    </row>
    <row r="45" spans="1:30" x14ac:dyDescent="0.45">
      <c r="A45" s="43" t="s">
        <v>104</v>
      </c>
      <c r="B45" t="s">
        <v>90</v>
      </c>
      <c r="C45" s="97">
        <v>43</v>
      </c>
      <c r="D45" s="2">
        <v>6218.2816000460507</v>
      </c>
      <c r="E45" s="2">
        <v>26.212867980456902</v>
      </c>
      <c r="F45" s="2">
        <v>6187.3832394340925</v>
      </c>
      <c r="G45" s="2">
        <v>26.417870937959169</v>
      </c>
      <c r="H45" s="23">
        <v>0.46112225762823394</v>
      </c>
      <c r="I45" s="23">
        <v>1.5047101782720196E-3</v>
      </c>
      <c r="J45" s="23">
        <v>0.46289934698163859</v>
      </c>
      <c r="K45" s="23">
        <v>1.5223223211535549E-3</v>
      </c>
      <c r="L45" s="4">
        <v>5255</v>
      </c>
      <c r="M45" s="5">
        <v>102.21788053936298</v>
      </c>
      <c r="N45" s="5">
        <v>3.596700085681233</v>
      </c>
      <c r="O45" s="5">
        <v>106.46564700093752</v>
      </c>
      <c r="P45" s="5">
        <v>3.6387982895252402</v>
      </c>
      <c r="Q45" s="5">
        <v>-21.914408228505543</v>
      </c>
      <c r="R45" s="5">
        <v>1.5</v>
      </c>
      <c r="S45" s="44">
        <v>10070</v>
      </c>
      <c r="T45" s="4" t="s">
        <v>208</v>
      </c>
      <c r="U45" s="4" t="s">
        <v>207</v>
      </c>
      <c r="V45" s="2" t="s">
        <v>207</v>
      </c>
      <c r="W45" s="5" t="s">
        <v>207</v>
      </c>
      <c r="X45" s="5" t="s">
        <v>265</v>
      </c>
      <c r="Y45">
        <v>3</v>
      </c>
      <c r="Z45" t="s">
        <v>209</v>
      </c>
      <c r="AD45" s="25"/>
    </row>
    <row r="46" spans="1:30" x14ac:dyDescent="0.45">
      <c r="A46" s="43" t="s">
        <v>105</v>
      </c>
      <c r="B46" t="s">
        <v>91</v>
      </c>
      <c r="C46" s="97">
        <v>46</v>
      </c>
      <c r="D46" s="2">
        <v>6239.0232232315411</v>
      </c>
      <c r="E46" s="2">
        <v>26.227319839055117</v>
      </c>
      <c r="F46" s="2">
        <v>6208.1248626195829</v>
      </c>
      <c r="G46" s="2">
        <v>26.432210711060453</v>
      </c>
      <c r="H46" s="23">
        <v>0.45993315183823241</v>
      </c>
      <c r="I46" s="23">
        <v>1.5016573979641508E-3</v>
      </c>
      <c r="J46" s="23">
        <v>0.46170565857346041</v>
      </c>
      <c r="K46" s="23">
        <v>1.5192208706464136E-3</v>
      </c>
      <c r="L46" s="4">
        <v>5252</v>
      </c>
      <c r="M46" s="5">
        <v>98.97668933335369</v>
      </c>
      <c r="N46" s="5">
        <v>3.5881007253593653</v>
      </c>
      <c r="O46" s="5">
        <v>103.21196477700579</v>
      </c>
      <c r="P46" s="5">
        <v>3.6300673611289453</v>
      </c>
      <c r="Q46" s="5">
        <v>-21.655129995235001</v>
      </c>
      <c r="R46" s="5">
        <v>1.5</v>
      </c>
      <c r="S46" s="44">
        <v>10070</v>
      </c>
      <c r="T46" s="4" t="s">
        <v>208</v>
      </c>
      <c r="U46" s="4" t="s">
        <v>207</v>
      </c>
      <c r="V46" s="2" t="s">
        <v>207</v>
      </c>
      <c r="W46" s="5" t="s">
        <v>207</v>
      </c>
      <c r="X46" s="5" t="s">
        <v>265</v>
      </c>
      <c r="Y46">
        <v>3</v>
      </c>
      <c r="Z46" t="s">
        <v>209</v>
      </c>
      <c r="AD46" s="25"/>
    </row>
    <row r="47" spans="1:30" ht="14.65" thickBot="1" x14ac:dyDescent="0.5">
      <c r="A47" s="51" t="s">
        <v>106</v>
      </c>
      <c r="B47" s="34" t="s">
        <v>92</v>
      </c>
      <c r="C47" s="99">
        <v>49</v>
      </c>
      <c r="D47" s="35">
        <v>6266.1291721181324</v>
      </c>
      <c r="E47" s="35">
        <v>26.206299098291595</v>
      </c>
      <c r="F47" s="35">
        <v>6235.2308115061742</v>
      </c>
      <c r="G47" s="35">
        <v>26.411353043017765</v>
      </c>
      <c r="H47" s="36">
        <v>0.45838380359738851</v>
      </c>
      <c r="I47" s="36">
        <v>1.4953993600007114E-3</v>
      </c>
      <c r="J47" s="36">
        <v>0.46015033939927291</v>
      </c>
      <c r="K47" s="36">
        <v>1.5129083862490532E-3</v>
      </c>
      <c r="L47" s="37">
        <v>5249</v>
      </c>
      <c r="M47" s="38">
        <v>94.877244257770329</v>
      </c>
      <c r="N47" s="38">
        <v>3.5718511812439182</v>
      </c>
      <c r="O47" s="38">
        <v>99.096721114218639</v>
      </c>
      <c r="P47" s="38">
        <v>3.6136725419856677</v>
      </c>
      <c r="Q47" s="38">
        <v>-22.293878329728845</v>
      </c>
      <c r="R47" s="38">
        <v>1.5</v>
      </c>
      <c r="S47" s="52">
        <v>10070</v>
      </c>
      <c r="T47" s="37" t="s">
        <v>208</v>
      </c>
      <c r="U47" s="37" t="s">
        <v>207</v>
      </c>
      <c r="V47" s="35" t="s">
        <v>207</v>
      </c>
      <c r="W47" s="38" t="s">
        <v>207</v>
      </c>
      <c r="X47" s="38" t="s">
        <v>265</v>
      </c>
      <c r="Y47" s="34">
        <v>3</v>
      </c>
      <c r="Z47" s="34" t="s">
        <v>209</v>
      </c>
      <c r="AA47" s="34"/>
      <c r="AB47" s="34"/>
      <c r="AC47" s="34"/>
      <c r="AD47" s="40"/>
    </row>
    <row r="48" spans="1:30" x14ac:dyDescent="0.45">
      <c r="A48" s="53" t="s">
        <v>185</v>
      </c>
      <c r="B48" s="15" t="s">
        <v>186</v>
      </c>
      <c r="C48" s="100">
        <v>102</v>
      </c>
      <c r="D48" s="16">
        <v>6305.4835325545055</v>
      </c>
      <c r="E48" s="16">
        <v>25.226867535241485</v>
      </c>
      <c r="F48" s="16">
        <v>6299.3281210136875</v>
      </c>
      <c r="G48" s="16">
        <v>18.564922495227563</v>
      </c>
      <c r="H48" s="17">
        <v>0.45614363364780253</v>
      </c>
      <c r="I48" s="17">
        <v>1.4324754167903443E-3</v>
      </c>
      <c r="J48" s="17">
        <v>0.45649329477109973</v>
      </c>
      <c r="K48" s="17">
        <v>1.0549934815158144E-3</v>
      </c>
      <c r="L48" s="18">
        <v>5263</v>
      </c>
      <c r="M48" s="19">
        <v>91.37311837594963</v>
      </c>
      <c r="N48" s="19">
        <v>3.4273528057753651</v>
      </c>
      <c r="O48" s="19">
        <v>92.209720538860338</v>
      </c>
      <c r="P48" s="19">
        <v>2.5241863326699985</v>
      </c>
      <c r="Q48" s="19">
        <v>-19.829856457877714</v>
      </c>
      <c r="R48" s="19">
        <v>1.5</v>
      </c>
      <c r="S48" s="54">
        <v>10063</v>
      </c>
      <c r="T48" s="18" t="s">
        <v>208</v>
      </c>
      <c r="U48" s="18" t="s">
        <v>207</v>
      </c>
      <c r="V48" s="16" t="s">
        <v>207</v>
      </c>
      <c r="W48" s="19" t="s">
        <v>207</v>
      </c>
      <c r="X48" s="19" t="s">
        <v>265</v>
      </c>
      <c r="Y48" s="15">
        <v>5</v>
      </c>
      <c r="Z48" s="15" t="s">
        <v>209</v>
      </c>
      <c r="AA48" s="15"/>
      <c r="AB48" s="15"/>
      <c r="AC48" s="15"/>
      <c r="AD48" s="21"/>
    </row>
    <row r="49" spans="1:30" x14ac:dyDescent="0.45">
      <c r="A49" s="55" t="s">
        <v>187</v>
      </c>
      <c r="B49" t="s">
        <v>188</v>
      </c>
      <c r="C49" s="97">
        <v>103</v>
      </c>
      <c r="D49" s="2">
        <v>6312.3448640084589</v>
      </c>
      <c r="E49" s="2">
        <v>24.291421409276523</v>
      </c>
      <c r="F49" s="2">
        <v>6305.6853500528796</v>
      </c>
      <c r="G49" s="2">
        <v>18.644792606470283</v>
      </c>
      <c r="H49" s="23">
        <v>0.45575418805920082</v>
      </c>
      <c r="I49" s="23">
        <v>1.3781796391371479E-3</v>
      </c>
      <c r="J49" s="23">
        <v>0.45613217384316629</v>
      </c>
      <c r="K49" s="23">
        <v>1.0586941096034214E-3</v>
      </c>
      <c r="L49" s="4">
        <v>5262</v>
      </c>
      <c r="M49" s="5">
        <v>90.309432635552909</v>
      </c>
      <c r="N49" s="5">
        <v>3.297045424456543</v>
      </c>
      <c r="O49" s="5">
        <v>91.213695232490679</v>
      </c>
      <c r="P49" s="5">
        <v>2.5327341014502505</v>
      </c>
      <c r="Q49" s="5">
        <v>-20.225113386482807</v>
      </c>
      <c r="R49" s="5">
        <v>1.5</v>
      </c>
      <c r="S49" s="56">
        <v>10063</v>
      </c>
      <c r="T49" s="4" t="s">
        <v>208</v>
      </c>
      <c r="U49" s="4" t="s">
        <v>207</v>
      </c>
      <c r="V49" s="2" t="s">
        <v>207</v>
      </c>
      <c r="W49" s="5" t="s">
        <v>207</v>
      </c>
      <c r="X49" s="5" t="s">
        <v>265</v>
      </c>
      <c r="Y49">
        <v>5</v>
      </c>
      <c r="Z49" t="s">
        <v>209</v>
      </c>
      <c r="AD49" s="25"/>
    </row>
    <row r="50" spans="1:30" x14ac:dyDescent="0.45">
      <c r="A50" s="55" t="s">
        <v>189</v>
      </c>
      <c r="B50" t="s">
        <v>190</v>
      </c>
      <c r="C50" s="97">
        <v>104</v>
      </c>
      <c r="D50" s="2">
        <v>6306.8394376451224</v>
      </c>
      <c r="E50" s="2">
        <v>36.243936221046866</v>
      </c>
      <c r="F50" s="2">
        <v>6313.3709730769406</v>
      </c>
      <c r="G50" s="2">
        <v>18.854378030760873</v>
      </c>
      <c r="H50" s="23">
        <v>0.45606664680851167</v>
      </c>
      <c r="I50" s="23">
        <v>2.0577182197777173E-3</v>
      </c>
      <c r="J50" s="23">
        <v>0.45569597523231481</v>
      </c>
      <c r="K50" s="23">
        <v>1.0695710424656177E-3</v>
      </c>
      <c r="L50" s="4">
        <v>5261</v>
      </c>
      <c r="M50" s="5">
        <v>90.924964268211951</v>
      </c>
      <c r="N50" s="5">
        <v>4.9221230955912985</v>
      </c>
      <c r="O50" s="5">
        <v>90.038306849066004</v>
      </c>
      <c r="P50" s="5">
        <v>2.558445699656767</v>
      </c>
      <c r="Q50" s="5">
        <v>-20.303058916629979</v>
      </c>
      <c r="R50" s="5">
        <v>1.5</v>
      </c>
      <c r="S50" s="56">
        <v>10063</v>
      </c>
      <c r="T50" s="4" t="s">
        <v>208</v>
      </c>
      <c r="U50" s="4" t="s">
        <v>207</v>
      </c>
      <c r="V50" s="2" t="s">
        <v>207</v>
      </c>
      <c r="W50" s="5" t="s">
        <v>207</v>
      </c>
      <c r="X50" s="5" t="s">
        <v>265</v>
      </c>
      <c r="Y50">
        <v>5</v>
      </c>
      <c r="Z50" t="s">
        <v>209</v>
      </c>
      <c r="AD50" s="25"/>
    </row>
    <row r="51" spans="1:30" x14ac:dyDescent="0.45">
      <c r="A51" s="55" t="s">
        <v>191</v>
      </c>
      <c r="B51" t="s">
        <v>192</v>
      </c>
      <c r="C51" s="97">
        <v>105</v>
      </c>
      <c r="D51" s="2">
        <v>6307.7570234126779</v>
      </c>
      <c r="E51" s="2">
        <v>28.625708123041786</v>
      </c>
      <c r="F51" s="2">
        <v>6306.6891554167214</v>
      </c>
      <c r="G51" s="2">
        <v>18.685669939725255</v>
      </c>
      <c r="H51" s="23">
        <v>0.45601455464316887</v>
      </c>
      <c r="I51" s="23">
        <v>1.6250142588166614E-3</v>
      </c>
      <c r="J51" s="23">
        <v>0.45607517903222639</v>
      </c>
      <c r="K51" s="23">
        <v>1.0608826419889563E-3</v>
      </c>
      <c r="L51" s="4">
        <v>5260</v>
      </c>
      <c r="M51" s="5">
        <v>90.668419905740365</v>
      </c>
      <c r="N51" s="5">
        <v>3.886612205557189</v>
      </c>
      <c r="O51" s="5">
        <v>90.813417704490135</v>
      </c>
      <c r="P51" s="5">
        <v>2.5373558432776995</v>
      </c>
      <c r="Q51" s="5">
        <v>-19.889708259725136</v>
      </c>
      <c r="R51" s="5">
        <v>1.5</v>
      </c>
      <c r="S51" s="56">
        <v>10063</v>
      </c>
      <c r="T51" s="4" t="s">
        <v>208</v>
      </c>
      <c r="U51" s="4" t="s">
        <v>207</v>
      </c>
      <c r="V51" s="2" t="s">
        <v>207</v>
      </c>
      <c r="W51" s="5" t="s">
        <v>207</v>
      </c>
      <c r="X51" s="5" t="s">
        <v>265</v>
      </c>
      <c r="Y51">
        <v>5</v>
      </c>
      <c r="Z51" t="s">
        <v>209</v>
      </c>
      <c r="AD51" s="25"/>
    </row>
    <row r="52" spans="1:30" x14ac:dyDescent="0.45">
      <c r="A52" s="55" t="s">
        <v>193</v>
      </c>
      <c r="B52" s="56" t="s">
        <v>194</v>
      </c>
      <c r="C52" s="102">
        <v>106</v>
      </c>
      <c r="D52" s="58">
        <v>6204.2377849307795</v>
      </c>
      <c r="E52" s="58">
        <v>26.50012429435834</v>
      </c>
      <c r="F52" s="58">
        <v>6197.2131554715752</v>
      </c>
      <c r="G52" s="58">
        <v>18.489595707897596</v>
      </c>
      <c r="H52" s="59">
        <v>0.46192912677317838</v>
      </c>
      <c r="I52" s="59">
        <v>1.5238614807262091E-3</v>
      </c>
      <c r="J52" s="59">
        <v>0.46233324729397796</v>
      </c>
      <c r="K52" s="59">
        <v>1.0641547148991775E-3</v>
      </c>
      <c r="L52" s="57">
        <v>5259</v>
      </c>
      <c r="M52" s="60">
        <v>104.68090739472235</v>
      </c>
      <c r="N52" s="60">
        <v>3.644240178210469</v>
      </c>
      <c r="O52" s="60">
        <v>105.64734184914215</v>
      </c>
      <c r="P52" s="60">
        <v>2.54487393829233</v>
      </c>
      <c r="Q52" s="60">
        <v>-19.257779974558908</v>
      </c>
      <c r="R52" s="60">
        <v>1.5</v>
      </c>
      <c r="S52" s="56">
        <v>10063</v>
      </c>
      <c r="T52" s="57" t="s">
        <v>208</v>
      </c>
      <c r="U52" s="57" t="s">
        <v>207</v>
      </c>
      <c r="V52" s="57" t="s">
        <v>207</v>
      </c>
      <c r="W52" s="57" t="s">
        <v>207</v>
      </c>
      <c r="X52" s="57" t="s">
        <v>265</v>
      </c>
      <c r="Y52" s="56">
        <v>5</v>
      </c>
      <c r="Z52" s="56" t="s">
        <v>209</v>
      </c>
      <c r="AA52" s="56" t="s">
        <v>78</v>
      </c>
      <c r="AB52" s="61">
        <f>O52-O51</f>
        <v>14.833924144652016</v>
      </c>
      <c r="AC52" s="61">
        <f>AVERAGE(O53:O54)-AVERAGE(O50:O51)</f>
        <v>18.78445412163876</v>
      </c>
      <c r="AD52" s="62">
        <f>AVERAGE(O53:O116)-AVERAGE(O48:O50)</f>
        <v>6.8045453879506681</v>
      </c>
    </row>
    <row r="53" spans="1:30" x14ac:dyDescent="0.45">
      <c r="A53" s="55" t="s">
        <v>195</v>
      </c>
      <c r="B53" t="s">
        <v>196</v>
      </c>
      <c r="C53" s="97">
        <v>107</v>
      </c>
      <c r="D53" s="2">
        <v>6175.908368154961</v>
      </c>
      <c r="E53" s="2">
        <v>24.956756810284816</v>
      </c>
      <c r="F53" s="2">
        <v>6170.1544671743259</v>
      </c>
      <c r="G53" s="2">
        <v>18.667878707286505</v>
      </c>
      <c r="H53" s="23">
        <v>0.46356105568686101</v>
      </c>
      <c r="I53" s="23">
        <v>1.4401818166931268E-3</v>
      </c>
      <c r="J53" s="23">
        <v>0.46389321551584184</v>
      </c>
      <c r="K53" s="23">
        <v>1.078040866473653E-3</v>
      </c>
      <c r="L53" s="4">
        <v>5258</v>
      </c>
      <c r="M53" s="5">
        <v>108.4494962159317</v>
      </c>
      <c r="N53" s="5">
        <v>3.4437077696431881</v>
      </c>
      <c r="O53" s="5">
        <v>109.24374411613869</v>
      </c>
      <c r="P53" s="5">
        <v>2.5777701570990197</v>
      </c>
      <c r="Q53" s="5">
        <v>-20.204178679124496</v>
      </c>
      <c r="R53" s="5">
        <v>1.5</v>
      </c>
      <c r="S53" s="56">
        <v>10063</v>
      </c>
      <c r="T53" s="4" t="s">
        <v>208</v>
      </c>
      <c r="U53" s="4" t="s">
        <v>207</v>
      </c>
      <c r="V53" s="2" t="s">
        <v>207</v>
      </c>
      <c r="W53" s="5" t="s">
        <v>207</v>
      </c>
      <c r="X53" s="5" t="s">
        <v>265</v>
      </c>
      <c r="Y53">
        <v>5</v>
      </c>
      <c r="Z53" t="s">
        <v>209</v>
      </c>
      <c r="AD53" s="25"/>
    </row>
    <row r="54" spans="1:30" ht="14.65" thickBot="1" x14ac:dyDescent="0.5">
      <c r="A54" s="63" t="s">
        <v>197</v>
      </c>
      <c r="B54" s="34" t="s">
        <v>198</v>
      </c>
      <c r="C54" s="99">
        <v>108</v>
      </c>
      <c r="D54" s="35">
        <v>6178.0690490941224</v>
      </c>
      <c r="E54" s="35">
        <v>20.320707461527824</v>
      </c>
      <c r="F54" s="35">
        <v>6169.6669455085394</v>
      </c>
      <c r="G54" s="35">
        <v>18.533405449131109</v>
      </c>
      <c r="H54" s="36">
        <v>0.46343638584430585</v>
      </c>
      <c r="I54" s="36">
        <v>1.1723335271716512E-3</v>
      </c>
      <c r="J54" s="36">
        <v>0.46392136998566169</v>
      </c>
      <c r="K54" s="36">
        <v>1.0703402024723806E-3</v>
      </c>
      <c r="L54" s="37">
        <v>5257</v>
      </c>
      <c r="M54" s="38">
        <v>108.01735338921836</v>
      </c>
      <c r="N54" s="38">
        <v>2.8029000996537539</v>
      </c>
      <c r="O54" s="38">
        <v>109.17688868069497</v>
      </c>
      <c r="P54" s="38">
        <v>2.5590470549888065</v>
      </c>
      <c r="Q54" s="38">
        <v>-19.504276075246075</v>
      </c>
      <c r="R54" s="38">
        <v>1.5</v>
      </c>
      <c r="S54" s="64">
        <v>10063</v>
      </c>
      <c r="T54" s="37" t="s">
        <v>208</v>
      </c>
      <c r="U54" s="37" t="s">
        <v>207</v>
      </c>
      <c r="V54" s="35" t="s">
        <v>207</v>
      </c>
      <c r="W54" s="38" t="s">
        <v>207</v>
      </c>
      <c r="X54" s="38" t="s">
        <v>265</v>
      </c>
      <c r="Y54" s="34">
        <v>5</v>
      </c>
      <c r="Z54" s="34" t="s">
        <v>209</v>
      </c>
      <c r="AA54" s="34"/>
      <c r="AB54" s="34"/>
      <c r="AC54" s="34"/>
      <c r="AD54" s="40"/>
    </row>
    <row r="55" spans="1:30" x14ac:dyDescent="0.45">
      <c r="A55" s="65" t="s">
        <v>237</v>
      </c>
      <c r="B55" s="15" t="s">
        <v>210</v>
      </c>
      <c r="C55" s="100">
        <v>14</v>
      </c>
      <c r="D55" s="16">
        <v>6279.3766541481918</v>
      </c>
      <c r="E55" s="16">
        <v>13.884655726382238</v>
      </c>
      <c r="F55" s="16" t="s">
        <v>207</v>
      </c>
      <c r="G55" s="16" t="s">
        <v>207</v>
      </c>
      <c r="H55" s="17">
        <v>0.45762519497348814</v>
      </c>
      <c r="I55" s="17">
        <v>7.9099051745494943E-4</v>
      </c>
      <c r="J55" s="17" t="s">
        <v>207</v>
      </c>
      <c r="K55" s="17" t="s">
        <v>207</v>
      </c>
      <c r="L55" s="18">
        <v>5264</v>
      </c>
      <c r="M55" s="19">
        <v>95.050366960756975</v>
      </c>
      <c r="N55" s="19">
        <v>1.8927595462738933</v>
      </c>
      <c r="O55" s="19" t="s">
        <v>207</v>
      </c>
      <c r="P55" s="19" t="s">
        <v>207</v>
      </c>
      <c r="Q55" s="19">
        <v>-18.576026283658798</v>
      </c>
      <c r="R55" s="19" t="s">
        <v>207</v>
      </c>
      <c r="S55" s="66">
        <v>10611</v>
      </c>
      <c r="T55" s="18" t="s">
        <v>211</v>
      </c>
      <c r="U55" s="18">
        <v>973</v>
      </c>
      <c r="V55" s="18">
        <v>707998</v>
      </c>
      <c r="W55" s="19">
        <v>21.796181068607478</v>
      </c>
      <c r="X55" s="19"/>
      <c r="Y55" s="15">
        <v>1</v>
      </c>
      <c r="Z55" s="15" t="s">
        <v>209</v>
      </c>
      <c r="AA55" s="15"/>
      <c r="AB55" s="15"/>
      <c r="AC55" s="15"/>
      <c r="AD55" s="21"/>
    </row>
    <row r="56" spans="1:30" x14ac:dyDescent="0.45">
      <c r="A56" s="67" t="s">
        <v>238</v>
      </c>
      <c r="B56" t="s">
        <v>212</v>
      </c>
      <c r="C56" s="97">
        <v>15</v>
      </c>
      <c r="D56" s="2">
        <v>6268.3371706026483</v>
      </c>
      <c r="E56" s="2">
        <v>14.037161886530589</v>
      </c>
      <c r="F56" s="2" t="s">
        <v>207</v>
      </c>
      <c r="G56" s="2" t="s">
        <v>207</v>
      </c>
      <c r="H56" s="23">
        <v>0.45825453212914202</v>
      </c>
      <c r="I56" s="23">
        <v>8.007783293836442E-4</v>
      </c>
      <c r="J56" s="23" t="s">
        <v>207</v>
      </c>
      <c r="K56" s="23" t="s">
        <v>207</v>
      </c>
      <c r="L56" s="4">
        <v>5263</v>
      </c>
      <c r="M56" s="5">
        <v>96.423671947707405</v>
      </c>
      <c r="N56" s="5">
        <v>1.9159490081628618</v>
      </c>
      <c r="O56" s="5" t="s">
        <v>207</v>
      </c>
      <c r="P56" s="5" t="s">
        <v>207</v>
      </c>
      <c r="Q56" s="5">
        <v>-18.932024805299761</v>
      </c>
      <c r="R56" s="5" t="s">
        <v>207</v>
      </c>
      <c r="S56" s="68">
        <v>10611</v>
      </c>
      <c r="T56" s="4" t="s">
        <v>211</v>
      </c>
      <c r="U56" s="4">
        <v>971</v>
      </c>
      <c r="V56" s="4">
        <v>676460</v>
      </c>
      <c r="W56" s="5">
        <v>20.834216619933617</v>
      </c>
      <c r="Y56">
        <v>1</v>
      </c>
      <c r="Z56" t="s">
        <v>209</v>
      </c>
      <c r="AD56" s="25"/>
    </row>
    <row r="57" spans="1:30" x14ac:dyDescent="0.45">
      <c r="A57" s="67" t="s">
        <v>239</v>
      </c>
      <c r="B57" t="s">
        <v>213</v>
      </c>
      <c r="C57" s="97">
        <v>16</v>
      </c>
      <c r="D57" s="2">
        <v>6271.8161070981514</v>
      </c>
      <c r="E57" s="2">
        <v>14.072604387387267</v>
      </c>
      <c r="F57" s="2" t="s">
        <v>207</v>
      </c>
      <c r="G57" s="2" t="s">
        <v>207</v>
      </c>
      <c r="H57" s="23">
        <v>0.45805611212026642</v>
      </c>
      <c r="I57" s="23">
        <v>8.0245261349633332E-4</v>
      </c>
      <c r="J57" s="23" t="s">
        <v>207</v>
      </c>
      <c r="K57" s="23" t="s">
        <v>207</v>
      </c>
      <c r="L57" s="4">
        <v>5262</v>
      </c>
      <c r="M57" s="5">
        <v>95.816369450941067</v>
      </c>
      <c r="N57" s="5">
        <v>1.91972268530082</v>
      </c>
      <c r="O57" s="5" t="s">
        <v>207</v>
      </c>
      <c r="P57" s="5" t="s">
        <v>207</v>
      </c>
      <c r="Q57" s="5">
        <v>-18.197138778269451</v>
      </c>
      <c r="R57" s="5" t="s">
        <v>207</v>
      </c>
      <c r="S57" s="68">
        <v>10611</v>
      </c>
      <c r="T57" s="4" t="s">
        <v>211</v>
      </c>
      <c r="U57" s="4">
        <v>970</v>
      </c>
      <c r="V57" s="4">
        <v>669206</v>
      </c>
      <c r="W57" s="5">
        <v>20.595010968944312</v>
      </c>
      <c r="Y57">
        <v>1</v>
      </c>
      <c r="Z57" t="s">
        <v>209</v>
      </c>
      <c r="AD57" s="25"/>
    </row>
    <row r="58" spans="1:30" x14ac:dyDescent="0.45">
      <c r="A58" s="67" t="s">
        <v>240</v>
      </c>
      <c r="B58" t="s">
        <v>214</v>
      </c>
      <c r="C58" s="97">
        <v>17</v>
      </c>
      <c r="D58" s="2">
        <v>6271.0694205571899</v>
      </c>
      <c r="E58" s="2">
        <v>14.067840763859287</v>
      </c>
      <c r="F58" s="2" t="s">
        <v>207</v>
      </c>
      <c r="G58" s="2" t="s">
        <v>207</v>
      </c>
      <c r="H58" s="23">
        <v>0.45809869190141522</v>
      </c>
      <c r="I58" s="23">
        <v>8.0225554940110391E-4</v>
      </c>
      <c r="J58" s="23" t="s">
        <v>207</v>
      </c>
      <c r="K58" s="23" t="s">
        <v>207</v>
      </c>
      <c r="L58" s="4">
        <v>5261</v>
      </c>
      <c r="M58" s="5">
        <v>95.785676481832795</v>
      </c>
      <c r="N58" s="5">
        <v>1.9190191010215307</v>
      </c>
      <c r="O58" s="5" t="s">
        <v>207</v>
      </c>
      <c r="P58" s="5" t="s">
        <v>207</v>
      </c>
      <c r="Q58" s="5">
        <v>-17.779943687849411</v>
      </c>
      <c r="R58" s="5" t="s">
        <v>207</v>
      </c>
      <c r="S58" s="68">
        <v>10611</v>
      </c>
      <c r="T58" s="4" t="s">
        <v>211</v>
      </c>
      <c r="U58" s="4">
        <v>982</v>
      </c>
      <c r="V58" s="4">
        <v>669843</v>
      </c>
      <c r="W58" s="5">
        <v>20.594190679484775</v>
      </c>
      <c r="Y58">
        <v>1</v>
      </c>
      <c r="Z58" t="s">
        <v>209</v>
      </c>
      <c r="AD58" s="25"/>
    </row>
    <row r="59" spans="1:30" x14ac:dyDescent="0.45">
      <c r="A59" s="67" t="s">
        <v>241</v>
      </c>
      <c r="B59" t="s">
        <v>215</v>
      </c>
      <c r="C59" s="97">
        <v>18</v>
      </c>
      <c r="D59" s="2">
        <v>6299.2808820636928</v>
      </c>
      <c r="E59" s="2">
        <v>13.963240303752601</v>
      </c>
      <c r="F59" s="2" t="s">
        <v>207</v>
      </c>
      <c r="G59" s="2" t="s">
        <v>207</v>
      </c>
      <c r="H59" s="23">
        <v>0.45649268103872576</v>
      </c>
      <c r="I59" s="23">
        <v>7.9349878385161286E-4</v>
      </c>
      <c r="J59" s="23" t="s">
        <v>207</v>
      </c>
      <c r="K59" s="23" t="s">
        <v>207</v>
      </c>
      <c r="L59" s="4">
        <v>5260</v>
      </c>
      <c r="M59" s="5">
        <v>91.811974108227062</v>
      </c>
      <c r="N59" s="5">
        <v>1.8978430753329238</v>
      </c>
      <c r="O59" s="5" t="s">
        <v>207</v>
      </c>
      <c r="P59" s="5" t="s">
        <v>207</v>
      </c>
      <c r="Q59" s="5">
        <v>-19.150444303508209</v>
      </c>
      <c r="R59" s="5" t="s">
        <v>207</v>
      </c>
      <c r="S59" s="68">
        <v>10611</v>
      </c>
      <c r="T59" s="4" t="s">
        <v>211</v>
      </c>
      <c r="U59" s="4">
        <v>961</v>
      </c>
      <c r="V59" s="4">
        <v>692729</v>
      </c>
      <c r="W59" s="5">
        <v>21.413730233040791</v>
      </c>
      <c r="Y59">
        <v>1</v>
      </c>
      <c r="Z59" t="s">
        <v>209</v>
      </c>
      <c r="AD59" s="25"/>
    </row>
    <row r="60" spans="1:30" x14ac:dyDescent="0.45">
      <c r="A60" s="67" t="s">
        <v>242</v>
      </c>
      <c r="B60" s="68" t="s">
        <v>216</v>
      </c>
      <c r="C60" s="103">
        <v>19</v>
      </c>
      <c r="D60" s="69">
        <v>6155.6635865640901</v>
      </c>
      <c r="E60" s="69">
        <v>13.912331331873878</v>
      </c>
      <c r="F60" s="69" t="s">
        <v>207</v>
      </c>
      <c r="G60" s="69" t="s">
        <v>207</v>
      </c>
      <c r="H60" s="70">
        <v>0.46472751535198226</v>
      </c>
      <c r="I60" s="70">
        <v>8.0486776328746136E-4</v>
      </c>
      <c r="J60" s="70" t="s">
        <v>207</v>
      </c>
      <c r="K60" s="70" t="s">
        <v>207</v>
      </c>
      <c r="L60" s="71">
        <v>5259</v>
      </c>
      <c r="M60" s="72">
        <v>111.37311677340045</v>
      </c>
      <c r="N60" s="72">
        <v>1.9248018787906831</v>
      </c>
      <c r="O60" s="72" t="s">
        <v>207</v>
      </c>
      <c r="P60" s="72" t="s">
        <v>207</v>
      </c>
      <c r="Q60" s="72">
        <v>-19.283548956710696</v>
      </c>
      <c r="R60" s="72" t="s">
        <v>207</v>
      </c>
      <c r="S60" s="68">
        <v>10611</v>
      </c>
      <c r="T60" s="71" t="s">
        <v>211</v>
      </c>
      <c r="U60" s="71">
        <v>980</v>
      </c>
      <c r="V60" s="71">
        <v>697542</v>
      </c>
      <c r="W60" s="72">
        <v>21.193153591158481</v>
      </c>
      <c r="X60" s="72"/>
      <c r="Y60" s="68">
        <v>1</v>
      </c>
      <c r="Z60" s="68" t="s">
        <v>209</v>
      </c>
      <c r="AA60" s="68" t="s">
        <v>78</v>
      </c>
      <c r="AB60" s="73">
        <f>M60-M59</f>
        <v>19.561142665173392</v>
      </c>
      <c r="AC60" s="73">
        <f>AVERAGE(M61:M62)-AVERAGE(M58:M59)</f>
        <v>16.59529215076455</v>
      </c>
      <c r="AD60" s="74">
        <f>AVERAGE(M61:M63)-AVERAGE(M56:M58)</f>
        <v>14.223758835299236</v>
      </c>
    </row>
    <row r="61" spans="1:30" x14ac:dyDescent="0.45">
      <c r="A61" s="67" t="s">
        <v>243</v>
      </c>
      <c r="B61" t="s">
        <v>217</v>
      </c>
      <c r="C61" s="97">
        <v>20</v>
      </c>
      <c r="D61" s="2">
        <v>6163.8803203010739</v>
      </c>
      <c r="E61" s="2">
        <v>14.08439833647839</v>
      </c>
      <c r="F61" s="2" t="s">
        <v>207</v>
      </c>
      <c r="G61" s="2" t="s">
        <v>207</v>
      </c>
      <c r="H61" s="23">
        <v>0.4642523970742044</v>
      </c>
      <c r="I61" s="23">
        <v>8.139892859495906E-4</v>
      </c>
      <c r="J61" s="23" t="s">
        <v>207</v>
      </c>
      <c r="K61" s="23" t="s">
        <v>207</v>
      </c>
      <c r="L61" s="4">
        <v>5258</v>
      </c>
      <c r="M61" s="5">
        <v>110.10260534387295</v>
      </c>
      <c r="N61" s="5">
        <v>1.9463801000260843</v>
      </c>
      <c r="O61" s="5" t="s">
        <v>207</v>
      </c>
      <c r="P61" s="5" t="s">
        <v>207</v>
      </c>
      <c r="Q61" s="5">
        <v>-18.610953159660546</v>
      </c>
      <c r="R61" s="5" t="s">
        <v>207</v>
      </c>
      <c r="S61" s="68">
        <v>10611</v>
      </c>
      <c r="T61" s="4" t="s">
        <v>211</v>
      </c>
      <c r="U61" s="4">
        <v>968</v>
      </c>
      <c r="V61" s="4">
        <v>663221</v>
      </c>
      <c r="W61" s="5">
        <v>20.763305191722019</v>
      </c>
      <c r="Y61">
        <v>1</v>
      </c>
      <c r="Z61" t="s">
        <v>209</v>
      </c>
      <c r="AB61" s="32"/>
      <c r="AD61" s="25"/>
    </row>
    <row r="62" spans="1:30" x14ac:dyDescent="0.45">
      <c r="A62" s="67" t="s">
        <v>244</v>
      </c>
      <c r="B62" t="s">
        <v>218</v>
      </c>
      <c r="C62" s="97">
        <v>21</v>
      </c>
      <c r="D62" s="2">
        <v>6158.690861511488</v>
      </c>
      <c r="E62" s="2">
        <v>14.100426616083624</v>
      </c>
      <c r="F62" s="2" t="s">
        <v>207</v>
      </c>
      <c r="G62" s="2" t="s">
        <v>207</v>
      </c>
      <c r="H62" s="23">
        <v>0.4645524119205639</v>
      </c>
      <c r="I62" s="23">
        <v>8.1544224400870494E-4</v>
      </c>
      <c r="J62" s="23" t="s">
        <v>207</v>
      </c>
      <c r="K62" s="23" t="s">
        <v>207</v>
      </c>
      <c r="L62" s="4">
        <v>5257</v>
      </c>
      <c r="M62" s="5">
        <v>110.685629547716</v>
      </c>
      <c r="N62" s="5">
        <v>1.94961851215505</v>
      </c>
      <c r="O62" s="5" t="s">
        <v>207</v>
      </c>
      <c r="P62" s="5" t="s">
        <v>207</v>
      </c>
      <c r="Q62" s="5">
        <v>-18.918693123821996</v>
      </c>
      <c r="R62" s="5" t="s">
        <v>207</v>
      </c>
      <c r="S62" s="68">
        <v>10611</v>
      </c>
      <c r="T62" s="4" t="s">
        <v>211</v>
      </c>
      <c r="U62" s="4">
        <v>962</v>
      </c>
      <c r="V62" s="4">
        <v>660177</v>
      </c>
      <c r="W62" s="5">
        <v>20.669327742707083</v>
      </c>
      <c r="Y62">
        <v>1</v>
      </c>
      <c r="Z62" t="s">
        <v>209</v>
      </c>
      <c r="AD62" s="25"/>
    </row>
    <row r="63" spans="1:30" x14ac:dyDescent="0.45">
      <c r="A63" s="67" t="s">
        <v>245</v>
      </c>
      <c r="B63" t="s">
        <v>219</v>
      </c>
      <c r="C63" s="97">
        <v>22</v>
      </c>
      <c r="D63" s="2">
        <v>6163.3397789092269</v>
      </c>
      <c r="E63" s="2">
        <v>14.067035951506842</v>
      </c>
      <c r="F63" s="2" t="s">
        <v>207</v>
      </c>
      <c r="G63" s="2" t="s">
        <v>207</v>
      </c>
      <c r="H63" s="23">
        <v>0.46428363800442968</v>
      </c>
      <c r="I63" s="23">
        <v>8.1304055798113754E-4</v>
      </c>
      <c r="J63" s="23" t="s">
        <v>207</v>
      </c>
      <c r="K63" s="23" t="s">
        <v>207</v>
      </c>
      <c r="L63" s="4">
        <v>5256</v>
      </c>
      <c r="M63" s="5">
        <v>109.90875949479006</v>
      </c>
      <c r="N63" s="5">
        <v>1.9436412642204433</v>
      </c>
      <c r="O63" s="5" t="s">
        <v>207</v>
      </c>
      <c r="P63" s="5" t="s">
        <v>207</v>
      </c>
      <c r="Q63" s="5">
        <v>-18.313496084757851</v>
      </c>
      <c r="R63" s="5" t="s">
        <v>207</v>
      </c>
      <c r="S63" s="68">
        <v>10611</v>
      </c>
      <c r="T63" s="4" t="s">
        <v>211</v>
      </c>
      <c r="U63" s="4">
        <v>967</v>
      </c>
      <c r="V63" s="4">
        <v>666343</v>
      </c>
      <c r="W63" s="5">
        <v>20.844691368720742</v>
      </c>
      <c r="Y63">
        <v>1</v>
      </c>
      <c r="Z63" t="s">
        <v>209</v>
      </c>
      <c r="AD63" s="25"/>
    </row>
    <row r="64" spans="1:30" x14ac:dyDescent="0.45">
      <c r="A64" s="67" t="s">
        <v>246</v>
      </c>
      <c r="B64" t="s">
        <v>220</v>
      </c>
      <c r="C64" s="97">
        <v>23</v>
      </c>
      <c r="D64" s="2">
        <v>6172.7951751145256</v>
      </c>
      <c r="E64" s="2">
        <v>14.038524441192315</v>
      </c>
      <c r="F64" s="2" t="s">
        <v>207</v>
      </c>
      <c r="G64" s="2" t="s">
        <v>207</v>
      </c>
      <c r="H64" s="23">
        <v>0.46373746054844017</v>
      </c>
      <c r="I64" s="23">
        <v>8.1043814967684158E-4</v>
      </c>
      <c r="J64" s="23" t="s">
        <v>207</v>
      </c>
      <c r="K64" s="23" t="s">
        <v>207</v>
      </c>
      <c r="L64" s="4">
        <v>5255</v>
      </c>
      <c r="M64" s="5">
        <v>108.46898503975355</v>
      </c>
      <c r="N64" s="5">
        <v>1.9371856484213159</v>
      </c>
      <c r="O64" s="5" t="s">
        <v>207</v>
      </c>
      <c r="P64" s="5" t="s">
        <v>207</v>
      </c>
      <c r="Q64" s="5">
        <v>-19.922330472493588</v>
      </c>
      <c r="R64" s="5" t="s">
        <v>207</v>
      </c>
      <c r="S64" s="68">
        <v>10611</v>
      </c>
      <c r="T64" s="4" t="s">
        <v>211</v>
      </c>
      <c r="U64" s="4">
        <v>966</v>
      </c>
      <c r="V64" s="4">
        <v>673190</v>
      </c>
      <c r="W64" s="5">
        <v>21.145556308069949</v>
      </c>
      <c r="Y64">
        <v>1</v>
      </c>
      <c r="Z64" t="s">
        <v>209</v>
      </c>
      <c r="AD64" s="25"/>
    </row>
    <row r="65" spans="1:30" x14ac:dyDescent="0.45">
      <c r="A65" s="67" t="s">
        <v>247</v>
      </c>
      <c r="B65" t="s">
        <v>221</v>
      </c>
      <c r="C65" s="97">
        <v>24</v>
      </c>
      <c r="D65" s="2">
        <v>6182.2215350953174</v>
      </c>
      <c r="E65" s="2">
        <v>14.055349790782046</v>
      </c>
      <c r="F65" s="2" t="s">
        <v>207</v>
      </c>
      <c r="G65" s="2" t="s">
        <v>207</v>
      </c>
      <c r="H65" s="23">
        <v>0.46319359988898307</v>
      </c>
      <c r="I65" s="23">
        <v>8.1045786765827237E-4</v>
      </c>
      <c r="J65" s="23" t="s">
        <v>207</v>
      </c>
      <c r="K65" s="23" t="s">
        <v>207</v>
      </c>
      <c r="L65" s="4">
        <v>5254</v>
      </c>
      <c r="M65" s="5">
        <v>107.03507979949522</v>
      </c>
      <c r="N65" s="5">
        <v>1.9369984611450675</v>
      </c>
      <c r="O65" s="5" t="s">
        <v>207</v>
      </c>
      <c r="P65" s="5" t="s">
        <v>207</v>
      </c>
      <c r="Q65" s="5">
        <v>-19.36467243205453</v>
      </c>
      <c r="R65" s="5" t="s">
        <v>207</v>
      </c>
      <c r="S65" s="68">
        <v>10611</v>
      </c>
      <c r="T65" s="4" t="s">
        <v>211</v>
      </c>
      <c r="U65" s="4">
        <v>977</v>
      </c>
      <c r="V65" s="4">
        <v>669926</v>
      </c>
      <c r="W65" s="5">
        <v>21.046211610964065</v>
      </c>
      <c r="Y65">
        <v>1</v>
      </c>
      <c r="Z65" t="s">
        <v>209</v>
      </c>
      <c r="AD65" s="25"/>
    </row>
    <row r="66" spans="1:30" x14ac:dyDescent="0.45">
      <c r="A66" s="67" t="s">
        <v>248</v>
      </c>
      <c r="B66" t="s">
        <v>222</v>
      </c>
      <c r="C66" s="97">
        <v>25</v>
      </c>
      <c r="D66" s="2">
        <v>6201.1441146623465</v>
      </c>
      <c r="E66" s="2">
        <v>14.106379028109361</v>
      </c>
      <c r="F66" s="2" t="s">
        <v>207</v>
      </c>
      <c r="G66" s="2" t="s">
        <v>207</v>
      </c>
      <c r="H66" s="23">
        <v>0.46210377252828916</v>
      </c>
      <c r="I66" s="23">
        <v>8.1148649637020366E-4</v>
      </c>
      <c r="J66" s="23" t="s">
        <v>207</v>
      </c>
      <c r="K66" s="23" t="s">
        <v>207</v>
      </c>
      <c r="L66" s="4">
        <v>5253</v>
      </c>
      <c r="M66" s="5">
        <v>104.29679983347539</v>
      </c>
      <c r="N66" s="5">
        <v>1.9392223009710143</v>
      </c>
      <c r="O66" s="5" t="s">
        <v>207</v>
      </c>
      <c r="P66" s="5" t="s">
        <v>207</v>
      </c>
      <c r="Q66" s="5">
        <v>-19.186276631151912</v>
      </c>
      <c r="R66" s="5" t="s">
        <v>207</v>
      </c>
      <c r="S66" s="68">
        <v>10611</v>
      </c>
      <c r="T66" s="4" t="s">
        <v>211</v>
      </c>
      <c r="U66" s="4">
        <v>965</v>
      </c>
      <c r="V66" s="4">
        <v>660743</v>
      </c>
      <c r="W66" s="5">
        <v>20.803983671253221</v>
      </c>
      <c r="Y66">
        <v>1</v>
      </c>
      <c r="Z66" t="s">
        <v>209</v>
      </c>
      <c r="AD66" s="25"/>
    </row>
    <row r="67" spans="1:30" x14ac:dyDescent="0.45">
      <c r="A67" s="67" t="s">
        <v>249</v>
      </c>
      <c r="B67" t="s">
        <v>223</v>
      </c>
      <c r="C67" s="97">
        <v>26</v>
      </c>
      <c r="D67" s="2">
        <v>6223.9101764514453</v>
      </c>
      <c r="E67" s="2">
        <v>13.989365839429846</v>
      </c>
      <c r="F67" s="2" t="s">
        <v>207</v>
      </c>
      <c r="G67" s="2" t="s">
        <v>207</v>
      </c>
      <c r="H67" s="23">
        <v>0.46079598139520811</v>
      </c>
      <c r="I67" s="23">
        <v>8.0247764895461586E-4</v>
      </c>
      <c r="J67" s="23" t="s">
        <v>207</v>
      </c>
      <c r="K67" s="23" t="s">
        <v>207</v>
      </c>
      <c r="L67" s="4">
        <v>5252</v>
      </c>
      <c r="M67" s="5">
        <v>101.03835756969248</v>
      </c>
      <c r="N67" s="5">
        <v>1.9174617580563971</v>
      </c>
      <c r="O67" s="5" t="s">
        <v>207</v>
      </c>
      <c r="P67" s="5" t="s">
        <v>207</v>
      </c>
      <c r="Q67" s="5">
        <v>-19.333821741486901</v>
      </c>
      <c r="R67" s="5" t="s">
        <v>207</v>
      </c>
      <c r="S67" s="68">
        <v>10611</v>
      </c>
      <c r="T67" s="4" t="s">
        <v>211</v>
      </c>
      <c r="U67" s="4">
        <v>981</v>
      </c>
      <c r="V67" s="4">
        <v>684515</v>
      </c>
      <c r="W67" s="5">
        <v>20.97999109591591</v>
      </c>
      <c r="Y67">
        <v>1</v>
      </c>
      <c r="Z67" t="s">
        <v>209</v>
      </c>
      <c r="AD67" s="25"/>
    </row>
    <row r="68" spans="1:30" x14ac:dyDescent="0.45">
      <c r="A68" s="67" t="s">
        <v>250</v>
      </c>
      <c r="B68" t="s">
        <v>224</v>
      </c>
      <c r="C68" s="97">
        <v>27</v>
      </c>
      <c r="D68" s="2">
        <v>6251.5868222020426</v>
      </c>
      <c r="E68" s="2">
        <v>14.087148850444244</v>
      </c>
      <c r="F68" s="2" t="s">
        <v>207</v>
      </c>
      <c r="G68" s="2" t="s">
        <v>207</v>
      </c>
      <c r="H68" s="23">
        <v>0.45921108664081722</v>
      </c>
      <c r="I68" s="23">
        <v>8.0530742358975161E-4</v>
      </c>
      <c r="J68" s="23" t="s">
        <v>207</v>
      </c>
      <c r="K68" s="23" t="s">
        <v>207</v>
      </c>
      <c r="L68" s="4">
        <v>5251</v>
      </c>
      <c r="M68" s="5">
        <v>97.118648616640215</v>
      </c>
      <c r="N68" s="5">
        <v>1.9239905524772332</v>
      </c>
      <c r="O68" s="5" t="s">
        <v>207</v>
      </c>
      <c r="P68" s="5" t="s">
        <v>207</v>
      </c>
      <c r="Q68" s="5">
        <v>-17.842215903934754</v>
      </c>
      <c r="R68" s="5" t="s">
        <v>207</v>
      </c>
      <c r="S68" s="68">
        <v>10611</v>
      </c>
      <c r="T68" s="4" t="s">
        <v>211</v>
      </c>
      <c r="U68" s="4">
        <v>970</v>
      </c>
      <c r="V68" s="4">
        <v>665431</v>
      </c>
      <c r="W68" s="5">
        <v>20.415440331122365</v>
      </c>
      <c r="Y68">
        <v>1</v>
      </c>
      <c r="Z68" t="s">
        <v>209</v>
      </c>
      <c r="AD68" s="25"/>
    </row>
    <row r="69" spans="1:30" x14ac:dyDescent="0.45">
      <c r="A69" s="67" t="s">
        <v>251</v>
      </c>
      <c r="B69" t="s">
        <v>225</v>
      </c>
      <c r="C69" s="97">
        <v>28</v>
      </c>
      <c r="D69" s="2">
        <v>6246.2341521202625</v>
      </c>
      <c r="E69" s="2">
        <v>14.043653042376231</v>
      </c>
      <c r="F69" s="2" t="s">
        <v>207</v>
      </c>
      <c r="G69" s="2" t="s">
        <v>207</v>
      </c>
      <c r="H69" s="23">
        <v>0.45951717990814167</v>
      </c>
      <c r="I69" s="23">
        <v>8.0335606867054329E-4</v>
      </c>
      <c r="J69" s="23" t="s">
        <v>207</v>
      </c>
      <c r="K69" s="23" t="s">
        <v>207</v>
      </c>
      <c r="L69" s="4">
        <v>5250</v>
      </c>
      <c r="M69" s="5">
        <v>97.71715662468705</v>
      </c>
      <c r="N69" s="5">
        <v>1.9190963428929917</v>
      </c>
      <c r="O69" s="5" t="s">
        <v>207</v>
      </c>
      <c r="P69" s="5" t="s">
        <v>207</v>
      </c>
      <c r="Q69" s="5">
        <v>-18.70334354658587</v>
      </c>
      <c r="R69" s="5" t="s">
        <v>207</v>
      </c>
      <c r="S69" s="68">
        <v>10611</v>
      </c>
      <c r="T69" s="4" t="s">
        <v>211</v>
      </c>
      <c r="U69" s="4">
        <v>965</v>
      </c>
      <c r="V69" s="4">
        <v>674191</v>
      </c>
      <c r="W69" s="5">
        <v>20.700423958433912</v>
      </c>
      <c r="Y69">
        <v>1</v>
      </c>
      <c r="Z69" t="s">
        <v>209</v>
      </c>
      <c r="AD69" s="25"/>
    </row>
    <row r="70" spans="1:30" x14ac:dyDescent="0.45">
      <c r="A70" s="67" t="s">
        <v>252</v>
      </c>
      <c r="B70" t="s">
        <v>226</v>
      </c>
      <c r="C70" s="97">
        <v>29</v>
      </c>
      <c r="D70" s="2">
        <v>6264.7668812433894</v>
      </c>
      <c r="E70" s="2">
        <v>14.04754651301716</v>
      </c>
      <c r="F70" s="2" t="s">
        <v>207</v>
      </c>
      <c r="G70" s="2" t="s">
        <v>207</v>
      </c>
      <c r="H70" s="23">
        <v>0.45845825178552363</v>
      </c>
      <c r="I70" s="23">
        <v>8.0172699535068534E-4</v>
      </c>
      <c r="J70" s="23" t="s">
        <v>207</v>
      </c>
      <c r="K70" s="23" t="s">
        <v>207</v>
      </c>
      <c r="L70" s="4">
        <v>5249</v>
      </c>
      <c r="M70" s="5">
        <v>95.055068226300051</v>
      </c>
      <c r="N70" s="5">
        <v>1.9149730780793706</v>
      </c>
      <c r="O70" s="5" t="s">
        <v>207</v>
      </c>
      <c r="P70" s="5" t="s">
        <v>207</v>
      </c>
      <c r="Q70" s="5">
        <v>-18.341459895062194</v>
      </c>
      <c r="R70" s="5" t="s">
        <v>207</v>
      </c>
      <c r="S70" s="68">
        <v>10611</v>
      </c>
      <c r="T70" s="4" t="s">
        <v>211</v>
      </c>
      <c r="U70" s="4">
        <v>979</v>
      </c>
      <c r="V70" s="4">
        <v>673910</v>
      </c>
      <c r="W70" s="5">
        <v>20.723450675509316</v>
      </c>
      <c r="Y70">
        <v>1</v>
      </c>
      <c r="Z70" t="s">
        <v>209</v>
      </c>
      <c r="AD70" s="25"/>
    </row>
    <row r="71" spans="1:30" x14ac:dyDescent="0.45">
      <c r="A71" s="67" t="s">
        <v>253</v>
      </c>
      <c r="B71" t="s">
        <v>227</v>
      </c>
      <c r="C71" s="97">
        <v>30</v>
      </c>
      <c r="D71" s="2">
        <v>6255.4256312792577</v>
      </c>
      <c r="E71" s="2">
        <v>13.978765529721873</v>
      </c>
      <c r="F71" s="2" t="s">
        <v>207</v>
      </c>
      <c r="G71" s="2" t="s">
        <v>207</v>
      </c>
      <c r="H71" s="23">
        <v>0.45899168930731643</v>
      </c>
      <c r="I71" s="23">
        <v>7.9872977972194486E-4</v>
      </c>
      <c r="J71" s="23" t="s">
        <v>207</v>
      </c>
      <c r="K71" s="23" t="s">
        <v>207</v>
      </c>
      <c r="L71" s="4">
        <v>5248</v>
      </c>
      <c r="M71" s="5">
        <v>96.196608682164623</v>
      </c>
      <c r="N71" s="5">
        <v>1.9075832878499388</v>
      </c>
      <c r="O71" s="5" t="s">
        <v>207</v>
      </c>
      <c r="P71" s="5" t="s">
        <v>207</v>
      </c>
      <c r="Q71" s="5">
        <v>-19.520689388241919</v>
      </c>
      <c r="R71" s="5" t="s">
        <v>207</v>
      </c>
      <c r="S71" s="68">
        <v>10611</v>
      </c>
      <c r="T71" s="4" t="s">
        <v>211</v>
      </c>
      <c r="U71" s="4">
        <v>976</v>
      </c>
      <c r="V71" s="4">
        <v>688027</v>
      </c>
      <c r="W71" s="5">
        <v>21.174163069423376</v>
      </c>
      <c r="Y71">
        <v>1</v>
      </c>
      <c r="Z71" t="s">
        <v>209</v>
      </c>
      <c r="AD71" s="25"/>
    </row>
    <row r="72" spans="1:30" x14ac:dyDescent="0.45">
      <c r="A72" s="67" t="s">
        <v>254</v>
      </c>
      <c r="B72" t="s">
        <v>228</v>
      </c>
      <c r="C72" s="97">
        <v>31</v>
      </c>
      <c r="D72" s="2">
        <v>6270.3179266582183</v>
      </c>
      <c r="E72" s="2">
        <v>14.070670584383082</v>
      </c>
      <c r="F72" s="2" t="s">
        <v>207</v>
      </c>
      <c r="G72" s="2" t="s">
        <v>207</v>
      </c>
      <c r="H72" s="23">
        <v>0.4581415498184539</v>
      </c>
      <c r="I72" s="23">
        <v>8.0249199832590253E-4</v>
      </c>
      <c r="J72" s="23" t="s">
        <v>207</v>
      </c>
      <c r="K72" s="23" t="s">
        <v>207</v>
      </c>
      <c r="L72" s="4">
        <v>5247</v>
      </c>
      <c r="M72" s="5">
        <v>94.033899590725497</v>
      </c>
      <c r="N72" s="5">
        <v>1.9163366664009074</v>
      </c>
      <c r="O72" s="5" t="s">
        <v>207</v>
      </c>
      <c r="P72" s="5" t="s">
        <v>207</v>
      </c>
      <c r="Q72" s="5">
        <v>-17.565561817637466</v>
      </c>
      <c r="R72" s="5" t="s">
        <v>207</v>
      </c>
      <c r="S72" s="68">
        <v>10611</v>
      </c>
      <c r="T72" s="4" t="s">
        <v>211</v>
      </c>
      <c r="U72" s="4">
        <v>966</v>
      </c>
      <c r="V72" s="4">
        <v>669134</v>
      </c>
      <c r="W72" s="5">
        <v>20.562500316107712</v>
      </c>
      <c r="Y72">
        <v>1</v>
      </c>
      <c r="Z72" t="s">
        <v>209</v>
      </c>
      <c r="AD72" s="25"/>
    </row>
    <row r="73" spans="1:30" x14ac:dyDescent="0.45">
      <c r="A73" s="67" t="s">
        <v>255</v>
      </c>
      <c r="B73" t="s">
        <v>229</v>
      </c>
      <c r="C73" s="97">
        <v>32</v>
      </c>
      <c r="D73" s="2">
        <v>6264.0273673689508</v>
      </c>
      <c r="E73" s="2">
        <v>14.066177441656247</v>
      </c>
      <c r="F73" s="2" t="s">
        <v>207</v>
      </c>
      <c r="G73" s="2" t="s">
        <v>207</v>
      </c>
      <c r="H73" s="23">
        <v>0.45850045954953472</v>
      </c>
      <c r="I73" s="23">
        <v>8.0286421544765356E-4</v>
      </c>
      <c r="J73" s="23" t="s">
        <v>207</v>
      </c>
      <c r="K73" s="23" t="s">
        <v>207</v>
      </c>
      <c r="L73" s="4">
        <v>5246</v>
      </c>
      <c r="M73" s="5">
        <v>94.758536528241962</v>
      </c>
      <c r="N73" s="5">
        <v>1.9169936152253966</v>
      </c>
      <c r="O73" s="5" t="s">
        <v>207</v>
      </c>
      <c r="P73" s="5" t="s">
        <v>207</v>
      </c>
      <c r="Q73" s="5">
        <v>-18.586484450847763</v>
      </c>
      <c r="R73" s="5" t="s">
        <v>207</v>
      </c>
      <c r="S73" s="68">
        <v>10611</v>
      </c>
      <c r="T73" s="4" t="s">
        <v>211</v>
      </c>
      <c r="U73" s="4">
        <v>979</v>
      </c>
      <c r="V73" s="4">
        <v>670398</v>
      </c>
      <c r="W73" s="5">
        <v>20.626862669727196</v>
      </c>
      <c r="Y73">
        <v>1</v>
      </c>
      <c r="Z73" t="s">
        <v>209</v>
      </c>
      <c r="AD73" s="25"/>
    </row>
    <row r="74" spans="1:30" ht="14.65" thickBot="1" x14ac:dyDescent="0.5">
      <c r="A74" s="75" t="s">
        <v>256</v>
      </c>
      <c r="B74" s="34" t="s">
        <v>230</v>
      </c>
      <c r="C74" s="99">
        <v>33</v>
      </c>
      <c r="D74" s="35">
        <v>6247.5783194971928</v>
      </c>
      <c r="E74" s="35">
        <v>13.931287019911121</v>
      </c>
      <c r="F74" s="35" t="s">
        <v>207</v>
      </c>
      <c r="G74" s="35" t="s">
        <v>207</v>
      </c>
      <c r="H74" s="36">
        <v>0.45944029430900934</v>
      </c>
      <c r="I74" s="36">
        <v>7.967949185754713E-4</v>
      </c>
      <c r="J74" s="36" t="s">
        <v>207</v>
      </c>
      <c r="K74" s="36" t="s">
        <v>207</v>
      </c>
      <c r="L74" s="37">
        <v>5245</v>
      </c>
      <c r="M74" s="38">
        <v>96.86988526379703</v>
      </c>
      <c r="N74" s="38">
        <v>1.9022718767649796</v>
      </c>
      <c r="O74" s="38" t="s">
        <v>207</v>
      </c>
      <c r="P74" s="38" t="s">
        <v>207</v>
      </c>
      <c r="Q74" s="38">
        <v>-19.032204401553066</v>
      </c>
      <c r="R74" s="38" t="s">
        <v>207</v>
      </c>
      <c r="S74" s="76">
        <v>10611</v>
      </c>
      <c r="T74" s="37" t="s">
        <v>211</v>
      </c>
      <c r="U74" s="37">
        <v>971</v>
      </c>
      <c r="V74" s="37">
        <v>697149</v>
      </c>
      <c r="W74" s="38">
        <v>21.407694380387486</v>
      </c>
      <c r="X74" s="38"/>
      <c r="Y74" s="34">
        <v>1</v>
      </c>
      <c r="Z74" s="34" t="s">
        <v>209</v>
      </c>
      <c r="AA74" s="34"/>
      <c r="AB74" s="34"/>
      <c r="AC74" s="34"/>
      <c r="AD74" s="40"/>
    </row>
    <row r="75" spans="1:30" x14ac:dyDescent="0.45">
      <c r="A75" s="77" t="s">
        <v>93</v>
      </c>
      <c r="B75" s="15" t="s">
        <v>79</v>
      </c>
      <c r="C75" s="100">
        <v>12</v>
      </c>
      <c r="D75" s="16">
        <v>6314.9785135264801</v>
      </c>
      <c r="E75" s="16">
        <v>25.70702260806809</v>
      </c>
      <c r="F75" s="16">
        <v>6284.0801529145219</v>
      </c>
      <c r="G75" s="16">
        <v>25.916027251597203</v>
      </c>
      <c r="H75" s="17">
        <v>0.45560479181143648</v>
      </c>
      <c r="I75" s="17">
        <v>1.4580160193502743E-3</v>
      </c>
      <c r="J75" s="17">
        <v>0.45736061775888193</v>
      </c>
      <c r="K75" s="17">
        <v>1.475534698574196E-3</v>
      </c>
      <c r="L75" s="18">
        <v>5266</v>
      </c>
      <c r="M75" s="19">
        <v>90.479531628071769</v>
      </c>
      <c r="N75" s="19">
        <v>3.4897276202163998</v>
      </c>
      <c r="O75" s="19">
        <v>94.682060423210373</v>
      </c>
      <c r="P75" s="19">
        <v>3.5316581737535784</v>
      </c>
      <c r="Q75" s="19">
        <v>-18.084598776557659</v>
      </c>
      <c r="R75" s="19">
        <v>1.5</v>
      </c>
      <c r="S75" s="78">
        <v>10611</v>
      </c>
      <c r="T75" s="18" t="s">
        <v>208</v>
      </c>
      <c r="U75" s="18" t="s">
        <v>207</v>
      </c>
      <c r="V75" s="16" t="s">
        <v>207</v>
      </c>
      <c r="W75" s="19" t="s">
        <v>207</v>
      </c>
      <c r="X75" s="19"/>
      <c r="Y75" s="15">
        <v>3</v>
      </c>
      <c r="Z75" s="15" t="s">
        <v>209</v>
      </c>
      <c r="AA75" s="15"/>
      <c r="AB75" s="15"/>
      <c r="AC75" s="15"/>
      <c r="AD75" s="21"/>
    </row>
    <row r="76" spans="1:30" x14ac:dyDescent="0.45">
      <c r="A76" s="79" t="s">
        <v>94</v>
      </c>
      <c r="B76" t="s">
        <v>80</v>
      </c>
      <c r="C76" s="97">
        <v>14</v>
      </c>
      <c r="D76" s="2">
        <v>6311.7973551116193</v>
      </c>
      <c r="E76" s="2">
        <v>26.252288444941602</v>
      </c>
      <c r="F76" s="2">
        <v>6280.8989944996611</v>
      </c>
      <c r="G76" s="2">
        <v>26.456985953245301</v>
      </c>
      <c r="H76" s="23">
        <v>0.45578525216682875</v>
      </c>
      <c r="I76" s="23">
        <v>1.4895314214906051E-3</v>
      </c>
      <c r="J76" s="23">
        <v>0.45754177357880871</v>
      </c>
      <c r="K76" s="23">
        <v>1.5069309444289162E-3</v>
      </c>
      <c r="L76" s="4">
        <v>5264</v>
      </c>
      <c r="M76" s="5">
        <v>90.647571686917502</v>
      </c>
      <c r="N76" s="5">
        <v>3.5642966069588042</v>
      </c>
      <c r="O76" s="5">
        <v>94.850748080810064</v>
      </c>
      <c r="P76" s="5">
        <v>3.6059318888178891</v>
      </c>
      <c r="Q76" s="5">
        <v>-19.442176934731826</v>
      </c>
      <c r="R76" s="5">
        <v>1.5</v>
      </c>
      <c r="S76" s="80">
        <v>10611</v>
      </c>
      <c r="T76" s="4" t="s">
        <v>208</v>
      </c>
      <c r="U76" s="4" t="s">
        <v>207</v>
      </c>
      <c r="V76" s="2" t="s">
        <v>207</v>
      </c>
      <c r="W76" s="5" t="s">
        <v>207</v>
      </c>
      <c r="X76" s="5" t="s">
        <v>265</v>
      </c>
      <c r="Y76">
        <v>3</v>
      </c>
      <c r="Z76" t="s">
        <v>209</v>
      </c>
      <c r="AD76" s="25"/>
    </row>
    <row r="77" spans="1:30" x14ac:dyDescent="0.45">
      <c r="A77" s="79" t="s">
        <v>95</v>
      </c>
      <c r="B77" t="s">
        <v>81</v>
      </c>
      <c r="C77" s="97">
        <v>15</v>
      </c>
      <c r="D77" s="2">
        <v>6296.5944039565456</v>
      </c>
      <c r="E77" s="2">
        <v>26.373561648571769</v>
      </c>
      <c r="F77" s="2">
        <v>6265.6960433445875</v>
      </c>
      <c r="G77" s="2">
        <v>26.577325131864203</v>
      </c>
      <c r="H77" s="23">
        <v>0.45664867082879057</v>
      </c>
      <c r="I77" s="23">
        <v>1.4992470897350258E-3</v>
      </c>
      <c r="J77" s="23">
        <v>0.45840851971431212</v>
      </c>
      <c r="K77" s="23">
        <v>1.5166528409889027E-3</v>
      </c>
      <c r="L77" s="4">
        <v>5263</v>
      </c>
      <c r="M77" s="5">
        <v>92.581474609495729</v>
      </c>
      <c r="N77" s="5">
        <v>3.5871112755758721</v>
      </c>
      <c r="O77" s="5">
        <v>96.792103947238587</v>
      </c>
      <c r="P77" s="5">
        <v>3.6287564233371294</v>
      </c>
      <c r="Q77" s="5">
        <v>-21.033890574076452</v>
      </c>
      <c r="R77" s="5">
        <v>1.5</v>
      </c>
      <c r="S77" s="80">
        <v>10611</v>
      </c>
      <c r="T77" s="4" t="s">
        <v>208</v>
      </c>
      <c r="U77" s="4" t="s">
        <v>207</v>
      </c>
      <c r="V77" s="2" t="s">
        <v>207</v>
      </c>
      <c r="W77" s="5" t="s">
        <v>207</v>
      </c>
      <c r="X77" s="5" t="s">
        <v>265</v>
      </c>
      <c r="Y77">
        <v>3</v>
      </c>
      <c r="Z77" t="s">
        <v>209</v>
      </c>
      <c r="AD77" s="25"/>
    </row>
    <row r="78" spans="1:30" x14ac:dyDescent="0.45">
      <c r="A78" s="79" t="s">
        <v>136</v>
      </c>
      <c r="B78" t="s">
        <v>107</v>
      </c>
      <c r="C78" s="97">
        <v>16</v>
      </c>
      <c r="D78" s="2">
        <v>6337.2520837174352</v>
      </c>
      <c r="E78" s="2">
        <v>27.826370558563447</v>
      </c>
      <c r="F78" s="2">
        <v>6306.353723105477</v>
      </c>
      <c r="G78" s="2">
        <v>28.019570938832942</v>
      </c>
      <c r="H78" s="23">
        <v>0.45434325945709558</v>
      </c>
      <c r="I78" s="23">
        <v>1.5738483628082508E-3</v>
      </c>
      <c r="J78" s="23">
        <v>0.45609422366629515</v>
      </c>
      <c r="K78" s="23">
        <v>1.5908831638005347E-3</v>
      </c>
      <c r="L78" s="4">
        <v>5262</v>
      </c>
      <c r="M78" s="5">
        <v>86.934041242658466</v>
      </c>
      <c r="N78" s="5">
        <v>3.7651474423422258</v>
      </c>
      <c r="O78" s="5">
        <v>91.122906300876053</v>
      </c>
      <c r="P78" s="5">
        <v>3.8059001215091457</v>
      </c>
      <c r="Q78" s="5">
        <v>-20.282094942958629</v>
      </c>
      <c r="R78" s="5">
        <v>1.5</v>
      </c>
      <c r="S78" s="80">
        <v>10611</v>
      </c>
      <c r="T78" s="4" t="s">
        <v>208</v>
      </c>
      <c r="U78" s="4" t="s">
        <v>207</v>
      </c>
      <c r="V78" s="2" t="s">
        <v>207</v>
      </c>
      <c r="W78" s="5" t="s">
        <v>207</v>
      </c>
      <c r="X78" s="5" t="s">
        <v>265</v>
      </c>
      <c r="Y78">
        <v>4</v>
      </c>
      <c r="Z78" t="s">
        <v>209</v>
      </c>
      <c r="AD78" s="25"/>
    </row>
    <row r="79" spans="1:30" x14ac:dyDescent="0.45">
      <c r="A79" s="79" t="s">
        <v>137</v>
      </c>
      <c r="B79" t="s">
        <v>108</v>
      </c>
      <c r="C79" s="97">
        <v>17</v>
      </c>
      <c r="D79" s="2">
        <v>6317.7344892851352</v>
      </c>
      <c r="E79" s="2">
        <v>28.299891874026745</v>
      </c>
      <c r="F79" s="2">
        <v>6286.836128673177</v>
      </c>
      <c r="G79" s="2">
        <v>28.489881312764535</v>
      </c>
      <c r="H79" s="23">
        <v>0.45544850892913508</v>
      </c>
      <c r="I79" s="23">
        <v>1.6045242819471214E-3</v>
      </c>
      <c r="J79" s="23">
        <v>0.45720373258805136</v>
      </c>
      <c r="K79" s="23">
        <v>1.6215212345557723E-3</v>
      </c>
      <c r="L79" s="4">
        <v>5261</v>
      </c>
      <c r="M79" s="5">
        <v>89.446360102152681</v>
      </c>
      <c r="N79" s="5">
        <v>3.838069736517232</v>
      </c>
      <c r="O79" s="5">
        <v>93.644907224126101</v>
      </c>
      <c r="P79" s="5">
        <v>3.878726951963742</v>
      </c>
      <c r="Q79" s="5">
        <v>-21.158204186183859</v>
      </c>
      <c r="R79" s="5">
        <v>1.5</v>
      </c>
      <c r="S79" s="80">
        <v>10611</v>
      </c>
      <c r="T79" s="4" t="s">
        <v>208</v>
      </c>
      <c r="U79" s="4" t="s">
        <v>207</v>
      </c>
      <c r="V79" s="2" t="s">
        <v>207</v>
      </c>
      <c r="W79" s="5" t="s">
        <v>207</v>
      </c>
      <c r="X79" s="5" t="s">
        <v>265</v>
      </c>
      <c r="Y79">
        <v>4</v>
      </c>
      <c r="Z79" t="s">
        <v>209</v>
      </c>
      <c r="AD79" s="25"/>
    </row>
    <row r="80" spans="1:30" x14ac:dyDescent="0.45">
      <c r="A80" s="79" t="s">
        <v>138</v>
      </c>
      <c r="B80" t="s">
        <v>109</v>
      </c>
      <c r="C80" s="97">
        <v>18</v>
      </c>
      <c r="D80" s="2">
        <v>6361.2025825383889</v>
      </c>
      <c r="E80" s="2">
        <v>27.834180820480057</v>
      </c>
      <c r="F80" s="2">
        <v>6330.3042219264307</v>
      </c>
      <c r="G80" s="2">
        <v>28.027327362432988</v>
      </c>
      <c r="H80" s="23">
        <v>0.45299064626519037</v>
      </c>
      <c r="I80" s="23">
        <v>1.5696033310259464E-3</v>
      </c>
      <c r="J80" s="23">
        <v>0.45473639772557373</v>
      </c>
      <c r="K80" s="23">
        <v>1.5865860678038321E-3</v>
      </c>
      <c r="L80" s="4">
        <v>5260</v>
      </c>
      <c r="M80" s="5">
        <v>83.43601616123641</v>
      </c>
      <c r="N80" s="5">
        <v>3.7540836525896184</v>
      </c>
      <c r="O80" s="5">
        <v>87.611400406009793</v>
      </c>
      <c r="P80" s="5">
        <v>3.7947019497439842</v>
      </c>
      <c r="Q80" s="5">
        <v>-20.371094589785031</v>
      </c>
      <c r="R80" s="5">
        <v>1.5</v>
      </c>
      <c r="S80" s="80">
        <v>10611</v>
      </c>
      <c r="T80" s="4" t="s">
        <v>208</v>
      </c>
      <c r="U80" s="4" t="s">
        <v>207</v>
      </c>
      <c r="V80" s="2" t="s">
        <v>207</v>
      </c>
      <c r="W80" s="5" t="s">
        <v>207</v>
      </c>
      <c r="X80" s="5" t="s">
        <v>265</v>
      </c>
      <c r="Y80">
        <v>4</v>
      </c>
      <c r="Z80" t="s">
        <v>209</v>
      </c>
      <c r="AD80" s="25"/>
    </row>
    <row r="81" spans="1:30" x14ac:dyDescent="0.45">
      <c r="A81" s="79" t="s">
        <v>139</v>
      </c>
      <c r="B81" s="80" t="s">
        <v>110</v>
      </c>
      <c r="C81" s="104">
        <v>19</v>
      </c>
      <c r="D81" s="81">
        <v>6237.483695272912</v>
      </c>
      <c r="E81" s="81">
        <v>27.710085715233372</v>
      </c>
      <c r="F81" s="81">
        <v>6206.5853346609538</v>
      </c>
      <c r="G81" s="81">
        <v>27.904091231921271</v>
      </c>
      <c r="H81" s="82">
        <v>0.46002130667485708</v>
      </c>
      <c r="I81" s="82">
        <v>1.586857940843265E-3</v>
      </c>
      <c r="J81" s="82">
        <v>0.46179415314432909</v>
      </c>
      <c r="K81" s="82">
        <v>1.6041262516752375E-3</v>
      </c>
      <c r="L81" s="83">
        <v>5259</v>
      </c>
      <c r="M81" s="84">
        <v>100.11844896721045</v>
      </c>
      <c r="N81" s="84">
        <v>3.7948931305603129</v>
      </c>
      <c r="O81" s="84">
        <v>104.35812456473892</v>
      </c>
      <c r="P81" s="84">
        <v>3.8361894510852674</v>
      </c>
      <c r="Q81" s="84">
        <v>-19.864684911994669</v>
      </c>
      <c r="R81" s="84">
        <v>1.5</v>
      </c>
      <c r="S81" s="80">
        <v>10611</v>
      </c>
      <c r="T81" s="83" t="s">
        <v>208</v>
      </c>
      <c r="U81" s="83" t="s">
        <v>207</v>
      </c>
      <c r="V81" s="83" t="s">
        <v>207</v>
      </c>
      <c r="W81" s="83" t="s">
        <v>207</v>
      </c>
      <c r="X81" s="5" t="s">
        <v>265</v>
      </c>
      <c r="Y81" s="80">
        <v>4</v>
      </c>
      <c r="Z81" s="80" t="s">
        <v>209</v>
      </c>
      <c r="AA81" s="80" t="s">
        <v>78</v>
      </c>
      <c r="AB81" s="85">
        <f>O81-O80</f>
        <v>16.746724158729123</v>
      </c>
      <c r="AC81" s="85">
        <f>AVERAGE(O82:O83)-AVERAGE(O79:O80)</f>
        <v>20.436588536489552</v>
      </c>
      <c r="AD81" s="86">
        <f>AVERAGE(O82:O84)-AVERAGE(O77:O79)</f>
        <v>15.039032557730465</v>
      </c>
    </row>
    <row r="82" spans="1:30" x14ac:dyDescent="0.45">
      <c r="A82" s="79" t="s">
        <v>140</v>
      </c>
      <c r="B82" t="s">
        <v>111</v>
      </c>
      <c r="C82" s="97">
        <v>20</v>
      </c>
      <c r="D82" s="2">
        <v>6194.2521415150259</v>
      </c>
      <c r="E82" s="2">
        <v>28.160229716721158</v>
      </c>
      <c r="F82" s="2">
        <v>6163.3537809030677</v>
      </c>
      <c r="G82" s="2">
        <v>28.351155088149589</v>
      </c>
      <c r="H82" s="23">
        <v>0.46250369762825161</v>
      </c>
      <c r="I82" s="23">
        <v>1.6213382758676095E-3</v>
      </c>
      <c r="J82" s="23">
        <v>0.4642861108242507</v>
      </c>
      <c r="K82" s="23">
        <v>1.6386216274433137E-3</v>
      </c>
      <c r="L82" s="4">
        <v>5258</v>
      </c>
      <c r="M82" s="5">
        <v>105.92118199926648</v>
      </c>
      <c r="N82" s="5">
        <v>3.8768821777277647</v>
      </c>
      <c r="O82" s="5">
        <v>110.18322037569229</v>
      </c>
      <c r="P82" s="5">
        <v>3.9182094680857213</v>
      </c>
      <c r="Q82" s="5">
        <v>-20.595754906330367</v>
      </c>
      <c r="R82" s="5">
        <v>1.5</v>
      </c>
      <c r="S82" s="80">
        <v>10611</v>
      </c>
      <c r="T82" s="4" t="s">
        <v>208</v>
      </c>
      <c r="U82" s="4" t="s">
        <v>207</v>
      </c>
      <c r="V82" s="2" t="s">
        <v>207</v>
      </c>
      <c r="W82" s="5" t="s">
        <v>207</v>
      </c>
      <c r="X82" s="5" t="s">
        <v>265</v>
      </c>
      <c r="Y82">
        <v>4</v>
      </c>
      <c r="Z82" t="s">
        <v>209</v>
      </c>
      <c r="AD82" s="25"/>
    </row>
    <row r="83" spans="1:30" x14ac:dyDescent="0.45">
      <c r="A83" s="79" t="s">
        <v>141</v>
      </c>
      <c r="B83" t="s">
        <v>112</v>
      </c>
      <c r="C83" s="97">
        <v>21</v>
      </c>
      <c r="D83" s="2">
        <v>6180.5336333443865</v>
      </c>
      <c r="E83" s="2">
        <v>28.250787666473453</v>
      </c>
      <c r="F83" s="2">
        <v>6149.6352727324283</v>
      </c>
      <c r="G83" s="2">
        <v>28.441105128141093</v>
      </c>
      <c r="H83" s="23">
        <v>0.46329422191786412</v>
      </c>
      <c r="I83" s="23">
        <v>1.6293323404090142E-3</v>
      </c>
      <c r="J83" s="23">
        <v>0.46507968166448066</v>
      </c>
      <c r="K83" s="23">
        <v>1.646630165465192E-3</v>
      </c>
      <c r="L83" s="4">
        <v>5257</v>
      </c>
      <c r="M83" s="5">
        <v>107.67745755381375</v>
      </c>
      <c r="N83" s="5">
        <v>3.8955260371333194</v>
      </c>
      <c r="O83" s="5">
        <v>111.94626432742271</v>
      </c>
      <c r="P83" s="5">
        <v>3.9368829329739818</v>
      </c>
      <c r="Q83" s="5">
        <v>-20.926227977990266</v>
      </c>
      <c r="R83" s="5">
        <v>1.5</v>
      </c>
      <c r="S83" s="80">
        <v>10611</v>
      </c>
      <c r="T83" s="4" t="s">
        <v>208</v>
      </c>
      <c r="U83" s="4" t="s">
        <v>207</v>
      </c>
      <c r="V83" s="2" t="s">
        <v>207</v>
      </c>
      <c r="W83" s="5" t="s">
        <v>207</v>
      </c>
      <c r="X83" s="5" t="s">
        <v>265</v>
      </c>
      <c r="Y83">
        <v>4</v>
      </c>
      <c r="Z83" t="s">
        <v>209</v>
      </c>
      <c r="AD83" s="25"/>
    </row>
    <row r="84" spans="1:30" x14ac:dyDescent="0.45">
      <c r="A84" s="79" t="s">
        <v>142</v>
      </c>
      <c r="B84" t="s">
        <v>113</v>
      </c>
      <c r="C84" s="97">
        <v>22</v>
      </c>
      <c r="D84" s="2">
        <v>6233.1910083035091</v>
      </c>
      <c r="E84" s="2">
        <v>29.002045199588068</v>
      </c>
      <c r="F84" s="2">
        <v>6202.2926476915509</v>
      </c>
      <c r="G84" s="2">
        <v>29.187464482081246</v>
      </c>
      <c r="H84" s="23">
        <v>0.46026719926688603</v>
      </c>
      <c r="I84" s="23">
        <v>1.6617316216887884E-3</v>
      </c>
      <c r="J84" s="23">
        <v>0.46204099336597287</v>
      </c>
      <c r="K84" s="23">
        <v>1.6788005829870372E-3</v>
      </c>
      <c r="L84" s="4">
        <v>5256</v>
      </c>
      <c r="M84" s="5">
        <v>100.30712770794837</v>
      </c>
      <c r="N84" s="5">
        <v>3.9725080357543678</v>
      </c>
      <c r="O84" s="5">
        <v>104.54753044231713</v>
      </c>
      <c r="P84" s="5">
        <v>4.0133128113476513</v>
      </c>
      <c r="Q84" s="5">
        <v>-20.56344192752324</v>
      </c>
      <c r="R84" s="5">
        <v>1.5</v>
      </c>
      <c r="S84" s="80">
        <v>10611</v>
      </c>
      <c r="T84" s="4" t="s">
        <v>208</v>
      </c>
      <c r="U84" s="4" t="s">
        <v>207</v>
      </c>
      <c r="V84" s="2" t="s">
        <v>207</v>
      </c>
      <c r="W84" s="5" t="s">
        <v>207</v>
      </c>
      <c r="X84" s="5" t="s">
        <v>265</v>
      </c>
      <c r="Y84">
        <v>4</v>
      </c>
      <c r="Z84" t="s">
        <v>209</v>
      </c>
      <c r="AD84" s="25"/>
    </row>
    <row r="85" spans="1:30" x14ac:dyDescent="0.45">
      <c r="A85" s="79" t="s">
        <v>143</v>
      </c>
      <c r="B85" t="s">
        <v>114</v>
      </c>
      <c r="C85" s="97">
        <v>23</v>
      </c>
      <c r="D85" s="2">
        <v>6198.9933542545614</v>
      </c>
      <c r="E85" s="2">
        <v>28.740307130013985</v>
      </c>
      <c r="F85" s="2">
        <v>6168.0949936426032</v>
      </c>
      <c r="G85" s="2">
        <v>28.927404153524346</v>
      </c>
      <c r="H85" s="23">
        <v>0.46223080064974748</v>
      </c>
      <c r="I85" s="23">
        <v>1.6537601363906401E-3</v>
      </c>
      <c r="J85" s="23">
        <v>0.46401216214566693</v>
      </c>
      <c r="K85" s="23">
        <v>1.6709407875685769E-3</v>
      </c>
      <c r="L85" s="4">
        <v>5255</v>
      </c>
      <c r="M85" s="5">
        <v>104.86762454856336</v>
      </c>
      <c r="N85" s="5">
        <v>3.9529733434003105</v>
      </c>
      <c r="O85" s="5">
        <v>109.12560268782245</v>
      </c>
      <c r="P85" s="5">
        <v>3.9940401551066733</v>
      </c>
      <c r="Q85" s="5">
        <v>-19.897612111136496</v>
      </c>
      <c r="R85" s="5">
        <v>1.5</v>
      </c>
      <c r="S85" s="80">
        <v>10611</v>
      </c>
      <c r="T85" s="4" t="s">
        <v>208</v>
      </c>
      <c r="U85" s="4" t="s">
        <v>207</v>
      </c>
      <c r="V85" s="2" t="s">
        <v>207</v>
      </c>
      <c r="W85" s="5" t="s">
        <v>207</v>
      </c>
      <c r="X85" s="5" t="s">
        <v>265</v>
      </c>
      <c r="Y85">
        <v>4</v>
      </c>
      <c r="Z85" t="s">
        <v>209</v>
      </c>
      <c r="AD85" s="25"/>
    </row>
    <row r="86" spans="1:30" x14ac:dyDescent="0.45">
      <c r="A86" s="79" t="s">
        <v>144</v>
      </c>
      <c r="B86" t="s">
        <v>115</v>
      </c>
      <c r="C86" s="97">
        <v>24</v>
      </c>
      <c r="D86" s="2">
        <v>6224.28860683946</v>
      </c>
      <c r="E86" s="2">
        <v>29.018008319474244</v>
      </c>
      <c r="F86" s="2">
        <v>6193.3902462275018</v>
      </c>
      <c r="G86" s="2">
        <v>29.203326248269757</v>
      </c>
      <c r="H86" s="23">
        <v>0.46077756335278169</v>
      </c>
      <c r="I86" s="23">
        <v>1.6644898751149123E-3</v>
      </c>
      <c r="J86" s="23">
        <v>0.46255332431113072</v>
      </c>
      <c r="K86" s="23">
        <v>1.6815754558794568E-3</v>
      </c>
      <c r="L86" s="4">
        <v>5254</v>
      </c>
      <c r="M86" s="5">
        <v>101.26074008432396</v>
      </c>
      <c r="N86" s="5">
        <v>3.9781393399324378</v>
      </c>
      <c r="O86" s="5">
        <v>105.50481788397815</v>
      </c>
      <c r="P86" s="5">
        <v>4.0189739656043635</v>
      </c>
      <c r="Q86" s="5">
        <v>-20.563037438660171</v>
      </c>
      <c r="R86" s="5">
        <v>1.5</v>
      </c>
      <c r="S86" s="80">
        <v>10611</v>
      </c>
      <c r="T86" s="4" t="s">
        <v>208</v>
      </c>
      <c r="U86" s="4" t="s">
        <v>207</v>
      </c>
      <c r="V86" s="2" t="s">
        <v>207</v>
      </c>
      <c r="W86" s="5" t="s">
        <v>207</v>
      </c>
      <c r="X86" s="5" t="s">
        <v>265</v>
      </c>
      <c r="Y86">
        <v>4</v>
      </c>
      <c r="Z86" t="s">
        <v>209</v>
      </c>
      <c r="AD86" s="25"/>
    </row>
    <row r="87" spans="1:30" x14ac:dyDescent="0.45">
      <c r="A87" s="79" t="s">
        <v>145</v>
      </c>
      <c r="B87" t="s">
        <v>116</v>
      </c>
      <c r="C87" s="97">
        <v>25</v>
      </c>
      <c r="D87" s="2">
        <v>6250.2687236079728</v>
      </c>
      <c r="E87" s="2">
        <v>28.787245202655701</v>
      </c>
      <c r="F87" s="2">
        <v>6219.3703629960146</v>
      </c>
      <c r="G87" s="2">
        <v>28.974039129738689</v>
      </c>
      <c r="H87" s="23">
        <v>0.45928973595111222</v>
      </c>
      <c r="I87" s="23">
        <v>1.6459213553949533E-3</v>
      </c>
      <c r="J87" s="23">
        <v>0.46105976306731528</v>
      </c>
      <c r="K87" s="23">
        <v>1.6629856362828884E-3</v>
      </c>
      <c r="L87" s="4">
        <v>5253</v>
      </c>
      <c r="M87" s="5">
        <v>97.572051472758275</v>
      </c>
      <c r="N87" s="5">
        <v>3.9332846723923991</v>
      </c>
      <c r="O87" s="5">
        <v>101.80191367307567</v>
      </c>
      <c r="P87" s="5">
        <v>3.9740634582328731</v>
      </c>
      <c r="Q87" s="5">
        <v>-20.166089859513626</v>
      </c>
      <c r="R87" s="5">
        <v>1.5</v>
      </c>
      <c r="S87" s="80">
        <v>10611</v>
      </c>
      <c r="T87" s="4" t="s">
        <v>208</v>
      </c>
      <c r="U87" s="4" t="s">
        <v>207</v>
      </c>
      <c r="V87" s="2" t="s">
        <v>207</v>
      </c>
      <c r="W87" s="5" t="s">
        <v>207</v>
      </c>
      <c r="X87" s="5" t="s">
        <v>265</v>
      </c>
      <c r="Y87">
        <v>4</v>
      </c>
      <c r="Z87" t="s">
        <v>209</v>
      </c>
      <c r="AD87" s="25"/>
    </row>
    <row r="88" spans="1:30" x14ac:dyDescent="0.45">
      <c r="A88" s="79" t="s">
        <v>146</v>
      </c>
      <c r="B88" t="s">
        <v>117</v>
      </c>
      <c r="C88" s="97">
        <v>26</v>
      </c>
      <c r="D88" s="2">
        <v>6250.819935433713</v>
      </c>
      <c r="E88" s="2">
        <v>29.336327330379131</v>
      </c>
      <c r="F88" s="2">
        <v>6219.9215748217548</v>
      </c>
      <c r="G88" s="2">
        <v>29.519646989233365</v>
      </c>
      <c r="H88" s="23">
        <v>0.45925822129305516</v>
      </c>
      <c r="I88" s="23">
        <v>1.6772002376473001E-3</v>
      </c>
      <c r="J88" s="23">
        <v>0.46102812695694845</v>
      </c>
      <c r="K88" s="23">
        <v>1.6941849321394972E-3</v>
      </c>
      <c r="L88" s="4">
        <v>5252</v>
      </c>
      <c r="M88" s="5">
        <v>97.363992068317799</v>
      </c>
      <c r="N88" s="5">
        <v>4.0075475254435133</v>
      </c>
      <c r="O88" s="5">
        <v>101.59305244190419</v>
      </c>
      <c r="P88" s="5">
        <v>4.048131212981084</v>
      </c>
      <c r="Q88" s="5">
        <v>-21.381380679174722</v>
      </c>
      <c r="R88" s="5">
        <v>1.5</v>
      </c>
      <c r="S88" s="80">
        <v>10611</v>
      </c>
      <c r="T88" s="4" t="s">
        <v>208</v>
      </c>
      <c r="U88" s="4" t="s">
        <v>207</v>
      </c>
      <c r="V88" s="2" t="s">
        <v>207</v>
      </c>
      <c r="W88" s="5" t="s">
        <v>207</v>
      </c>
      <c r="X88" s="5" t="s">
        <v>265</v>
      </c>
      <c r="Y88">
        <v>4</v>
      </c>
      <c r="Z88" t="s">
        <v>209</v>
      </c>
      <c r="AD88" s="25"/>
    </row>
    <row r="89" spans="1:30" x14ac:dyDescent="0.45">
      <c r="A89" s="79" t="s">
        <v>147</v>
      </c>
      <c r="B89" t="s">
        <v>118</v>
      </c>
      <c r="C89" s="97">
        <v>27</v>
      </c>
      <c r="D89" s="2">
        <v>6277.5045408480491</v>
      </c>
      <c r="E89" s="2">
        <v>29.107140418667107</v>
      </c>
      <c r="F89" s="2">
        <v>6246.6061802360909</v>
      </c>
      <c r="G89" s="2">
        <v>29.29189445027087</v>
      </c>
      <c r="H89" s="23">
        <v>0.45773515494729133</v>
      </c>
      <c r="I89" s="23">
        <v>1.6585785422147587E-3</v>
      </c>
      <c r="J89" s="23">
        <v>0.45949919096394282</v>
      </c>
      <c r="K89" s="23">
        <v>1.6755386283705553E-3</v>
      </c>
      <c r="L89" s="4">
        <v>5251</v>
      </c>
      <c r="M89" s="5">
        <v>93.592444149546822</v>
      </c>
      <c r="N89" s="5">
        <v>3.9625729904959832</v>
      </c>
      <c r="O89" s="5">
        <v>97.806969597651999</v>
      </c>
      <c r="P89" s="5">
        <v>4.0030929765002048</v>
      </c>
      <c r="Q89" s="5">
        <v>-20.150000673895939</v>
      </c>
      <c r="R89" s="5">
        <v>1.5</v>
      </c>
      <c r="S89" s="80">
        <v>10611</v>
      </c>
      <c r="T89" s="4" t="s">
        <v>208</v>
      </c>
      <c r="U89" s="4" t="s">
        <v>207</v>
      </c>
      <c r="V89" s="2" t="s">
        <v>207</v>
      </c>
      <c r="W89" s="5" t="s">
        <v>207</v>
      </c>
      <c r="X89" s="5" t="s">
        <v>265</v>
      </c>
      <c r="Y89">
        <v>4</v>
      </c>
      <c r="Z89" t="s">
        <v>209</v>
      </c>
      <c r="AD89" s="25"/>
    </row>
    <row r="90" spans="1:30" x14ac:dyDescent="0.45">
      <c r="A90" s="79" t="s">
        <v>148</v>
      </c>
      <c r="B90" t="s">
        <v>119</v>
      </c>
      <c r="C90" s="97">
        <v>28</v>
      </c>
      <c r="D90" s="2">
        <v>6281.6732402198868</v>
      </c>
      <c r="E90" s="2">
        <v>29.031752122296062</v>
      </c>
      <c r="F90" s="2">
        <v>6250.7748796079286</v>
      </c>
      <c r="G90" s="2">
        <v>29.216982876817497</v>
      </c>
      <c r="H90" s="23">
        <v>0.45749767639360828</v>
      </c>
      <c r="I90" s="23">
        <v>1.6534245160694204E-3</v>
      </c>
      <c r="J90" s="23">
        <v>0.45926079720696511</v>
      </c>
      <c r="K90" s="23">
        <v>1.6703865116381739E-3</v>
      </c>
      <c r="L90" s="4">
        <v>5250</v>
      </c>
      <c r="M90" s="5">
        <v>92.892867669461594</v>
      </c>
      <c r="N90" s="5">
        <v>3.949781505092135</v>
      </c>
      <c r="O90" s="5">
        <v>97.104697064851692</v>
      </c>
      <c r="P90" s="5">
        <v>3.9903011512784534</v>
      </c>
      <c r="Q90" s="5">
        <v>-19.789149244157311</v>
      </c>
      <c r="R90" s="5">
        <v>1.5</v>
      </c>
      <c r="S90" s="80">
        <v>10611</v>
      </c>
      <c r="T90" s="4" t="s">
        <v>208</v>
      </c>
      <c r="U90" s="4" t="s">
        <v>207</v>
      </c>
      <c r="V90" s="2" t="s">
        <v>207</v>
      </c>
      <c r="W90" s="5" t="s">
        <v>207</v>
      </c>
      <c r="X90" s="5" t="s">
        <v>265</v>
      </c>
      <c r="Y90">
        <v>4</v>
      </c>
      <c r="Z90" t="s">
        <v>209</v>
      </c>
      <c r="AD90" s="25"/>
    </row>
    <row r="91" spans="1:30" x14ac:dyDescent="0.45">
      <c r="A91" s="79" t="s">
        <v>149</v>
      </c>
      <c r="B91" t="s">
        <v>120</v>
      </c>
      <c r="C91" s="97">
        <v>29</v>
      </c>
      <c r="D91" s="2">
        <v>6281.5629678504238</v>
      </c>
      <c r="E91" s="2">
        <v>34.140245346354504</v>
      </c>
      <c r="F91" s="2">
        <v>6250.6646072384656</v>
      </c>
      <c r="G91" s="2">
        <v>34.297898032431746</v>
      </c>
      <c r="H91" s="23">
        <v>0.45750395669972943</v>
      </c>
      <c r="I91" s="23">
        <v>1.9443915509344838E-3</v>
      </c>
      <c r="J91" s="23">
        <v>0.45926710171635332</v>
      </c>
      <c r="K91" s="23">
        <v>1.9608983224595976E-3</v>
      </c>
      <c r="L91" s="4">
        <v>5249</v>
      </c>
      <c r="M91" s="5">
        <v>92.775677101344826</v>
      </c>
      <c r="N91" s="5">
        <v>4.6442959946182718</v>
      </c>
      <c r="O91" s="5">
        <v>96.987054863556295</v>
      </c>
      <c r="P91" s="5">
        <v>4.683723409760721</v>
      </c>
      <c r="Q91" s="5">
        <v>-22.392531011838692</v>
      </c>
      <c r="R91" s="5">
        <v>1.5</v>
      </c>
      <c r="S91" s="80">
        <v>10611</v>
      </c>
      <c r="T91" s="4" t="s">
        <v>208</v>
      </c>
      <c r="U91" s="4" t="s">
        <v>207</v>
      </c>
      <c r="V91" s="2" t="s">
        <v>207</v>
      </c>
      <c r="W91" s="5" t="s">
        <v>207</v>
      </c>
      <c r="X91" s="5" t="s">
        <v>265</v>
      </c>
      <c r="Y91">
        <v>4</v>
      </c>
      <c r="Z91" t="s">
        <v>209</v>
      </c>
      <c r="AD91" s="25"/>
    </row>
    <row r="92" spans="1:30" x14ac:dyDescent="0.45">
      <c r="A92" s="79" t="s">
        <v>150</v>
      </c>
      <c r="B92" t="s">
        <v>121</v>
      </c>
      <c r="C92" s="97">
        <v>30</v>
      </c>
      <c r="D92" s="2">
        <v>6288.3325256500402</v>
      </c>
      <c r="E92" s="2">
        <v>29.038556889703599</v>
      </c>
      <c r="F92" s="2">
        <v>6257.434165038082</v>
      </c>
      <c r="G92" s="2">
        <v>29.223744513158429</v>
      </c>
      <c r="H92" s="23">
        <v>0.45711857205471451</v>
      </c>
      <c r="I92" s="23">
        <v>1.652441635746409E-3</v>
      </c>
      <c r="J92" s="23">
        <v>0.45888023186228971</v>
      </c>
      <c r="K92" s="23">
        <v>1.6693886042677029E-3</v>
      </c>
      <c r="L92" s="4">
        <v>5248</v>
      </c>
      <c r="M92" s="5">
        <v>91.723096791208604</v>
      </c>
      <c r="N92" s="5">
        <v>3.946478682182859</v>
      </c>
      <c r="O92" s="5">
        <v>95.930418081992656</v>
      </c>
      <c r="P92" s="5">
        <v>3.9869526381460298</v>
      </c>
      <c r="Q92" s="5">
        <v>-19.388469318777801</v>
      </c>
      <c r="R92" s="5">
        <v>1.5</v>
      </c>
      <c r="S92" s="80">
        <v>10611</v>
      </c>
      <c r="T92" s="4" t="s">
        <v>208</v>
      </c>
      <c r="U92" s="4" t="s">
        <v>207</v>
      </c>
      <c r="V92" s="2" t="s">
        <v>207</v>
      </c>
      <c r="W92" s="5" t="s">
        <v>207</v>
      </c>
      <c r="X92" s="5" t="s">
        <v>265</v>
      </c>
      <c r="Y92">
        <v>4</v>
      </c>
      <c r="Z92" t="s">
        <v>209</v>
      </c>
      <c r="AD92" s="25"/>
    </row>
    <row r="93" spans="1:30" x14ac:dyDescent="0.45">
      <c r="A93" s="79" t="s">
        <v>151</v>
      </c>
      <c r="B93" t="s">
        <v>122</v>
      </c>
      <c r="C93" s="97">
        <v>31</v>
      </c>
      <c r="D93" s="2">
        <v>6261.7855894765526</v>
      </c>
      <c r="E93" s="2">
        <v>29.248375737588493</v>
      </c>
      <c r="F93" s="2">
        <v>6230.8872288645944</v>
      </c>
      <c r="G93" s="2">
        <v>29.432243210821703</v>
      </c>
      <c r="H93" s="23">
        <v>0.45863172670472274</v>
      </c>
      <c r="I93" s="23">
        <v>1.6698908337904556E-3</v>
      </c>
      <c r="J93" s="23">
        <v>0.46039921796149408</v>
      </c>
      <c r="K93" s="23">
        <v>1.6868644039729622E-3</v>
      </c>
      <c r="L93" s="4">
        <v>5247</v>
      </c>
      <c r="M93" s="5">
        <v>95.204433305876364</v>
      </c>
      <c r="N93" s="5">
        <v>3.9876697092995084</v>
      </c>
      <c r="O93" s="5">
        <v>99.425171095112617</v>
      </c>
      <c r="P93" s="5">
        <v>4.0282022940085422</v>
      </c>
      <c r="Q93" s="5">
        <v>-19.672075231685348</v>
      </c>
      <c r="R93" s="5">
        <v>1.5</v>
      </c>
      <c r="S93" s="80">
        <v>10611</v>
      </c>
      <c r="T93" s="4" t="s">
        <v>208</v>
      </c>
      <c r="U93" s="4" t="s">
        <v>207</v>
      </c>
      <c r="V93" s="2" t="s">
        <v>207</v>
      </c>
      <c r="W93" s="5" t="s">
        <v>207</v>
      </c>
      <c r="X93" s="5" t="s">
        <v>265</v>
      </c>
      <c r="Y93">
        <v>4</v>
      </c>
      <c r="Z93" t="s">
        <v>209</v>
      </c>
      <c r="AD93" s="25"/>
    </row>
    <row r="94" spans="1:30" x14ac:dyDescent="0.45">
      <c r="A94" s="79" t="s">
        <v>152</v>
      </c>
      <c r="B94" t="s">
        <v>123</v>
      </c>
      <c r="C94" s="97">
        <v>32</v>
      </c>
      <c r="D94" s="2">
        <v>6324.5718442501047</v>
      </c>
      <c r="E94" s="2">
        <v>29.251522500734925</v>
      </c>
      <c r="F94" s="2">
        <v>6293.6734836381465</v>
      </c>
      <c r="G94" s="2">
        <v>29.435370317779366</v>
      </c>
      <c r="H94" s="23">
        <v>0.45506101506391167</v>
      </c>
      <c r="I94" s="23">
        <v>1.6570680345262402E-3</v>
      </c>
      <c r="J94" s="23">
        <v>0.4568147453851914</v>
      </c>
      <c r="K94" s="23">
        <v>1.6739090249016807E-3</v>
      </c>
      <c r="L94" s="4">
        <v>5246</v>
      </c>
      <c r="M94" s="5">
        <v>86.546197514993708</v>
      </c>
      <c r="N94" s="5">
        <v>3.9565704649194346</v>
      </c>
      <c r="O94" s="5">
        <v>90.733567887262723</v>
      </c>
      <c r="P94" s="5">
        <v>3.996781587052697</v>
      </c>
      <c r="Q94" s="5">
        <v>-21.056150414915265</v>
      </c>
      <c r="R94" s="5">
        <v>1.5</v>
      </c>
      <c r="S94" s="80">
        <v>10611</v>
      </c>
      <c r="T94" s="4" t="s">
        <v>208</v>
      </c>
      <c r="U94" s="4" t="s">
        <v>207</v>
      </c>
      <c r="V94" s="2" t="s">
        <v>207</v>
      </c>
      <c r="W94" s="5" t="s">
        <v>207</v>
      </c>
      <c r="X94" s="5" t="s">
        <v>265</v>
      </c>
      <c r="Y94">
        <v>4</v>
      </c>
      <c r="Z94" t="s">
        <v>209</v>
      </c>
      <c r="AD94" s="25"/>
    </row>
    <row r="95" spans="1:30" x14ac:dyDescent="0.45">
      <c r="A95" s="79" t="s">
        <v>153</v>
      </c>
      <c r="B95" t="s">
        <v>124</v>
      </c>
      <c r="C95" s="97">
        <v>33</v>
      </c>
      <c r="D95" s="2">
        <v>6273.6255892245454</v>
      </c>
      <c r="E95" s="2">
        <v>29.204929233445036</v>
      </c>
      <c r="F95" s="2">
        <v>6242.7272286125872</v>
      </c>
      <c r="G95" s="2">
        <v>29.389068523250909</v>
      </c>
      <c r="H95" s="23">
        <v>0.45795623813830472</v>
      </c>
      <c r="I95" s="23">
        <v>1.6649545035284318E-3</v>
      </c>
      <c r="J95" s="23">
        <v>0.45972112617321914</v>
      </c>
      <c r="K95" s="23">
        <v>1.6819090848612989E-3</v>
      </c>
      <c r="L95" s="4">
        <v>5245</v>
      </c>
      <c r="M95" s="5">
        <v>93.326842692543991</v>
      </c>
      <c r="N95" s="5">
        <v>3.974920088368187</v>
      </c>
      <c r="O95" s="5">
        <v>97.540344556309662</v>
      </c>
      <c r="P95" s="5">
        <v>4.0153975343206518</v>
      </c>
      <c r="Q95" s="5">
        <v>-19.929955075892238</v>
      </c>
      <c r="R95" s="5">
        <v>1.5</v>
      </c>
      <c r="S95" s="80">
        <v>10611</v>
      </c>
      <c r="T95" s="4" t="s">
        <v>208</v>
      </c>
      <c r="U95" s="4" t="s">
        <v>207</v>
      </c>
      <c r="V95" s="2" t="s">
        <v>207</v>
      </c>
      <c r="W95" s="5" t="s">
        <v>207</v>
      </c>
      <c r="X95" s="5" t="s">
        <v>265</v>
      </c>
      <c r="Y95">
        <v>4</v>
      </c>
      <c r="Z95" t="s">
        <v>209</v>
      </c>
      <c r="AD95" s="25"/>
    </row>
    <row r="96" spans="1:30" x14ac:dyDescent="0.45">
      <c r="A96" s="79" t="s">
        <v>154</v>
      </c>
      <c r="B96" t="s">
        <v>125</v>
      </c>
      <c r="C96" s="97">
        <v>35</v>
      </c>
      <c r="D96" s="2">
        <v>6297.1030965256341</v>
      </c>
      <c r="E96" s="2">
        <v>29.304513625969449</v>
      </c>
      <c r="F96" s="2">
        <v>6266.2047359136759</v>
      </c>
      <c r="G96" s="2">
        <v>29.488031063270977</v>
      </c>
      <c r="H96" s="23">
        <v>0.4566197543056178</v>
      </c>
      <c r="I96" s="23">
        <v>1.665756232034831E-3</v>
      </c>
      <c r="J96" s="23">
        <v>0.45837949175161413</v>
      </c>
      <c r="K96" s="23">
        <v>1.6826476648248425E-3</v>
      </c>
      <c r="L96" s="4">
        <v>5243</v>
      </c>
      <c r="M96" s="5">
        <v>89.872414929236257</v>
      </c>
      <c r="N96" s="5">
        <v>3.9758721565868331</v>
      </c>
      <c r="O96" s="5">
        <v>94.072603996452557</v>
      </c>
      <c r="P96" s="5">
        <v>4.0161890865331955</v>
      </c>
      <c r="Q96" s="5">
        <v>-20.032044957366768</v>
      </c>
      <c r="R96" s="5">
        <v>1.5</v>
      </c>
      <c r="S96" s="80">
        <v>10611</v>
      </c>
      <c r="T96" s="4" t="s">
        <v>208</v>
      </c>
      <c r="U96" s="4" t="s">
        <v>207</v>
      </c>
      <c r="V96" s="2" t="s">
        <v>207</v>
      </c>
      <c r="W96" s="5" t="s">
        <v>207</v>
      </c>
      <c r="X96" s="5" t="s">
        <v>265</v>
      </c>
      <c r="Y96">
        <v>4</v>
      </c>
      <c r="Z96" t="s">
        <v>209</v>
      </c>
      <c r="AD96" s="25"/>
    </row>
    <row r="97" spans="1:30" x14ac:dyDescent="0.45">
      <c r="A97" s="79" t="s">
        <v>155</v>
      </c>
      <c r="B97" t="s">
        <v>126</v>
      </c>
      <c r="C97" s="97">
        <v>37</v>
      </c>
      <c r="D97" s="2">
        <v>6307.1423454708811</v>
      </c>
      <c r="E97" s="2">
        <v>30.963439806726882</v>
      </c>
      <c r="F97" s="2">
        <v>6276.2439848589229</v>
      </c>
      <c r="G97" s="2">
        <v>31.13718133997687</v>
      </c>
      <c r="H97" s="23">
        <v>0.45604944980218576</v>
      </c>
      <c r="I97" s="23">
        <v>1.7578563037272364E-3</v>
      </c>
      <c r="J97" s="23">
        <v>0.45780698938840741</v>
      </c>
      <c r="K97" s="23">
        <v>1.7745324595164582E-3</v>
      </c>
      <c r="L97" s="4">
        <v>5241</v>
      </c>
      <c r="M97" s="5">
        <v>88.247889658598979</v>
      </c>
      <c r="N97" s="5">
        <v>4.194684181033435</v>
      </c>
      <c r="O97" s="5">
        <v>92.44181807256102</v>
      </c>
      <c r="P97" s="5">
        <v>4.2344776537656363</v>
      </c>
      <c r="Q97" s="5">
        <v>-21.905947956255222</v>
      </c>
      <c r="R97" s="5">
        <v>1.5</v>
      </c>
      <c r="S97" s="80">
        <v>10611</v>
      </c>
      <c r="T97" s="4" t="s">
        <v>208</v>
      </c>
      <c r="U97" s="4" t="s">
        <v>207</v>
      </c>
      <c r="V97" s="2" t="s">
        <v>207</v>
      </c>
      <c r="W97" s="5" t="s">
        <v>207</v>
      </c>
      <c r="X97" s="5" t="s">
        <v>265</v>
      </c>
      <c r="Y97">
        <v>4</v>
      </c>
      <c r="Z97" t="s">
        <v>209</v>
      </c>
      <c r="AD97" s="25"/>
    </row>
    <row r="98" spans="1:30" x14ac:dyDescent="0.45">
      <c r="A98" s="79" t="s">
        <v>156</v>
      </c>
      <c r="B98" t="s">
        <v>127</v>
      </c>
      <c r="C98" s="97">
        <v>39</v>
      </c>
      <c r="D98" s="2">
        <v>6321.2031470994616</v>
      </c>
      <c r="E98" s="2">
        <v>29.209406436762279</v>
      </c>
      <c r="F98" s="2">
        <v>6290.3047864875034</v>
      </c>
      <c r="G98" s="2">
        <v>29.393517678593263</v>
      </c>
      <c r="H98" s="23">
        <v>0.45525188823947571</v>
      </c>
      <c r="I98" s="23">
        <v>1.6553762522955714E-3</v>
      </c>
      <c r="J98" s="23">
        <v>0.45700635415458662</v>
      </c>
      <c r="K98" s="23">
        <v>1.6722300946187345E-3</v>
      </c>
      <c r="L98" s="4">
        <v>5239</v>
      </c>
      <c r="M98" s="5">
        <v>86.081925624745367</v>
      </c>
      <c r="N98" s="5">
        <v>3.9491856578108573</v>
      </c>
      <c r="O98" s="5">
        <v>90.267506769494688</v>
      </c>
      <c r="P98" s="5">
        <v>3.9893934065261969</v>
      </c>
      <c r="Q98" s="5">
        <v>-21.038976156816048</v>
      </c>
      <c r="R98" s="5">
        <v>1.5</v>
      </c>
      <c r="S98" s="80">
        <v>10611</v>
      </c>
      <c r="T98" s="4" t="s">
        <v>208</v>
      </c>
      <c r="U98" s="4" t="s">
        <v>207</v>
      </c>
      <c r="V98" s="2" t="s">
        <v>207</v>
      </c>
      <c r="W98" s="5" t="s">
        <v>207</v>
      </c>
      <c r="X98" s="5" t="s">
        <v>265</v>
      </c>
      <c r="Y98">
        <v>4</v>
      </c>
      <c r="Z98" t="s">
        <v>209</v>
      </c>
      <c r="AD98" s="25"/>
    </row>
    <row r="99" spans="1:30" x14ac:dyDescent="0.45">
      <c r="A99" s="79" t="s">
        <v>157</v>
      </c>
      <c r="B99" t="s">
        <v>128</v>
      </c>
      <c r="C99" s="97">
        <v>41</v>
      </c>
      <c r="D99" s="2">
        <v>6265.608590277443</v>
      </c>
      <c r="E99" s="2">
        <v>27.641970306174194</v>
      </c>
      <c r="F99" s="2">
        <v>6234.7102296654848</v>
      </c>
      <c r="G99" s="2">
        <v>27.836450555723172</v>
      </c>
      <c r="H99" s="23">
        <v>0.4584135103092673</v>
      </c>
      <c r="I99" s="23">
        <v>1.5774247030894864E-3</v>
      </c>
      <c r="J99" s="23">
        <v>0.46018016059593431</v>
      </c>
      <c r="K99" s="23">
        <v>1.5946448757815854E-3</v>
      </c>
      <c r="L99" s="4">
        <v>5237</v>
      </c>
      <c r="M99" s="5">
        <v>93.359976650256186</v>
      </c>
      <c r="N99" s="5">
        <v>3.7623084785915211</v>
      </c>
      <c r="O99" s="5">
        <v>97.573606206846407</v>
      </c>
      <c r="P99" s="5">
        <v>3.8033802340898366</v>
      </c>
      <c r="Q99" s="5">
        <v>-20.454101890843845</v>
      </c>
      <c r="R99" s="5">
        <v>1.5</v>
      </c>
      <c r="S99" s="80">
        <v>10611</v>
      </c>
      <c r="T99" s="4" t="s">
        <v>208</v>
      </c>
      <c r="U99" s="4" t="s">
        <v>207</v>
      </c>
      <c r="V99" s="2" t="s">
        <v>207</v>
      </c>
      <c r="W99" s="5" t="s">
        <v>207</v>
      </c>
      <c r="X99" s="5" t="s">
        <v>265</v>
      </c>
      <c r="Y99">
        <v>4</v>
      </c>
      <c r="Z99" t="s">
        <v>209</v>
      </c>
      <c r="AD99" s="25"/>
    </row>
    <row r="100" spans="1:30" x14ac:dyDescent="0.45">
      <c r="A100" s="79" t="s">
        <v>158</v>
      </c>
      <c r="B100" t="s">
        <v>129</v>
      </c>
      <c r="C100" s="97">
        <v>43</v>
      </c>
      <c r="D100" s="2">
        <v>6319.105389159904</v>
      </c>
      <c r="E100" s="2">
        <v>27.904219060810266</v>
      </c>
      <c r="F100" s="2">
        <v>6288.2070285479458</v>
      </c>
      <c r="G100" s="2">
        <v>28.0968841426855</v>
      </c>
      <c r="H100" s="23">
        <v>0.45537078939353332</v>
      </c>
      <c r="I100" s="23">
        <v>1.5818207719570832E-3</v>
      </c>
      <c r="J100" s="23">
        <v>0.45712571353413972</v>
      </c>
      <c r="K100" s="23">
        <v>1.5988806438206355E-3</v>
      </c>
      <c r="L100" s="4">
        <v>5235</v>
      </c>
      <c r="M100" s="5">
        <v>85.840072415703347</v>
      </c>
      <c r="N100" s="5">
        <v>3.7718808970115609</v>
      </c>
      <c r="O100" s="5">
        <v>90.02472149795571</v>
      </c>
      <c r="P100" s="5">
        <v>3.812560477105825</v>
      </c>
      <c r="Q100" s="5">
        <v>-20.936719787312374</v>
      </c>
      <c r="R100" s="5">
        <v>1.5</v>
      </c>
      <c r="S100" s="80">
        <v>10611</v>
      </c>
      <c r="T100" s="4" t="s">
        <v>208</v>
      </c>
      <c r="U100" s="4" t="s">
        <v>207</v>
      </c>
      <c r="V100" s="2" t="s">
        <v>207</v>
      </c>
      <c r="W100" s="5" t="s">
        <v>207</v>
      </c>
      <c r="X100" s="5" t="s">
        <v>265</v>
      </c>
      <c r="Y100">
        <v>4</v>
      </c>
      <c r="Z100" t="s">
        <v>209</v>
      </c>
      <c r="AD100" s="25"/>
    </row>
    <row r="101" spans="1:30" x14ac:dyDescent="0.45">
      <c r="A101" s="79" t="s">
        <v>159</v>
      </c>
      <c r="B101" t="s">
        <v>130</v>
      </c>
      <c r="C101" s="97">
        <v>45</v>
      </c>
      <c r="D101" s="2">
        <v>6314.887116814838</v>
      </c>
      <c r="E101" s="2">
        <v>28.262917071564793</v>
      </c>
      <c r="F101" s="2">
        <v>6283.9887562028798</v>
      </c>
      <c r="G101" s="2">
        <v>28.453153402179407</v>
      </c>
      <c r="H101" s="23">
        <v>0.45560997555557547</v>
      </c>
      <c r="I101" s="23">
        <v>1.602996010967869E-3</v>
      </c>
      <c r="J101" s="23">
        <v>0.45736582148031829</v>
      </c>
      <c r="K101" s="23">
        <v>1.6200049644582719E-3</v>
      </c>
      <c r="L101" s="4">
        <v>5233</v>
      </c>
      <c r="M101" s="5">
        <v>86.147617402884791</v>
      </c>
      <c r="N101" s="5">
        <v>3.8214490275283719</v>
      </c>
      <c r="O101" s="5">
        <v>90.333451712944381</v>
      </c>
      <c r="P101" s="5">
        <v>3.8619973809431323</v>
      </c>
      <c r="Q101" s="5">
        <v>-21.211330634401946</v>
      </c>
      <c r="R101" s="5">
        <v>1.5</v>
      </c>
      <c r="S101" s="80">
        <v>10611</v>
      </c>
      <c r="T101" s="4" t="s">
        <v>208</v>
      </c>
      <c r="U101" s="4" t="s">
        <v>207</v>
      </c>
      <c r="V101" s="2" t="s">
        <v>207</v>
      </c>
      <c r="W101" s="5" t="s">
        <v>207</v>
      </c>
      <c r="X101" s="5" t="s">
        <v>265</v>
      </c>
      <c r="Y101">
        <v>4</v>
      </c>
      <c r="Z101" t="s">
        <v>209</v>
      </c>
      <c r="AD101" s="25"/>
    </row>
    <row r="102" spans="1:30" x14ac:dyDescent="0.45">
      <c r="A102" s="79" t="s">
        <v>160</v>
      </c>
      <c r="B102" t="s">
        <v>131</v>
      </c>
      <c r="C102" s="97">
        <v>47</v>
      </c>
      <c r="D102" s="2">
        <v>6304.0119132106793</v>
      </c>
      <c r="E102" s="2">
        <v>34.98245209597534</v>
      </c>
      <c r="F102" s="2">
        <v>6273.1135525987211</v>
      </c>
      <c r="G102" s="2">
        <v>35.136326099650979</v>
      </c>
      <c r="H102" s="23">
        <v>0.45622720532535888</v>
      </c>
      <c r="I102" s="23">
        <v>1.9867977536630246E-3</v>
      </c>
      <c r="J102" s="23">
        <v>0.45798542995213654</v>
      </c>
      <c r="K102" s="23">
        <v>2.0032273640840444E-3</v>
      </c>
      <c r="L102" s="4">
        <v>5231</v>
      </c>
      <c r="M102" s="5">
        <v>87.355965978972222</v>
      </c>
      <c r="N102" s="5">
        <v>4.7352642837212002</v>
      </c>
      <c r="O102" s="5">
        <v>91.546457065742047</v>
      </c>
      <c r="P102" s="5">
        <v>4.774422042621759</v>
      </c>
      <c r="Q102" s="5">
        <v>-21.654154264491467</v>
      </c>
      <c r="R102" s="5">
        <v>1.5</v>
      </c>
      <c r="S102" s="80">
        <v>10611</v>
      </c>
      <c r="T102" s="4" t="s">
        <v>208</v>
      </c>
      <c r="U102" s="4" t="s">
        <v>207</v>
      </c>
      <c r="V102" s="2" t="s">
        <v>207</v>
      </c>
      <c r="W102" s="5" t="s">
        <v>207</v>
      </c>
      <c r="X102" s="5" t="s">
        <v>265</v>
      </c>
      <c r="Y102">
        <v>4</v>
      </c>
      <c r="Z102" t="s">
        <v>209</v>
      </c>
      <c r="AD102" s="25"/>
    </row>
    <row r="103" spans="1:30" x14ac:dyDescent="0.45">
      <c r="A103" s="79" t="s">
        <v>161</v>
      </c>
      <c r="B103" t="s">
        <v>132</v>
      </c>
      <c r="C103" s="97">
        <v>49</v>
      </c>
      <c r="D103" s="2">
        <v>6344.1525395772032</v>
      </c>
      <c r="E103" s="2">
        <v>28.40931934376097</v>
      </c>
      <c r="F103" s="2">
        <v>6313.254178965245</v>
      </c>
      <c r="G103" s="2">
        <v>28.598581830391453</v>
      </c>
      <c r="H103" s="23">
        <v>0.45395314002308657</v>
      </c>
      <c r="I103" s="23">
        <v>1.605440025148625E-3</v>
      </c>
      <c r="J103" s="23">
        <v>0.45570260077613922</v>
      </c>
      <c r="K103" s="23">
        <v>1.6223637642995925E-3</v>
      </c>
      <c r="L103" s="4">
        <v>5229</v>
      </c>
      <c r="M103" s="5">
        <v>81.674321760906835</v>
      </c>
      <c r="N103" s="5">
        <v>3.8254240299827784</v>
      </c>
      <c r="O103" s="5">
        <v>85.842916725156641</v>
      </c>
      <c r="P103" s="5">
        <v>3.8657497210152281</v>
      </c>
      <c r="Q103" s="5">
        <v>-20.259304114064626</v>
      </c>
      <c r="R103" s="5">
        <v>1.5</v>
      </c>
      <c r="S103" s="80">
        <v>10611</v>
      </c>
      <c r="T103" s="4" t="s">
        <v>208</v>
      </c>
      <c r="U103" s="4" t="s">
        <v>207</v>
      </c>
      <c r="V103" s="2" t="s">
        <v>207</v>
      </c>
      <c r="W103" s="5" t="s">
        <v>207</v>
      </c>
      <c r="X103" s="5" t="s">
        <v>265</v>
      </c>
      <c r="Y103">
        <v>4</v>
      </c>
      <c r="Z103" t="s">
        <v>209</v>
      </c>
      <c r="AD103" s="25"/>
    </row>
    <row r="104" spans="1:30" x14ac:dyDescent="0.45">
      <c r="A104" s="79" t="s">
        <v>162</v>
      </c>
      <c r="B104" t="s">
        <v>133</v>
      </c>
      <c r="C104" s="97">
        <v>51</v>
      </c>
      <c r="D104" s="2">
        <v>6342.9454457405573</v>
      </c>
      <c r="E104" s="2">
        <v>28.981157597366977</v>
      </c>
      <c r="F104" s="2">
        <v>6312.0470851285991</v>
      </c>
      <c r="G104" s="2">
        <v>29.166709667311235</v>
      </c>
      <c r="H104" s="23">
        <v>0.45402135926993492</v>
      </c>
      <c r="I104" s="23">
        <v>1.6380013152711016E-3</v>
      </c>
      <c r="J104" s="23">
        <v>0.45577108292874691</v>
      </c>
      <c r="K104" s="23">
        <v>1.6548416345747283E-3</v>
      </c>
      <c r="L104" s="4">
        <v>5227</v>
      </c>
      <c r="M104" s="5">
        <v>81.575181280017617</v>
      </c>
      <c r="N104" s="5">
        <v>3.9020665731453943</v>
      </c>
      <c r="O104" s="5">
        <v>85.743394173156688</v>
      </c>
      <c r="P104" s="5">
        <v>3.94218378576491</v>
      </c>
      <c r="Q104" s="5">
        <v>-21.389491081121758</v>
      </c>
      <c r="R104" s="5">
        <v>1.5</v>
      </c>
      <c r="S104" s="80">
        <v>10611</v>
      </c>
      <c r="T104" s="4" t="s">
        <v>208</v>
      </c>
      <c r="U104" s="4" t="s">
        <v>207</v>
      </c>
      <c r="V104" s="2" t="s">
        <v>207</v>
      </c>
      <c r="W104" s="5" t="s">
        <v>207</v>
      </c>
      <c r="X104" s="5" t="s">
        <v>265</v>
      </c>
      <c r="Y104">
        <v>4</v>
      </c>
      <c r="Z104" t="s">
        <v>209</v>
      </c>
      <c r="AD104" s="25"/>
    </row>
    <row r="105" spans="1:30" x14ac:dyDescent="0.45">
      <c r="A105" s="79" t="s">
        <v>163</v>
      </c>
      <c r="B105" t="s">
        <v>134</v>
      </c>
      <c r="C105" s="97">
        <v>53</v>
      </c>
      <c r="D105" s="2">
        <v>6290.1887536685153</v>
      </c>
      <c r="E105" s="2">
        <v>29.164289867085987</v>
      </c>
      <c r="F105" s="2">
        <v>6259.2903930565571</v>
      </c>
      <c r="G105" s="2">
        <v>29.348684137201438</v>
      </c>
      <c r="H105" s="23">
        <v>0.45701295543910675</v>
      </c>
      <c r="I105" s="23">
        <v>1.6592130344130166E-3</v>
      </c>
      <c r="J105" s="23">
        <v>0.458774208217613</v>
      </c>
      <c r="K105" s="23">
        <v>1.6761383452350814E-3</v>
      </c>
      <c r="L105" s="4">
        <v>5225</v>
      </c>
      <c r="M105" s="5">
        <v>88.438444790550847</v>
      </c>
      <c r="N105" s="5">
        <v>3.9516412680632262</v>
      </c>
      <c r="O105" s="5">
        <v>92.6331075726563</v>
      </c>
      <c r="P105" s="5">
        <v>3.9919511953191495</v>
      </c>
      <c r="Q105" s="5">
        <v>-22.797480610182941</v>
      </c>
      <c r="R105" s="5">
        <v>1.5</v>
      </c>
      <c r="S105" s="80">
        <v>10611</v>
      </c>
      <c r="T105" s="4" t="s">
        <v>208</v>
      </c>
      <c r="U105" s="4" t="s">
        <v>207</v>
      </c>
      <c r="V105" s="2" t="s">
        <v>207</v>
      </c>
      <c r="W105" s="5" t="s">
        <v>207</v>
      </c>
      <c r="X105" s="5" t="s">
        <v>265</v>
      </c>
      <c r="Y105">
        <v>4</v>
      </c>
      <c r="Z105" t="s">
        <v>209</v>
      </c>
      <c r="AD105" s="25"/>
    </row>
    <row r="106" spans="1:30" ht="14.65" thickBot="1" x14ac:dyDescent="0.5">
      <c r="A106" s="87" t="s">
        <v>164</v>
      </c>
      <c r="B106" s="34" t="s">
        <v>135</v>
      </c>
      <c r="C106" s="99">
        <v>55</v>
      </c>
      <c r="D106" s="35">
        <v>6311.960310858406</v>
      </c>
      <c r="E106" s="35">
        <v>29.002401984787287</v>
      </c>
      <c r="F106" s="35">
        <v>6281.0619502464479</v>
      </c>
      <c r="G106" s="35">
        <v>29.187819000757809</v>
      </c>
      <c r="H106" s="36">
        <v>0.45577600629694143</v>
      </c>
      <c r="I106" s="36">
        <v>1.6455370284631943E-3</v>
      </c>
      <c r="J106" s="36">
        <v>0.4575324920768592</v>
      </c>
      <c r="K106" s="36">
        <v>1.662439383257192E-3</v>
      </c>
      <c r="L106" s="37">
        <v>5223</v>
      </c>
      <c r="M106" s="38">
        <v>85.229905555576963</v>
      </c>
      <c r="N106" s="38">
        <v>3.9181219926348301</v>
      </c>
      <c r="O106" s="38">
        <v>89.4122031550868</v>
      </c>
      <c r="P106" s="38">
        <v>3.958367509387211</v>
      </c>
      <c r="Q106" s="38">
        <v>-22.479735433011182</v>
      </c>
      <c r="R106" s="38">
        <v>1.5</v>
      </c>
      <c r="S106" s="88">
        <v>10611</v>
      </c>
      <c r="T106" s="37" t="s">
        <v>208</v>
      </c>
      <c r="U106" s="37" t="s">
        <v>207</v>
      </c>
      <c r="V106" s="35" t="s">
        <v>207</v>
      </c>
      <c r="W106" s="38" t="s">
        <v>207</v>
      </c>
      <c r="X106" s="38" t="s">
        <v>265</v>
      </c>
      <c r="Y106" s="34">
        <v>4</v>
      </c>
      <c r="Z106" s="34" t="s">
        <v>209</v>
      </c>
      <c r="AA106" s="34"/>
      <c r="AB106" s="34"/>
      <c r="AC106" s="34"/>
      <c r="AD106" s="40"/>
    </row>
    <row r="107" spans="1:30" x14ac:dyDescent="0.45">
      <c r="A107" s="77" t="s">
        <v>165</v>
      </c>
      <c r="B107" s="15" t="s">
        <v>166</v>
      </c>
      <c r="C107" s="100">
        <v>15</v>
      </c>
      <c r="D107" s="16">
        <v>6289.4104198986479</v>
      </c>
      <c r="E107" s="16">
        <v>25.093607189562565</v>
      </c>
      <c r="F107" s="16">
        <v>6282.0950968654233</v>
      </c>
      <c r="G107" s="16">
        <v>18.75806659873351</v>
      </c>
      <c r="H107" s="17">
        <v>0.45705723850268304</v>
      </c>
      <c r="I107" s="17">
        <v>1.4277623311505713E-3</v>
      </c>
      <c r="J107" s="17">
        <v>0.45747365132607526</v>
      </c>
      <c r="K107" s="17">
        <v>1.068258585676623E-3</v>
      </c>
      <c r="L107" s="18">
        <v>5263</v>
      </c>
      <c r="M107" s="19">
        <v>93.55901708390823</v>
      </c>
      <c r="N107" s="19">
        <v>3.4160762371850786</v>
      </c>
      <c r="O107" s="19">
        <v>94.555329929410405</v>
      </c>
      <c r="P107" s="19">
        <v>2.555924533152572</v>
      </c>
      <c r="Q107" s="19">
        <v>-19.513893818889795</v>
      </c>
      <c r="R107" s="19">
        <v>1.5</v>
      </c>
      <c r="S107" s="78">
        <v>10611</v>
      </c>
      <c r="T107" s="18" t="s">
        <v>208</v>
      </c>
      <c r="U107" s="18" t="s">
        <v>207</v>
      </c>
      <c r="V107" s="16" t="s">
        <v>207</v>
      </c>
      <c r="W107" s="19" t="s">
        <v>207</v>
      </c>
      <c r="X107" s="19" t="s">
        <v>266</v>
      </c>
      <c r="Y107" s="15">
        <v>5</v>
      </c>
      <c r="Z107" s="15" t="s">
        <v>209</v>
      </c>
      <c r="AA107" s="15"/>
      <c r="AB107" s="15"/>
      <c r="AC107" s="15"/>
      <c r="AD107" s="21"/>
    </row>
    <row r="108" spans="1:30" x14ac:dyDescent="0.45">
      <c r="A108" s="79" t="s">
        <v>167</v>
      </c>
      <c r="B108" t="s">
        <v>168</v>
      </c>
      <c r="C108" s="97">
        <v>16</v>
      </c>
      <c r="D108" s="2">
        <v>6302.456997184654</v>
      </c>
      <c r="E108" s="2">
        <v>26.57072279464602</v>
      </c>
      <c r="F108" s="2">
        <v>6295.8171140453624</v>
      </c>
      <c r="G108" s="2">
        <v>18.55287938887664</v>
      </c>
      <c r="H108" s="23">
        <v>0.45631552396781999</v>
      </c>
      <c r="I108" s="23">
        <v>1.5093530803239883E-3</v>
      </c>
      <c r="J108" s="23">
        <v>0.45669285924882297</v>
      </c>
      <c r="K108" s="23">
        <v>1.0547700156111823E-3</v>
      </c>
      <c r="L108" s="4">
        <v>5262</v>
      </c>
      <c r="M108" s="5">
        <v>91.65232723110428</v>
      </c>
      <c r="N108" s="5">
        <v>3.6108541485108776</v>
      </c>
      <c r="O108" s="5">
        <v>92.555033617403467</v>
      </c>
      <c r="P108" s="5">
        <v>2.5233464165833128</v>
      </c>
      <c r="Q108" s="5">
        <v>-19.198316562768269</v>
      </c>
      <c r="R108" s="5">
        <v>1.5</v>
      </c>
      <c r="S108" s="80">
        <v>10611</v>
      </c>
      <c r="T108" s="4" t="s">
        <v>208</v>
      </c>
      <c r="U108" s="4" t="s">
        <v>207</v>
      </c>
      <c r="V108" s="2" t="s">
        <v>207</v>
      </c>
      <c r="W108" s="5" t="s">
        <v>207</v>
      </c>
      <c r="X108" s="5" t="s">
        <v>266</v>
      </c>
      <c r="Y108">
        <v>5</v>
      </c>
      <c r="Z108" t="s">
        <v>209</v>
      </c>
      <c r="AD108" s="25"/>
    </row>
    <row r="109" spans="1:30" x14ac:dyDescent="0.45">
      <c r="A109" s="79" t="s">
        <v>169</v>
      </c>
      <c r="B109" t="s">
        <v>170</v>
      </c>
      <c r="C109" s="97">
        <v>17</v>
      </c>
      <c r="D109" s="2">
        <v>6327.021909370409</v>
      </c>
      <c r="E109" s="2">
        <v>20.185343353542621</v>
      </c>
      <c r="F109" s="2">
        <v>6318.8089274215918</v>
      </c>
      <c r="G109" s="2">
        <v>18.721320785951782</v>
      </c>
      <c r="H109" s="23">
        <v>0.45492224261137792</v>
      </c>
      <c r="I109" s="23">
        <v>1.1431297978680792E-3</v>
      </c>
      <c r="J109" s="23">
        <v>0.45538759538219897</v>
      </c>
      <c r="K109" s="23">
        <v>1.0613042767450966E-3</v>
      </c>
      <c r="L109" s="4">
        <v>5261</v>
      </c>
      <c r="M109" s="5">
        <v>88.18751544005687</v>
      </c>
      <c r="N109" s="5">
        <v>2.7344004272620452</v>
      </c>
      <c r="O109" s="5">
        <v>89.300653088759447</v>
      </c>
      <c r="P109" s="5">
        <v>2.5386713505317369</v>
      </c>
      <c r="Q109" s="5">
        <v>-19.011908707229797</v>
      </c>
      <c r="R109" s="5">
        <v>1.5</v>
      </c>
      <c r="S109" s="80">
        <v>10611</v>
      </c>
      <c r="T109" s="4" t="s">
        <v>208</v>
      </c>
      <c r="U109" s="4" t="s">
        <v>207</v>
      </c>
      <c r="V109" s="2" t="s">
        <v>207</v>
      </c>
      <c r="W109" s="5" t="s">
        <v>207</v>
      </c>
      <c r="X109" s="5" t="s">
        <v>266</v>
      </c>
      <c r="Y109">
        <v>5</v>
      </c>
      <c r="Z109" t="s">
        <v>209</v>
      </c>
      <c r="AD109" s="25"/>
    </row>
    <row r="110" spans="1:30" x14ac:dyDescent="0.45">
      <c r="A110" s="79" t="s">
        <v>171</v>
      </c>
      <c r="B110" t="s">
        <v>172</v>
      </c>
      <c r="C110" s="97">
        <v>18</v>
      </c>
      <c r="D110" s="2">
        <v>6322.465581904713</v>
      </c>
      <c r="E110" s="2">
        <v>22.802038764834734</v>
      </c>
      <c r="F110" s="2">
        <v>6315.6269605182561</v>
      </c>
      <c r="G110" s="2">
        <v>18.68480286120289</v>
      </c>
      <c r="H110" s="23">
        <v>0.45518034825809811</v>
      </c>
      <c r="I110" s="23">
        <v>1.2920502858175186E-3</v>
      </c>
      <c r="J110" s="23">
        <v>0.45556801555937582</v>
      </c>
      <c r="K110" s="23">
        <v>1.059653748362548E-3</v>
      </c>
      <c r="L110" s="4">
        <v>5260</v>
      </c>
      <c r="M110" s="5">
        <v>88.673214817182711</v>
      </c>
      <c r="N110" s="5">
        <v>3.0902488293910935</v>
      </c>
      <c r="O110" s="5">
        <v>89.60041435199706</v>
      </c>
      <c r="P110" s="5">
        <v>2.5344166487802871</v>
      </c>
      <c r="Q110" s="5">
        <v>-19.080019156479612</v>
      </c>
      <c r="R110" s="5">
        <v>1.5</v>
      </c>
      <c r="S110" s="80">
        <v>10611</v>
      </c>
      <c r="T110" s="4" t="s">
        <v>208</v>
      </c>
      <c r="U110" s="4" t="s">
        <v>207</v>
      </c>
      <c r="V110" s="2" t="s">
        <v>207</v>
      </c>
      <c r="W110" s="5" t="s">
        <v>207</v>
      </c>
      <c r="X110" s="5" t="s">
        <v>266</v>
      </c>
      <c r="Y110">
        <v>5</v>
      </c>
      <c r="Z110" t="s">
        <v>209</v>
      </c>
      <c r="AD110" s="25"/>
    </row>
    <row r="111" spans="1:30" x14ac:dyDescent="0.45">
      <c r="A111" s="79" t="s">
        <v>173</v>
      </c>
      <c r="B111" s="80" t="s">
        <v>174</v>
      </c>
      <c r="C111" s="104">
        <v>19</v>
      </c>
      <c r="D111" s="81">
        <v>6177.232333321077</v>
      </c>
      <c r="E111" s="81">
        <v>25.304635399672097</v>
      </c>
      <c r="F111" s="81">
        <v>6171.1671628470422</v>
      </c>
      <c r="G111" s="81">
        <v>18.544429842660684</v>
      </c>
      <c r="H111" s="82">
        <v>0.46348465980537651</v>
      </c>
      <c r="I111" s="82">
        <v>1.4600162242893202E-3</v>
      </c>
      <c r="J111" s="82">
        <v>0.46383473760706923</v>
      </c>
      <c r="K111" s="82">
        <v>1.0707768891003637E-3</v>
      </c>
      <c r="L111" s="83">
        <v>5259</v>
      </c>
      <c r="M111" s="84">
        <v>108.40088853878838</v>
      </c>
      <c r="N111" s="84">
        <v>3.4915573709880028</v>
      </c>
      <c r="O111" s="84">
        <v>109.23808247443412</v>
      </c>
      <c r="P111" s="84">
        <v>2.5607105439131841</v>
      </c>
      <c r="Q111" s="84">
        <v>-19.631552987051325</v>
      </c>
      <c r="R111" s="84">
        <v>1.5</v>
      </c>
      <c r="S111" s="80">
        <v>10611</v>
      </c>
      <c r="T111" s="83" t="s">
        <v>208</v>
      </c>
      <c r="U111" s="83" t="s">
        <v>207</v>
      </c>
      <c r="V111" s="83" t="s">
        <v>207</v>
      </c>
      <c r="W111" s="83" t="s">
        <v>207</v>
      </c>
      <c r="X111" s="5" t="s">
        <v>266</v>
      </c>
      <c r="Y111" s="80">
        <v>5</v>
      </c>
      <c r="Z111" s="80" t="s">
        <v>209</v>
      </c>
      <c r="AA111" s="80" t="s">
        <v>78</v>
      </c>
      <c r="AB111" s="85">
        <f>O111-O110</f>
        <v>19.637668122437063</v>
      </c>
      <c r="AC111" s="85">
        <f>AVERAGE(O112:O113)-AVERAGE(O109:O110)</f>
        <v>18.96846214018268</v>
      </c>
      <c r="AD111" s="86">
        <f>AVERAGE(O112:O114)-AVERAGE(O107:O109)</f>
        <v>15.226816543265855</v>
      </c>
    </row>
    <row r="112" spans="1:30" x14ac:dyDescent="0.45">
      <c r="A112" s="79" t="s">
        <v>175</v>
      </c>
      <c r="B112" t="s">
        <v>176</v>
      </c>
      <c r="C112" s="97">
        <v>20</v>
      </c>
      <c r="D112" s="2">
        <v>6173.1205312866905</v>
      </c>
      <c r="E112" s="2">
        <v>22.505181680508358</v>
      </c>
      <c r="F112" s="2">
        <v>6165.0505583823006</v>
      </c>
      <c r="G112" s="2">
        <v>18.758199831097244</v>
      </c>
      <c r="H112" s="23">
        <v>0.46372196155993806</v>
      </c>
      <c r="I112" s="23">
        <v>1.2991593419828357E-3</v>
      </c>
      <c r="J112" s="23">
        <v>0.46418805193942747</v>
      </c>
      <c r="K112" s="23">
        <v>1.0839452555069745E-3</v>
      </c>
      <c r="L112" s="4">
        <v>5258</v>
      </c>
      <c r="M112" s="5">
        <v>108.83424819576781</v>
      </c>
      <c r="N112" s="5">
        <v>3.1065002127742631</v>
      </c>
      <c r="O112" s="5">
        <v>109.94874571448344</v>
      </c>
      <c r="P112" s="5">
        <v>2.5918885067083304</v>
      </c>
      <c r="Q112" s="5">
        <v>-20.102864929547049</v>
      </c>
      <c r="R112" s="5">
        <v>1.5</v>
      </c>
      <c r="S112" s="80">
        <v>10611</v>
      </c>
      <c r="T112" s="4" t="s">
        <v>208</v>
      </c>
      <c r="U112" s="4" t="s">
        <v>207</v>
      </c>
      <c r="V112" s="2" t="s">
        <v>207</v>
      </c>
      <c r="W112" s="5" t="s">
        <v>207</v>
      </c>
      <c r="X112" s="5" t="s">
        <v>266</v>
      </c>
      <c r="Y112">
        <v>5</v>
      </c>
      <c r="Z112" t="s">
        <v>209</v>
      </c>
      <c r="AD112" s="25"/>
    </row>
    <row r="113" spans="1:30" x14ac:dyDescent="0.45">
      <c r="A113" s="79" t="s">
        <v>177</v>
      </c>
      <c r="B113" t="s">
        <v>178</v>
      </c>
      <c r="C113" s="97">
        <v>21</v>
      </c>
      <c r="D113" s="2">
        <v>6191.4861504587816</v>
      </c>
      <c r="E113" s="2">
        <v>25.426326184950931</v>
      </c>
      <c r="F113" s="2">
        <v>6186.2518658235867</v>
      </c>
      <c r="G113" s="2">
        <v>18.597424833974802</v>
      </c>
      <c r="H113" s="23">
        <v>0.46266297826598191</v>
      </c>
      <c r="I113" s="23">
        <v>1.4644366736078324E-3</v>
      </c>
      <c r="J113" s="23">
        <v>0.46296454665638342</v>
      </c>
      <c r="K113" s="23">
        <v>1.0718222777589084E-3</v>
      </c>
      <c r="L113" s="4">
        <v>5257</v>
      </c>
      <c r="M113" s="5">
        <v>106.16823440719347</v>
      </c>
      <c r="N113" s="5">
        <v>3.5012815067183571</v>
      </c>
      <c r="O113" s="5">
        <v>106.8892460066384</v>
      </c>
      <c r="P113" s="5">
        <v>2.5625905081717293</v>
      </c>
      <c r="Q113" s="5">
        <v>-19.817902132875599</v>
      </c>
      <c r="R113" s="5">
        <v>1.5</v>
      </c>
      <c r="S113" s="80">
        <v>10611</v>
      </c>
      <c r="T113" s="4" t="s">
        <v>208</v>
      </c>
      <c r="U113" s="4" t="s">
        <v>207</v>
      </c>
      <c r="V113" s="2" t="s">
        <v>207</v>
      </c>
      <c r="W113" s="5" t="s">
        <v>207</v>
      </c>
      <c r="X113" s="5" t="s">
        <v>266</v>
      </c>
      <c r="Y113">
        <v>5</v>
      </c>
      <c r="Z113" t="s">
        <v>209</v>
      </c>
      <c r="AD113" s="25"/>
    </row>
    <row r="114" spans="1:30" x14ac:dyDescent="0.45">
      <c r="A114" s="79" t="s">
        <v>179</v>
      </c>
      <c r="B114" t="s">
        <v>180</v>
      </c>
      <c r="C114" s="97">
        <v>22</v>
      </c>
      <c r="D114" s="2">
        <v>6203.4967286831461</v>
      </c>
      <c r="E114" s="2">
        <v>25.644927817965357</v>
      </c>
      <c r="F114" s="2">
        <v>6197.1601953567606</v>
      </c>
      <c r="G114" s="2">
        <v>18.599965621030766</v>
      </c>
      <c r="H114" s="23">
        <v>0.46197174239068134</v>
      </c>
      <c r="I114" s="23">
        <v>1.4748203644402726E-3</v>
      </c>
      <c r="J114" s="23">
        <v>0.46233629538343052</v>
      </c>
      <c r="K114" s="23">
        <v>1.0705140295638657E-3</v>
      </c>
      <c r="L114" s="4">
        <v>5256</v>
      </c>
      <c r="M114" s="5">
        <v>104.38198021011425</v>
      </c>
      <c r="N114" s="5">
        <v>3.5256810862629187</v>
      </c>
      <c r="O114" s="5">
        <v>105.25347454424904</v>
      </c>
      <c r="P114" s="5">
        <v>2.559153072208121</v>
      </c>
      <c r="Q114" s="5">
        <v>-18.742112664486221</v>
      </c>
      <c r="R114" s="5">
        <v>1.5</v>
      </c>
      <c r="S114" s="80">
        <v>10611</v>
      </c>
      <c r="T114" s="4" t="s">
        <v>208</v>
      </c>
      <c r="U114" s="4" t="s">
        <v>207</v>
      </c>
      <c r="V114" s="2" t="s">
        <v>207</v>
      </c>
      <c r="W114" s="5" t="s">
        <v>207</v>
      </c>
      <c r="X114" s="5" t="s">
        <v>266</v>
      </c>
      <c r="Y114">
        <v>5</v>
      </c>
      <c r="Z114" t="s">
        <v>209</v>
      </c>
      <c r="AD114" s="25"/>
    </row>
    <row r="115" spans="1:30" x14ac:dyDescent="0.45">
      <c r="A115" s="79" t="s">
        <v>181</v>
      </c>
      <c r="B115" t="s">
        <v>182</v>
      </c>
      <c r="C115" s="97">
        <v>23</v>
      </c>
      <c r="D115" s="2">
        <v>6198.247006206755</v>
      </c>
      <c r="E115" s="2">
        <v>23.430101609479969</v>
      </c>
      <c r="F115" s="2">
        <v>6191.7052683938055</v>
      </c>
      <c r="G115" s="2">
        <v>18.603126020998968</v>
      </c>
      <c r="H115" s="23">
        <v>0.46227374862466608</v>
      </c>
      <c r="I115" s="23">
        <v>1.3483282586419928E-3</v>
      </c>
      <c r="J115" s="23">
        <v>0.46265035827671636</v>
      </c>
      <c r="K115" s="23">
        <v>1.0714232439539497E-3</v>
      </c>
      <c r="L115" s="4">
        <v>5255</v>
      </c>
      <c r="M115" s="5">
        <v>104.97028284602172</v>
      </c>
      <c r="N115" s="5">
        <v>3.2229012825268404</v>
      </c>
      <c r="O115" s="5">
        <v>105.87049073147182</v>
      </c>
      <c r="P115" s="5">
        <v>2.5610168183719089</v>
      </c>
      <c r="Q115" s="5">
        <v>-19.679758941664961</v>
      </c>
      <c r="R115" s="5">
        <v>1.5</v>
      </c>
      <c r="S115" s="80">
        <v>10611</v>
      </c>
      <c r="T115" s="4" t="s">
        <v>208</v>
      </c>
      <c r="U115" s="4" t="s">
        <v>207</v>
      </c>
      <c r="V115" s="2" t="s">
        <v>207</v>
      </c>
      <c r="W115" s="5" t="s">
        <v>207</v>
      </c>
      <c r="X115" s="5" t="s">
        <v>266</v>
      </c>
      <c r="Y115">
        <v>5</v>
      </c>
      <c r="Z115" t="s">
        <v>209</v>
      </c>
      <c r="AD115" s="25"/>
    </row>
    <row r="116" spans="1:30" ht="14.65" thickBot="1" x14ac:dyDescent="0.5">
      <c r="A116" s="87" t="s">
        <v>183</v>
      </c>
      <c r="B116" s="34" t="s">
        <v>184</v>
      </c>
      <c r="C116" s="99">
        <v>24</v>
      </c>
      <c r="D116" s="35">
        <v>6201.6758999792655</v>
      </c>
      <c r="E116" s="35">
        <v>26.062830192383405</v>
      </c>
      <c r="F116" s="35">
        <v>6194.4777687798678</v>
      </c>
      <c r="G116" s="35">
        <v>18.962992059991553</v>
      </c>
      <c r="H116" s="36">
        <v>0.46207646873820962</v>
      </c>
      <c r="I116" s="36">
        <v>1.4991933948238661E-3</v>
      </c>
      <c r="J116" s="36">
        <v>0.4624907072163541</v>
      </c>
      <c r="K116" s="36">
        <v>1.0917723899867547E-3</v>
      </c>
      <c r="L116" s="37">
        <v>5254</v>
      </c>
      <c r="M116" s="38">
        <v>104.36513061854936</v>
      </c>
      <c r="N116" s="38">
        <v>3.5830799041081254</v>
      </c>
      <c r="O116" s="38">
        <v>105.35516270625234</v>
      </c>
      <c r="P116" s="38">
        <v>2.6093416125817663</v>
      </c>
      <c r="Q116" s="38">
        <v>-20.160385996738416</v>
      </c>
      <c r="R116" s="38">
        <v>1.5</v>
      </c>
      <c r="S116" s="88">
        <v>10611</v>
      </c>
      <c r="T116" s="37" t="s">
        <v>208</v>
      </c>
      <c r="U116" s="37" t="s">
        <v>207</v>
      </c>
      <c r="V116" s="35" t="s">
        <v>207</v>
      </c>
      <c r="W116" s="38" t="s">
        <v>207</v>
      </c>
      <c r="X116" s="38" t="s">
        <v>266</v>
      </c>
      <c r="Y116" s="34">
        <v>5</v>
      </c>
      <c r="Z116" s="34" t="s">
        <v>209</v>
      </c>
      <c r="AA116" s="34"/>
      <c r="AB116" s="34"/>
      <c r="AC116" s="34"/>
      <c r="AD116" s="4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AFA1-B604-428C-8A90-DDD052157C6A}">
  <dimension ref="A1:AC33"/>
  <sheetViews>
    <sheetView zoomScale="70" zoomScaleNormal="70" workbookViewId="0"/>
  </sheetViews>
  <sheetFormatPr defaultColWidth="8.86328125" defaultRowHeight="14.25" x14ac:dyDescent="0.45"/>
  <cols>
    <col min="1" max="1" width="9.1328125" customWidth="1"/>
    <col min="2" max="2" width="18.86328125" bestFit="1" customWidth="1"/>
    <col min="4" max="4" width="10.6640625" customWidth="1"/>
    <col min="7" max="7" width="8.86328125" style="4"/>
    <col min="9" max="9" width="13.46484375" style="97" customWidth="1"/>
    <col min="10" max="10" width="4.6640625" style="97" customWidth="1"/>
    <col min="11" max="11" width="9.1328125" customWidth="1"/>
    <col min="12" max="12" width="18.86328125" bestFit="1" customWidth="1"/>
    <col min="14" max="14" width="10.6640625" customWidth="1"/>
    <col min="17" max="17" width="8.86328125" style="4"/>
    <col min="19" max="19" width="13.46484375" style="97" customWidth="1"/>
    <col min="20" max="20" width="4.796875" customWidth="1"/>
    <col min="24" max="24" width="9.6640625" style="97" bestFit="1" customWidth="1"/>
    <col min="25" max="25" width="9.46484375" style="97" bestFit="1" customWidth="1"/>
    <col min="26" max="26" width="12.46484375" style="97" bestFit="1" customWidth="1"/>
    <col min="27" max="27" width="26.796875" customWidth="1"/>
  </cols>
  <sheetData>
    <row r="1" spans="1:29" s="1" customFormat="1" ht="28.9" thickBot="1" x14ac:dyDescent="0.5">
      <c r="A1" s="6" t="s">
        <v>3</v>
      </c>
      <c r="B1" s="6" t="s">
        <v>0</v>
      </c>
      <c r="C1" s="6" t="s">
        <v>199</v>
      </c>
      <c r="D1" s="108" t="s">
        <v>259</v>
      </c>
      <c r="E1" s="109" t="s">
        <v>4</v>
      </c>
      <c r="F1" s="110" t="s">
        <v>257</v>
      </c>
      <c r="G1" s="106" t="s">
        <v>202</v>
      </c>
      <c r="H1" s="12" t="s">
        <v>264</v>
      </c>
      <c r="I1" s="110" t="s">
        <v>263</v>
      </c>
      <c r="J1" s="119"/>
      <c r="K1" s="6" t="s">
        <v>3</v>
      </c>
      <c r="L1" s="6" t="s">
        <v>0</v>
      </c>
      <c r="M1" s="6" t="s">
        <v>199</v>
      </c>
      <c r="N1" s="108" t="s">
        <v>259</v>
      </c>
      <c r="O1" s="109" t="s">
        <v>4</v>
      </c>
      <c r="P1" s="110" t="s">
        <v>257</v>
      </c>
      <c r="Q1" s="106" t="s">
        <v>202</v>
      </c>
      <c r="R1" s="12" t="s">
        <v>264</v>
      </c>
      <c r="S1" s="110" t="s">
        <v>263</v>
      </c>
      <c r="U1" s="110" t="s">
        <v>257</v>
      </c>
      <c r="V1" s="110" t="s">
        <v>199</v>
      </c>
      <c r="W1" s="12" t="s">
        <v>264</v>
      </c>
      <c r="X1" s="110" t="s">
        <v>261</v>
      </c>
      <c r="Y1" s="110" t="s">
        <v>262</v>
      </c>
      <c r="Z1" s="110" t="s">
        <v>5</v>
      </c>
      <c r="AA1" s="6" t="s">
        <v>205</v>
      </c>
      <c r="AB1" s="6" t="s">
        <v>236</v>
      </c>
      <c r="AC1" s="6" t="s">
        <v>206</v>
      </c>
    </row>
    <row r="2" spans="1:29" x14ac:dyDescent="0.45">
      <c r="A2" s="77" t="s">
        <v>93</v>
      </c>
      <c r="B2" s="15" t="s">
        <v>79</v>
      </c>
      <c r="C2" s="15">
        <v>5266</v>
      </c>
      <c r="D2" s="111">
        <v>94.682060423210373</v>
      </c>
      <c r="E2" s="111">
        <v>3.5316581737535784</v>
      </c>
      <c r="F2" s="78">
        <v>10611</v>
      </c>
      <c r="G2" s="18" t="s">
        <v>208</v>
      </c>
      <c r="H2" s="19" t="s">
        <v>265</v>
      </c>
      <c r="I2" s="112">
        <v>3</v>
      </c>
      <c r="U2" s="89">
        <v>10611</v>
      </c>
      <c r="V2" s="15">
        <v>5266</v>
      </c>
      <c r="W2" s="18" t="s">
        <v>267</v>
      </c>
      <c r="X2" s="19">
        <f>AVERAGE(D2)</f>
        <v>94.682060423210373</v>
      </c>
      <c r="Y2" s="19">
        <f>E2</f>
        <v>3.5316581737535784</v>
      </c>
      <c r="Z2" s="116"/>
      <c r="AA2" s="15"/>
      <c r="AB2" s="15"/>
      <c r="AC2" s="21"/>
    </row>
    <row r="3" spans="1:29" ht="14.65" thickBot="1" x14ac:dyDescent="0.5">
      <c r="A3" s="79" t="s">
        <v>94</v>
      </c>
      <c r="B3" t="s">
        <v>80</v>
      </c>
      <c r="C3">
        <v>5264</v>
      </c>
      <c r="D3" s="32">
        <v>94.850748080810064</v>
      </c>
      <c r="E3" s="32">
        <v>3.6059318888178891</v>
      </c>
      <c r="F3" s="80">
        <v>10611</v>
      </c>
      <c r="G3" s="4" t="s">
        <v>208</v>
      </c>
      <c r="H3" s="4" t="s">
        <v>265</v>
      </c>
      <c r="I3" s="113">
        <v>3</v>
      </c>
      <c r="U3" s="90">
        <v>10611</v>
      </c>
      <c r="V3">
        <v>5264</v>
      </c>
      <c r="W3" s="4" t="s">
        <v>267</v>
      </c>
      <c r="X3" s="5">
        <f>AVERAGE(D3)</f>
        <v>94.850748080810064</v>
      </c>
      <c r="Y3" s="5">
        <f>E3</f>
        <v>3.6059318888178891</v>
      </c>
      <c r="Z3" s="117"/>
      <c r="AC3" s="25"/>
    </row>
    <row r="4" spans="1:29" x14ac:dyDescent="0.45">
      <c r="A4" s="79" t="s">
        <v>95</v>
      </c>
      <c r="B4" t="s">
        <v>81</v>
      </c>
      <c r="C4">
        <v>5263</v>
      </c>
      <c r="D4" s="32">
        <v>96.792103947238587</v>
      </c>
      <c r="E4" s="32">
        <v>3.6287564233371294</v>
      </c>
      <c r="F4" s="80">
        <v>10611</v>
      </c>
      <c r="G4" s="4" t="s">
        <v>208</v>
      </c>
      <c r="H4" s="4" t="s">
        <v>265</v>
      </c>
      <c r="I4" s="113">
        <v>3</v>
      </c>
      <c r="K4" s="77" t="s">
        <v>165</v>
      </c>
      <c r="L4" s="15" t="s">
        <v>166</v>
      </c>
      <c r="M4" s="15">
        <v>5263</v>
      </c>
      <c r="N4" s="111">
        <v>94.555329929410405</v>
      </c>
      <c r="O4" s="111">
        <v>2.555924533152572</v>
      </c>
      <c r="P4" s="78">
        <v>10611</v>
      </c>
      <c r="Q4" s="18" t="s">
        <v>208</v>
      </c>
      <c r="R4" s="19" t="s">
        <v>266</v>
      </c>
      <c r="S4" s="112">
        <v>5</v>
      </c>
      <c r="U4" s="90">
        <v>10611</v>
      </c>
      <c r="V4">
        <v>5263</v>
      </c>
      <c r="W4" s="4" t="s">
        <v>267</v>
      </c>
      <c r="X4" s="5">
        <f t="shared" ref="X4:X13" si="0">AVERAGE(D4,N4)</f>
        <v>95.673716938324503</v>
      </c>
      <c r="Y4" s="5">
        <f t="shared" ref="Y4:Y13" si="1">SQRT(1/(1/E4^2+1/O4^2))</f>
        <v>2.0896129914063399</v>
      </c>
      <c r="Z4" s="117"/>
      <c r="AC4" s="25"/>
    </row>
    <row r="5" spans="1:29" x14ac:dyDescent="0.45">
      <c r="A5" s="79" t="s">
        <v>136</v>
      </c>
      <c r="B5" t="s">
        <v>107</v>
      </c>
      <c r="C5">
        <v>5262</v>
      </c>
      <c r="D5" s="32">
        <v>91.122906300876053</v>
      </c>
      <c r="E5" s="32">
        <v>3.8059001215091457</v>
      </c>
      <c r="F5" s="80">
        <v>10611</v>
      </c>
      <c r="G5" s="4" t="s">
        <v>208</v>
      </c>
      <c r="H5" s="4" t="s">
        <v>265</v>
      </c>
      <c r="I5" s="113">
        <v>4</v>
      </c>
      <c r="K5" s="79" t="s">
        <v>167</v>
      </c>
      <c r="L5" t="s">
        <v>168</v>
      </c>
      <c r="M5">
        <v>5262</v>
      </c>
      <c r="N5" s="32">
        <v>92.555033617403467</v>
      </c>
      <c r="O5" s="32">
        <v>2.5233464165833128</v>
      </c>
      <c r="P5" s="80">
        <v>10611</v>
      </c>
      <c r="Q5" s="4" t="s">
        <v>208</v>
      </c>
      <c r="R5" s="4" t="s">
        <v>266</v>
      </c>
      <c r="S5" s="113">
        <v>5</v>
      </c>
      <c r="U5" s="90">
        <v>10611</v>
      </c>
      <c r="V5">
        <v>5262</v>
      </c>
      <c r="W5" s="4" t="s">
        <v>267</v>
      </c>
      <c r="X5" s="5">
        <f t="shared" si="0"/>
        <v>91.83896995913976</v>
      </c>
      <c r="Y5" s="5">
        <f t="shared" si="1"/>
        <v>2.1030946245098883</v>
      </c>
      <c r="Z5" s="117"/>
      <c r="AC5" s="25"/>
    </row>
    <row r="6" spans="1:29" x14ac:dyDescent="0.45">
      <c r="A6" s="79" t="s">
        <v>137</v>
      </c>
      <c r="B6" t="s">
        <v>108</v>
      </c>
      <c r="C6">
        <v>5261</v>
      </c>
      <c r="D6" s="32">
        <v>93.644907224126101</v>
      </c>
      <c r="E6" s="32">
        <v>3.878726951963742</v>
      </c>
      <c r="F6" s="80">
        <v>10611</v>
      </c>
      <c r="G6" s="4" t="s">
        <v>208</v>
      </c>
      <c r="H6" s="4" t="s">
        <v>265</v>
      </c>
      <c r="I6" s="113">
        <v>4</v>
      </c>
      <c r="K6" s="79" t="s">
        <v>169</v>
      </c>
      <c r="L6" t="s">
        <v>170</v>
      </c>
      <c r="M6">
        <v>5261</v>
      </c>
      <c r="N6" s="32">
        <v>89.300653088759447</v>
      </c>
      <c r="O6" s="32">
        <v>2.5386713505317369</v>
      </c>
      <c r="P6" s="80">
        <v>10611</v>
      </c>
      <c r="Q6" s="4" t="s">
        <v>208</v>
      </c>
      <c r="R6" s="4" t="s">
        <v>266</v>
      </c>
      <c r="S6" s="113">
        <v>5</v>
      </c>
      <c r="U6" s="90">
        <v>10611</v>
      </c>
      <c r="V6">
        <v>5261</v>
      </c>
      <c r="W6" s="4" t="s">
        <v>267</v>
      </c>
      <c r="X6" s="5">
        <f t="shared" si="0"/>
        <v>91.472780156442781</v>
      </c>
      <c r="Y6" s="5">
        <f t="shared" si="1"/>
        <v>2.1241432298784</v>
      </c>
      <c r="Z6" s="117"/>
      <c r="AC6" s="25"/>
    </row>
    <row r="7" spans="1:29" x14ac:dyDescent="0.45">
      <c r="A7" s="79" t="s">
        <v>138</v>
      </c>
      <c r="B7" t="s">
        <v>109</v>
      </c>
      <c r="C7">
        <v>5260</v>
      </c>
      <c r="D7" s="32">
        <v>87.611400406009793</v>
      </c>
      <c r="E7" s="32">
        <v>3.7947019497439842</v>
      </c>
      <c r="F7" s="80">
        <v>10611</v>
      </c>
      <c r="G7" s="4" t="s">
        <v>208</v>
      </c>
      <c r="H7" s="4" t="s">
        <v>265</v>
      </c>
      <c r="I7" s="113">
        <v>4</v>
      </c>
      <c r="K7" s="79" t="s">
        <v>171</v>
      </c>
      <c r="L7" t="s">
        <v>172</v>
      </c>
      <c r="M7">
        <v>5260</v>
      </c>
      <c r="N7" s="32">
        <v>89.60041435199706</v>
      </c>
      <c r="O7" s="32">
        <v>2.5344166487802871</v>
      </c>
      <c r="P7" s="80">
        <v>10611</v>
      </c>
      <c r="Q7" s="4" t="s">
        <v>208</v>
      </c>
      <c r="R7" s="4" t="s">
        <v>266</v>
      </c>
      <c r="S7" s="113">
        <v>5</v>
      </c>
      <c r="U7" s="90">
        <v>10611</v>
      </c>
      <c r="V7">
        <v>5260</v>
      </c>
      <c r="W7" s="4" t="s">
        <v>267</v>
      </c>
      <c r="X7" s="5">
        <f t="shared" si="0"/>
        <v>88.605907379003426</v>
      </c>
      <c r="Y7" s="5">
        <f t="shared" si="1"/>
        <v>2.1075782799569445</v>
      </c>
      <c r="Z7" s="117"/>
      <c r="AC7" s="25"/>
    </row>
    <row r="8" spans="1:29" x14ac:dyDescent="0.45">
      <c r="A8" s="79" t="s">
        <v>139</v>
      </c>
      <c r="B8" s="80" t="s">
        <v>110</v>
      </c>
      <c r="C8" s="80">
        <v>5259</v>
      </c>
      <c r="D8" s="85">
        <v>104.35812456473892</v>
      </c>
      <c r="E8" s="85">
        <v>3.8361894510852674</v>
      </c>
      <c r="F8" s="80">
        <v>10611</v>
      </c>
      <c r="G8" s="83" t="s">
        <v>208</v>
      </c>
      <c r="H8" s="83" t="s">
        <v>265</v>
      </c>
      <c r="I8" s="120">
        <v>4</v>
      </c>
      <c r="K8" s="79" t="s">
        <v>173</v>
      </c>
      <c r="L8" s="80" t="s">
        <v>174</v>
      </c>
      <c r="M8" s="80">
        <v>5259</v>
      </c>
      <c r="N8" s="85">
        <v>109.23808247443412</v>
      </c>
      <c r="O8" s="85">
        <v>2.5607105439131841</v>
      </c>
      <c r="P8" s="80">
        <v>10611</v>
      </c>
      <c r="Q8" s="83" t="s">
        <v>208</v>
      </c>
      <c r="R8" s="83" t="s">
        <v>266</v>
      </c>
      <c r="S8" s="120">
        <v>5</v>
      </c>
      <c r="U8" s="90">
        <v>10611</v>
      </c>
      <c r="V8" s="91">
        <v>5259</v>
      </c>
      <c r="W8" s="92" t="s">
        <v>267</v>
      </c>
      <c r="X8" s="93">
        <f t="shared" si="0"/>
        <v>106.79810351958652</v>
      </c>
      <c r="Y8" s="93">
        <f t="shared" si="1"/>
        <v>2.1298065801503956</v>
      </c>
      <c r="Z8" s="91" t="s">
        <v>78</v>
      </c>
      <c r="AA8" s="94">
        <f>X8-X7</f>
        <v>18.192196140583093</v>
      </c>
      <c r="AB8" s="94">
        <f>AVERAGE(X9:X10)-AVERAGE(X6:X7)</f>
        <v>19.702525338336102</v>
      </c>
      <c r="AC8" s="95">
        <f>AVERAGE(X9:X11)-AVERAGE(X4:X6)</f>
        <v>15.132924550498132</v>
      </c>
    </row>
    <row r="9" spans="1:29" x14ac:dyDescent="0.45">
      <c r="A9" s="79" t="s">
        <v>140</v>
      </c>
      <c r="B9" t="s">
        <v>111</v>
      </c>
      <c r="C9">
        <v>5258</v>
      </c>
      <c r="D9" s="32">
        <v>110.18322037569229</v>
      </c>
      <c r="E9" s="32">
        <v>3.9182094680857213</v>
      </c>
      <c r="F9" s="80">
        <v>10611</v>
      </c>
      <c r="G9" s="4" t="s">
        <v>208</v>
      </c>
      <c r="H9" s="4" t="s">
        <v>265</v>
      </c>
      <c r="I9" s="113">
        <v>4</v>
      </c>
      <c r="K9" s="79" t="s">
        <v>175</v>
      </c>
      <c r="L9" t="s">
        <v>176</v>
      </c>
      <c r="M9">
        <v>5258</v>
      </c>
      <c r="N9" s="32">
        <v>109.94874571448344</v>
      </c>
      <c r="O9" s="32">
        <v>2.5918885067083304</v>
      </c>
      <c r="P9" s="80">
        <v>10611</v>
      </c>
      <c r="Q9" s="4" t="s">
        <v>208</v>
      </c>
      <c r="R9" s="4" t="s">
        <v>266</v>
      </c>
      <c r="S9" s="113">
        <v>5</v>
      </c>
      <c r="U9" s="90">
        <v>10611</v>
      </c>
      <c r="V9">
        <v>5258</v>
      </c>
      <c r="W9" s="4" t="s">
        <v>267</v>
      </c>
      <c r="X9" s="5">
        <f t="shared" si="0"/>
        <v>110.06598304508786</v>
      </c>
      <c r="Y9" s="5">
        <f t="shared" si="1"/>
        <v>2.1617244013384407</v>
      </c>
      <c r="Z9" s="117"/>
      <c r="AC9" s="25"/>
    </row>
    <row r="10" spans="1:29" x14ac:dyDescent="0.45">
      <c r="A10" s="79" t="s">
        <v>141</v>
      </c>
      <c r="B10" t="s">
        <v>112</v>
      </c>
      <c r="C10">
        <v>5257</v>
      </c>
      <c r="D10" s="32">
        <v>111.94626432742271</v>
      </c>
      <c r="E10" s="32">
        <v>3.9368829329739818</v>
      </c>
      <c r="F10" s="80">
        <v>10611</v>
      </c>
      <c r="G10" s="4" t="s">
        <v>208</v>
      </c>
      <c r="H10" s="4" t="s">
        <v>265</v>
      </c>
      <c r="I10" s="113">
        <v>4</v>
      </c>
      <c r="K10" s="79" t="s">
        <v>177</v>
      </c>
      <c r="L10" t="s">
        <v>178</v>
      </c>
      <c r="M10">
        <v>5257</v>
      </c>
      <c r="N10" s="32">
        <v>106.8892460066384</v>
      </c>
      <c r="O10" s="32">
        <v>2.5625905081717293</v>
      </c>
      <c r="P10" s="80">
        <v>10611</v>
      </c>
      <c r="Q10" s="4" t="s">
        <v>208</v>
      </c>
      <c r="R10" s="4" t="s">
        <v>266</v>
      </c>
      <c r="S10" s="113">
        <v>5</v>
      </c>
      <c r="U10" s="90">
        <v>10611</v>
      </c>
      <c r="V10">
        <v>5257</v>
      </c>
      <c r="W10" s="4" t="s">
        <v>267</v>
      </c>
      <c r="X10" s="5">
        <f t="shared" si="0"/>
        <v>109.41775516703055</v>
      </c>
      <c r="Y10" s="5">
        <f t="shared" si="1"/>
        <v>2.1476856755123674</v>
      </c>
      <c r="Z10" s="117"/>
      <c r="AC10" s="25"/>
    </row>
    <row r="11" spans="1:29" x14ac:dyDescent="0.45">
      <c r="A11" s="79" t="s">
        <v>142</v>
      </c>
      <c r="B11" t="s">
        <v>113</v>
      </c>
      <c r="C11">
        <v>5256</v>
      </c>
      <c r="D11" s="32">
        <v>104.54753044231713</v>
      </c>
      <c r="E11" s="32">
        <v>4.0133128113476513</v>
      </c>
      <c r="F11" s="80">
        <v>10611</v>
      </c>
      <c r="G11" s="4" t="s">
        <v>208</v>
      </c>
      <c r="H11" s="4" t="s">
        <v>265</v>
      </c>
      <c r="I11" s="113">
        <v>4</v>
      </c>
      <c r="K11" s="79" t="s">
        <v>179</v>
      </c>
      <c r="L11" t="s">
        <v>180</v>
      </c>
      <c r="M11">
        <v>5256</v>
      </c>
      <c r="N11" s="32">
        <v>105.25347454424904</v>
      </c>
      <c r="O11" s="32">
        <v>2.559153072208121</v>
      </c>
      <c r="P11" s="80">
        <v>10611</v>
      </c>
      <c r="Q11" s="4" t="s">
        <v>208</v>
      </c>
      <c r="R11" s="4" t="s">
        <v>266</v>
      </c>
      <c r="S11" s="113">
        <v>5</v>
      </c>
      <c r="U11" s="90">
        <v>10611</v>
      </c>
      <c r="V11">
        <v>5256</v>
      </c>
      <c r="W11" s="4" t="s">
        <v>267</v>
      </c>
      <c r="X11" s="5">
        <f t="shared" si="0"/>
        <v>104.90050249328308</v>
      </c>
      <c r="Y11" s="5">
        <f t="shared" si="1"/>
        <v>2.1577851103616417</v>
      </c>
      <c r="Z11" s="117"/>
      <c r="AC11" s="25"/>
    </row>
    <row r="12" spans="1:29" x14ac:dyDescent="0.45">
      <c r="A12" s="79" t="s">
        <v>143</v>
      </c>
      <c r="B12" t="s">
        <v>114</v>
      </c>
      <c r="C12">
        <v>5255</v>
      </c>
      <c r="D12" s="32">
        <v>109.12560268782245</v>
      </c>
      <c r="E12" s="32">
        <v>3.9940401551066733</v>
      </c>
      <c r="F12" s="80">
        <v>10611</v>
      </c>
      <c r="G12" s="4" t="s">
        <v>208</v>
      </c>
      <c r="H12" s="4" t="s">
        <v>265</v>
      </c>
      <c r="I12" s="113">
        <v>4</v>
      </c>
      <c r="K12" s="79" t="s">
        <v>181</v>
      </c>
      <c r="L12" t="s">
        <v>182</v>
      </c>
      <c r="M12">
        <v>5255</v>
      </c>
      <c r="N12" s="32">
        <v>105.87049073147182</v>
      </c>
      <c r="O12" s="32">
        <v>2.5610168183719089</v>
      </c>
      <c r="P12" s="80">
        <v>10611</v>
      </c>
      <c r="Q12" s="4" t="s">
        <v>208</v>
      </c>
      <c r="R12" s="4" t="s">
        <v>266</v>
      </c>
      <c r="S12" s="113">
        <v>5</v>
      </c>
      <c r="U12" s="90">
        <v>10611</v>
      </c>
      <c r="V12">
        <v>5255</v>
      </c>
      <c r="W12" s="4" t="s">
        <v>267</v>
      </c>
      <c r="X12" s="5">
        <f t="shared" si="0"/>
        <v>107.49804670964713</v>
      </c>
      <c r="Y12" s="5">
        <f t="shared" si="1"/>
        <v>2.1558864469312549</v>
      </c>
      <c r="Z12" s="117"/>
      <c r="AC12" s="25"/>
    </row>
    <row r="13" spans="1:29" ht="14.65" thickBot="1" x14ac:dyDescent="0.5">
      <c r="A13" s="79" t="s">
        <v>144</v>
      </c>
      <c r="B13" t="s">
        <v>115</v>
      </c>
      <c r="C13">
        <v>5254</v>
      </c>
      <c r="D13" s="32">
        <v>105.50481788397815</v>
      </c>
      <c r="E13" s="32">
        <v>4.0189739656043635</v>
      </c>
      <c r="F13" s="80">
        <v>10611</v>
      </c>
      <c r="G13" s="4" t="s">
        <v>208</v>
      </c>
      <c r="H13" s="4" t="s">
        <v>265</v>
      </c>
      <c r="I13" s="113">
        <v>4</v>
      </c>
      <c r="K13" s="87" t="s">
        <v>183</v>
      </c>
      <c r="L13" s="34" t="s">
        <v>184</v>
      </c>
      <c r="M13" s="34">
        <v>5254</v>
      </c>
      <c r="N13" s="114">
        <v>105.35516270625234</v>
      </c>
      <c r="O13" s="114">
        <v>2.6093416125817663</v>
      </c>
      <c r="P13" s="88">
        <v>10611</v>
      </c>
      <c r="Q13" s="37" t="s">
        <v>208</v>
      </c>
      <c r="R13" s="37" t="s">
        <v>266</v>
      </c>
      <c r="S13" s="115">
        <v>5</v>
      </c>
      <c r="U13" s="90">
        <v>10611</v>
      </c>
      <c r="V13">
        <v>5254</v>
      </c>
      <c r="W13" s="4" t="s">
        <v>267</v>
      </c>
      <c r="X13" s="5">
        <f t="shared" si="0"/>
        <v>105.42999029511525</v>
      </c>
      <c r="Y13" s="5">
        <f t="shared" si="1"/>
        <v>2.1885298768647665</v>
      </c>
      <c r="Z13" s="117"/>
      <c r="AC13" s="25"/>
    </row>
    <row r="14" spans="1:29" x14ac:dyDescent="0.45">
      <c r="A14" s="79" t="s">
        <v>145</v>
      </c>
      <c r="B14" t="s">
        <v>116</v>
      </c>
      <c r="C14">
        <v>5253</v>
      </c>
      <c r="D14" s="32">
        <v>101.80191367307567</v>
      </c>
      <c r="E14" s="32">
        <v>3.9740634582328731</v>
      </c>
      <c r="F14" s="80">
        <v>10611</v>
      </c>
      <c r="G14" s="4" t="s">
        <v>208</v>
      </c>
      <c r="H14" s="4" t="s">
        <v>265</v>
      </c>
      <c r="I14" s="113">
        <v>4</v>
      </c>
      <c r="U14" s="90">
        <v>10611</v>
      </c>
      <c r="V14">
        <v>5253</v>
      </c>
      <c r="W14" s="4" t="s">
        <v>267</v>
      </c>
      <c r="X14" s="5">
        <f>AVERAGE(D14)</f>
        <v>101.80191367307567</v>
      </c>
      <c r="Y14" s="5">
        <f>E14</f>
        <v>3.9740634582328731</v>
      </c>
      <c r="Z14" s="117"/>
      <c r="AC14" s="25"/>
    </row>
    <row r="15" spans="1:29" x14ac:dyDescent="0.45">
      <c r="A15" s="79" t="s">
        <v>146</v>
      </c>
      <c r="B15" t="s">
        <v>117</v>
      </c>
      <c r="C15">
        <v>5252</v>
      </c>
      <c r="D15" s="32">
        <v>101.59305244190419</v>
      </c>
      <c r="E15" s="32">
        <v>4.048131212981084</v>
      </c>
      <c r="F15" s="80">
        <v>10611</v>
      </c>
      <c r="G15" s="4" t="s">
        <v>208</v>
      </c>
      <c r="H15" s="4" t="s">
        <v>265</v>
      </c>
      <c r="I15" s="113">
        <v>4</v>
      </c>
      <c r="U15" s="90">
        <v>10611</v>
      </c>
      <c r="V15">
        <v>5252</v>
      </c>
      <c r="W15" s="4" t="s">
        <v>267</v>
      </c>
      <c r="X15" s="5">
        <f t="shared" ref="X15:X33" si="2">AVERAGE(D15)</f>
        <v>101.59305244190419</v>
      </c>
      <c r="Y15" s="5">
        <f t="shared" ref="Y15:Y33" si="3">E15</f>
        <v>4.048131212981084</v>
      </c>
      <c r="Z15" s="117"/>
      <c r="AC15" s="25"/>
    </row>
    <row r="16" spans="1:29" x14ac:dyDescent="0.45">
      <c r="A16" s="79" t="s">
        <v>147</v>
      </c>
      <c r="B16" t="s">
        <v>118</v>
      </c>
      <c r="C16">
        <v>5251</v>
      </c>
      <c r="D16" s="32">
        <v>97.806969597651999</v>
      </c>
      <c r="E16" s="32">
        <v>4.0030929765002048</v>
      </c>
      <c r="F16" s="80">
        <v>10611</v>
      </c>
      <c r="G16" s="4" t="s">
        <v>208</v>
      </c>
      <c r="H16" s="4" t="s">
        <v>265</v>
      </c>
      <c r="I16" s="113">
        <v>4</v>
      </c>
      <c r="U16" s="90">
        <v>10611</v>
      </c>
      <c r="V16">
        <v>5251</v>
      </c>
      <c r="W16" s="4" t="s">
        <v>267</v>
      </c>
      <c r="X16" s="5">
        <f t="shared" si="2"/>
        <v>97.806969597651999</v>
      </c>
      <c r="Y16" s="5">
        <f t="shared" si="3"/>
        <v>4.0030929765002048</v>
      </c>
      <c r="Z16" s="117"/>
      <c r="AC16" s="25"/>
    </row>
    <row r="17" spans="1:29" x14ac:dyDescent="0.45">
      <c r="A17" s="79" t="s">
        <v>148</v>
      </c>
      <c r="B17" t="s">
        <v>119</v>
      </c>
      <c r="C17">
        <v>5250</v>
      </c>
      <c r="D17" s="32">
        <v>97.104697064851692</v>
      </c>
      <c r="E17" s="32">
        <v>3.9903011512784534</v>
      </c>
      <c r="F17" s="80">
        <v>10611</v>
      </c>
      <c r="G17" s="4" t="s">
        <v>208</v>
      </c>
      <c r="H17" s="4" t="s">
        <v>265</v>
      </c>
      <c r="I17" s="113">
        <v>4</v>
      </c>
      <c r="U17" s="90">
        <v>10611</v>
      </c>
      <c r="V17">
        <v>5250</v>
      </c>
      <c r="W17" s="4" t="s">
        <v>267</v>
      </c>
      <c r="X17" s="5">
        <f t="shared" si="2"/>
        <v>97.104697064851692</v>
      </c>
      <c r="Y17" s="5">
        <f t="shared" si="3"/>
        <v>3.9903011512784534</v>
      </c>
      <c r="Z17" s="117"/>
      <c r="AC17" s="25"/>
    </row>
    <row r="18" spans="1:29" x14ac:dyDescent="0.45">
      <c r="A18" s="79" t="s">
        <v>149</v>
      </c>
      <c r="B18" t="s">
        <v>120</v>
      </c>
      <c r="C18">
        <v>5249</v>
      </c>
      <c r="D18" s="32">
        <v>96.987054863556295</v>
      </c>
      <c r="E18" s="32">
        <v>4.683723409760721</v>
      </c>
      <c r="F18" s="80">
        <v>10611</v>
      </c>
      <c r="G18" s="4" t="s">
        <v>208</v>
      </c>
      <c r="H18" s="4" t="s">
        <v>265</v>
      </c>
      <c r="I18" s="113">
        <v>4</v>
      </c>
      <c r="U18" s="90">
        <v>10611</v>
      </c>
      <c r="V18">
        <v>5249</v>
      </c>
      <c r="W18" s="4" t="s">
        <v>267</v>
      </c>
      <c r="X18" s="5">
        <f t="shared" si="2"/>
        <v>96.987054863556295</v>
      </c>
      <c r="Y18" s="5">
        <f t="shared" si="3"/>
        <v>4.683723409760721</v>
      </c>
      <c r="Z18" s="117"/>
      <c r="AC18" s="25"/>
    </row>
    <row r="19" spans="1:29" x14ac:dyDescent="0.45">
      <c r="A19" s="79" t="s">
        <v>150</v>
      </c>
      <c r="B19" t="s">
        <v>121</v>
      </c>
      <c r="C19">
        <v>5248</v>
      </c>
      <c r="D19" s="32">
        <v>95.930418081992656</v>
      </c>
      <c r="E19" s="32">
        <v>3.9869526381460298</v>
      </c>
      <c r="F19" s="80">
        <v>10611</v>
      </c>
      <c r="G19" s="4" t="s">
        <v>208</v>
      </c>
      <c r="H19" s="4" t="s">
        <v>265</v>
      </c>
      <c r="I19" s="113">
        <v>4</v>
      </c>
      <c r="U19" s="90">
        <v>10611</v>
      </c>
      <c r="V19">
        <v>5248</v>
      </c>
      <c r="W19" s="4" t="s">
        <v>267</v>
      </c>
      <c r="X19" s="5">
        <f t="shared" si="2"/>
        <v>95.930418081992656</v>
      </c>
      <c r="Y19" s="5">
        <f t="shared" si="3"/>
        <v>3.9869526381460298</v>
      </c>
      <c r="Z19" s="117"/>
      <c r="AC19" s="25"/>
    </row>
    <row r="20" spans="1:29" x14ac:dyDescent="0.45">
      <c r="A20" s="79" t="s">
        <v>151</v>
      </c>
      <c r="B20" t="s">
        <v>122</v>
      </c>
      <c r="C20">
        <v>5247</v>
      </c>
      <c r="D20" s="32">
        <v>99.425171095112617</v>
      </c>
      <c r="E20" s="32">
        <v>4.0282022940085422</v>
      </c>
      <c r="F20" s="80">
        <v>10611</v>
      </c>
      <c r="G20" s="4" t="s">
        <v>208</v>
      </c>
      <c r="H20" s="4" t="s">
        <v>265</v>
      </c>
      <c r="I20" s="113">
        <v>4</v>
      </c>
      <c r="U20" s="90">
        <v>10611</v>
      </c>
      <c r="V20">
        <v>5247</v>
      </c>
      <c r="W20" s="4" t="s">
        <v>267</v>
      </c>
      <c r="X20" s="5">
        <f t="shared" si="2"/>
        <v>99.425171095112617</v>
      </c>
      <c r="Y20" s="5">
        <f t="shared" si="3"/>
        <v>4.0282022940085422</v>
      </c>
      <c r="Z20" s="117"/>
      <c r="AC20" s="25"/>
    </row>
    <row r="21" spans="1:29" x14ac:dyDescent="0.45">
      <c r="A21" s="79" t="s">
        <v>152</v>
      </c>
      <c r="B21" t="s">
        <v>123</v>
      </c>
      <c r="C21">
        <v>5246</v>
      </c>
      <c r="D21" s="32">
        <v>90.733567887262723</v>
      </c>
      <c r="E21" s="32">
        <v>3.996781587052697</v>
      </c>
      <c r="F21" s="80">
        <v>10611</v>
      </c>
      <c r="G21" s="4" t="s">
        <v>208</v>
      </c>
      <c r="H21" s="4" t="s">
        <v>265</v>
      </c>
      <c r="I21" s="113">
        <v>4</v>
      </c>
      <c r="U21" s="90">
        <v>10611</v>
      </c>
      <c r="V21">
        <v>5246</v>
      </c>
      <c r="W21" s="4" t="s">
        <v>267</v>
      </c>
      <c r="X21" s="5">
        <f t="shared" si="2"/>
        <v>90.733567887262723</v>
      </c>
      <c r="Y21" s="5">
        <f t="shared" si="3"/>
        <v>3.996781587052697</v>
      </c>
      <c r="Z21" s="117"/>
      <c r="AC21" s="25"/>
    </row>
    <row r="22" spans="1:29" x14ac:dyDescent="0.45">
      <c r="A22" s="79" t="s">
        <v>153</v>
      </c>
      <c r="B22" t="s">
        <v>124</v>
      </c>
      <c r="C22">
        <v>5245</v>
      </c>
      <c r="D22" s="32">
        <v>97.540344556309662</v>
      </c>
      <c r="E22" s="32">
        <v>4.0153975343206518</v>
      </c>
      <c r="F22" s="80">
        <v>10611</v>
      </c>
      <c r="G22" s="4" t="s">
        <v>208</v>
      </c>
      <c r="H22" s="4" t="s">
        <v>265</v>
      </c>
      <c r="I22" s="113">
        <v>4</v>
      </c>
      <c r="U22" s="90">
        <v>10611</v>
      </c>
      <c r="V22">
        <v>5245</v>
      </c>
      <c r="W22" s="4" t="s">
        <v>267</v>
      </c>
      <c r="X22" s="5">
        <f t="shared" si="2"/>
        <v>97.540344556309662</v>
      </c>
      <c r="Y22" s="5">
        <f t="shared" si="3"/>
        <v>4.0153975343206518</v>
      </c>
      <c r="Z22" s="117"/>
      <c r="AC22" s="25"/>
    </row>
    <row r="23" spans="1:29" x14ac:dyDescent="0.45">
      <c r="A23" s="79" t="s">
        <v>154</v>
      </c>
      <c r="B23" t="s">
        <v>125</v>
      </c>
      <c r="C23">
        <v>5243</v>
      </c>
      <c r="D23" s="32">
        <v>94.072603996452557</v>
      </c>
      <c r="E23" s="32">
        <v>4.0161890865331955</v>
      </c>
      <c r="F23" s="80">
        <v>10611</v>
      </c>
      <c r="G23" s="4" t="s">
        <v>208</v>
      </c>
      <c r="H23" s="4" t="s">
        <v>265</v>
      </c>
      <c r="I23" s="113">
        <v>4</v>
      </c>
      <c r="U23" s="90">
        <v>10611</v>
      </c>
      <c r="V23">
        <v>5243</v>
      </c>
      <c r="W23" s="4" t="s">
        <v>267</v>
      </c>
      <c r="X23" s="5">
        <f t="shared" si="2"/>
        <v>94.072603996452557</v>
      </c>
      <c r="Y23" s="5">
        <f t="shared" si="3"/>
        <v>4.0161890865331955</v>
      </c>
      <c r="Z23" s="117"/>
      <c r="AC23" s="25"/>
    </row>
    <row r="24" spans="1:29" x14ac:dyDescent="0.45">
      <c r="A24" s="79" t="s">
        <v>155</v>
      </c>
      <c r="B24" t="s">
        <v>126</v>
      </c>
      <c r="C24">
        <v>5241</v>
      </c>
      <c r="D24" s="32">
        <v>92.44181807256102</v>
      </c>
      <c r="E24" s="32">
        <v>4.2344776537656363</v>
      </c>
      <c r="F24" s="80">
        <v>10611</v>
      </c>
      <c r="G24" s="4" t="s">
        <v>208</v>
      </c>
      <c r="H24" s="4" t="s">
        <v>265</v>
      </c>
      <c r="I24" s="113">
        <v>4</v>
      </c>
      <c r="U24" s="90">
        <v>10611</v>
      </c>
      <c r="V24">
        <v>5241</v>
      </c>
      <c r="W24" s="4" t="s">
        <v>267</v>
      </c>
      <c r="X24" s="5">
        <f t="shared" si="2"/>
        <v>92.44181807256102</v>
      </c>
      <c r="Y24" s="5">
        <f t="shared" si="3"/>
        <v>4.2344776537656363</v>
      </c>
      <c r="Z24" s="117"/>
      <c r="AC24" s="25"/>
    </row>
    <row r="25" spans="1:29" x14ac:dyDescent="0.45">
      <c r="A25" s="79" t="s">
        <v>156</v>
      </c>
      <c r="B25" t="s">
        <v>127</v>
      </c>
      <c r="C25">
        <v>5239</v>
      </c>
      <c r="D25" s="32">
        <v>90.267506769494688</v>
      </c>
      <c r="E25" s="32">
        <v>3.9893934065261969</v>
      </c>
      <c r="F25" s="80">
        <v>10611</v>
      </c>
      <c r="G25" s="4" t="s">
        <v>208</v>
      </c>
      <c r="H25" s="4" t="s">
        <v>265</v>
      </c>
      <c r="I25" s="113">
        <v>4</v>
      </c>
      <c r="U25" s="90">
        <v>10611</v>
      </c>
      <c r="V25">
        <v>5239</v>
      </c>
      <c r="W25" s="4" t="s">
        <v>267</v>
      </c>
      <c r="X25" s="5">
        <f t="shared" si="2"/>
        <v>90.267506769494688</v>
      </c>
      <c r="Y25" s="5">
        <f t="shared" si="3"/>
        <v>3.9893934065261969</v>
      </c>
      <c r="Z25" s="117"/>
      <c r="AC25" s="25"/>
    </row>
    <row r="26" spans="1:29" x14ac:dyDescent="0.45">
      <c r="A26" s="79" t="s">
        <v>157</v>
      </c>
      <c r="B26" t="s">
        <v>128</v>
      </c>
      <c r="C26">
        <v>5237</v>
      </c>
      <c r="D26" s="32">
        <v>97.573606206846407</v>
      </c>
      <c r="E26" s="32">
        <v>3.8033802340898366</v>
      </c>
      <c r="F26" s="80">
        <v>10611</v>
      </c>
      <c r="G26" s="4" t="s">
        <v>208</v>
      </c>
      <c r="H26" s="4" t="s">
        <v>265</v>
      </c>
      <c r="I26" s="113">
        <v>4</v>
      </c>
      <c r="U26" s="90">
        <v>10611</v>
      </c>
      <c r="V26">
        <v>5237</v>
      </c>
      <c r="W26" s="4" t="s">
        <v>267</v>
      </c>
      <c r="X26" s="5">
        <f t="shared" si="2"/>
        <v>97.573606206846407</v>
      </c>
      <c r="Y26" s="5">
        <f t="shared" si="3"/>
        <v>3.8033802340898366</v>
      </c>
      <c r="Z26" s="117"/>
      <c r="AC26" s="25"/>
    </row>
    <row r="27" spans="1:29" x14ac:dyDescent="0.45">
      <c r="A27" s="79" t="s">
        <v>158</v>
      </c>
      <c r="B27" t="s">
        <v>129</v>
      </c>
      <c r="C27">
        <v>5235</v>
      </c>
      <c r="D27" s="32">
        <v>90.02472149795571</v>
      </c>
      <c r="E27" s="32">
        <v>3.812560477105825</v>
      </c>
      <c r="F27" s="80">
        <v>10611</v>
      </c>
      <c r="G27" s="4" t="s">
        <v>208</v>
      </c>
      <c r="H27" s="4" t="s">
        <v>265</v>
      </c>
      <c r="I27" s="113">
        <v>4</v>
      </c>
      <c r="U27" s="90">
        <v>10611</v>
      </c>
      <c r="V27">
        <v>5235</v>
      </c>
      <c r="W27" s="4" t="s">
        <v>267</v>
      </c>
      <c r="X27" s="5">
        <f t="shared" si="2"/>
        <v>90.02472149795571</v>
      </c>
      <c r="Y27" s="5">
        <f t="shared" si="3"/>
        <v>3.812560477105825</v>
      </c>
      <c r="Z27" s="117"/>
      <c r="AC27" s="25"/>
    </row>
    <row r="28" spans="1:29" x14ac:dyDescent="0.45">
      <c r="A28" s="79" t="s">
        <v>159</v>
      </c>
      <c r="B28" t="s">
        <v>130</v>
      </c>
      <c r="C28">
        <v>5233</v>
      </c>
      <c r="D28" s="32">
        <v>90.333451712944381</v>
      </c>
      <c r="E28" s="32">
        <v>3.8619973809431323</v>
      </c>
      <c r="F28" s="80">
        <v>10611</v>
      </c>
      <c r="G28" s="4" t="s">
        <v>208</v>
      </c>
      <c r="H28" s="4" t="s">
        <v>265</v>
      </c>
      <c r="I28" s="113">
        <v>4</v>
      </c>
      <c r="U28" s="90">
        <v>10611</v>
      </c>
      <c r="V28">
        <v>5233</v>
      </c>
      <c r="W28" s="4" t="s">
        <v>267</v>
      </c>
      <c r="X28" s="5">
        <f t="shared" si="2"/>
        <v>90.333451712944381</v>
      </c>
      <c r="Y28" s="5">
        <f t="shared" si="3"/>
        <v>3.8619973809431323</v>
      </c>
      <c r="Z28" s="117"/>
      <c r="AC28" s="25"/>
    </row>
    <row r="29" spans="1:29" x14ac:dyDescent="0.45">
      <c r="A29" s="79" t="s">
        <v>160</v>
      </c>
      <c r="B29" t="s">
        <v>131</v>
      </c>
      <c r="C29">
        <v>5231</v>
      </c>
      <c r="D29" s="32">
        <v>91.546457065742047</v>
      </c>
      <c r="E29" s="32">
        <v>4.774422042621759</v>
      </c>
      <c r="F29" s="80">
        <v>10611</v>
      </c>
      <c r="G29" s="4" t="s">
        <v>208</v>
      </c>
      <c r="H29" s="4" t="s">
        <v>265</v>
      </c>
      <c r="I29" s="113">
        <v>4</v>
      </c>
      <c r="U29" s="90">
        <v>10611</v>
      </c>
      <c r="V29">
        <v>5231</v>
      </c>
      <c r="W29" s="4" t="s">
        <v>267</v>
      </c>
      <c r="X29" s="5">
        <f t="shared" si="2"/>
        <v>91.546457065742047</v>
      </c>
      <c r="Y29" s="5">
        <f t="shared" si="3"/>
        <v>4.774422042621759</v>
      </c>
      <c r="Z29" s="117"/>
      <c r="AC29" s="25"/>
    </row>
    <row r="30" spans="1:29" x14ac:dyDescent="0.45">
      <c r="A30" s="79" t="s">
        <v>161</v>
      </c>
      <c r="B30" t="s">
        <v>132</v>
      </c>
      <c r="C30">
        <v>5229</v>
      </c>
      <c r="D30" s="32">
        <v>85.842916725156641</v>
      </c>
      <c r="E30" s="32">
        <v>3.8657497210152281</v>
      </c>
      <c r="F30" s="80">
        <v>10611</v>
      </c>
      <c r="G30" s="4" t="s">
        <v>208</v>
      </c>
      <c r="H30" s="4" t="s">
        <v>265</v>
      </c>
      <c r="I30" s="113">
        <v>4</v>
      </c>
      <c r="U30" s="90">
        <v>10611</v>
      </c>
      <c r="V30">
        <v>5229</v>
      </c>
      <c r="W30" s="4" t="s">
        <v>267</v>
      </c>
      <c r="X30" s="5">
        <f t="shared" si="2"/>
        <v>85.842916725156641</v>
      </c>
      <c r="Y30" s="5">
        <f t="shared" si="3"/>
        <v>3.8657497210152281</v>
      </c>
      <c r="Z30" s="117"/>
      <c r="AC30" s="25"/>
    </row>
    <row r="31" spans="1:29" x14ac:dyDescent="0.45">
      <c r="A31" s="79" t="s">
        <v>162</v>
      </c>
      <c r="B31" t="s">
        <v>133</v>
      </c>
      <c r="C31">
        <v>5227</v>
      </c>
      <c r="D31" s="32">
        <v>85.743394173156688</v>
      </c>
      <c r="E31" s="32">
        <v>3.94218378576491</v>
      </c>
      <c r="F31" s="80">
        <v>10611</v>
      </c>
      <c r="G31" s="4" t="s">
        <v>208</v>
      </c>
      <c r="H31" s="4" t="s">
        <v>265</v>
      </c>
      <c r="I31" s="113">
        <v>4</v>
      </c>
      <c r="U31" s="90">
        <v>10611</v>
      </c>
      <c r="V31">
        <v>5227</v>
      </c>
      <c r="W31" s="4" t="s">
        <v>267</v>
      </c>
      <c r="X31" s="5">
        <f t="shared" si="2"/>
        <v>85.743394173156688</v>
      </c>
      <c r="Y31" s="5">
        <f t="shared" si="3"/>
        <v>3.94218378576491</v>
      </c>
      <c r="Z31" s="117"/>
      <c r="AC31" s="25"/>
    </row>
    <row r="32" spans="1:29" x14ac:dyDescent="0.45">
      <c r="A32" s="79" t="s">
        <v>163</v>
      </c>
      <c r="B32" t="s">
        <v>134</v>
      </c>
      <c r="C32">
        <v>5225</v>
      </c>
      <c r="D32" s="32">
        <v>92.6331075726563</v>
      </c>
      <c r="E32" s="32">
        <v>3.9919511953191495</v>
      </c>
      <c r="F32" s="80">
        <v>10611</v>
      </c>
      <c r="G32" s="4" t="s">
        <v>208</v>
      </c>
      <c r="H32" s="4" t="s">
        <v>265</v>
      </c>
      <c r="I32" s="113">
        <v>4</v>
      </c>
      <c r="U32" s="90">
        <v>10611</v>
      </c>
      <c r="V32">
        <v>5225</v>
      </c>
      <c r="W32" s="4" t="s">
        <v>267</v>
      </c>
      <c r="X32" s="5">
        <f t="shared" si="2"/>
        <v>92.6331075726563</v>
      </c>
      <c r="Y32" s="5">
        <f t="shared" si="3"/>
        <v>3.9919511953191495</v>
      </c>
      <c r="Z32" s="117"/>
      <c r="AC32" s="25"/>
    </row>
    <row r="33" spans="1:29" ht="14.65" thickBot="1" x14ac:dyDescent="0.5">
      <c r="A33" s="87" t="s">
        <v>164</v>
      </c>
      <c r="B33" s="34" t="s">
        <v>135</v>
      </c>
      <c r="C33" s="34">
        <v>5223</v>
      </c>
      <c r="D33" s="114">
        <v>89.4122031550868</v>
      </c>
      <c r="E33" s="114">
        <v>3.958367509387211</v>
      </c>
      <c r="F33" s="88">
        <v>10611</v>
      </c>
      <c r="G33" s="37" t="s">
        <v>208</v>
      </c>
      <c r="H33" s="37" t="s">
        <v>265</v>
      </c>
      <c r="I33" s="115">
        <v>4</v>
      </c>
      <c r="U33" s="96">
        <v>10611</v>
      </c>
      <c r="V33" s="34">
        <v>5223</v>
      </c>
      <c r="W33" s="37" t="s">
        <v>267</v>
      </c>
      <c r="X33" s="38">
        <f t="shared" si="2"/>
        <v>89.4122031550868</v>
      </c>
      <c r="Y33" s="38">
        <f t="shared" si="3"/>
        <v>3.958367509387211</v>
      </c>
      <c r="Z33" s="118"/>
      <c r="AA33" s="34"/>
      <c r="AB33" s="34"/>
      <c r="AC33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7e3a5f-9211-4741-83c7-0556126e5e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8C5B3BFCFF7C4585E0070434354127" ma:contentTypeVersion="16" ma:contentTypeDescription="Ein neues Dokument erstellen." ma:contentTypeScope="" ma:versionID="2ab654b2daf6cd8d6d7f504f31baa390">
  <xsd:schema xmlns:xsd="http://www.w3.org/2001/XMLSchema" xmlns:xs="http://www.w3.org/2001/XMLSchema" xmlns:p="http://schemas.microsoft.com/office/2006/metadata/properties" xmlns:ns3="407e3a5f-9211-4741-83c7-0556126e5e00" xmlns:ns4="2894264b-2b72-4a62-ab12-f483e1080832" targetNamespace="http://schemas.microsoft.com/office/2006/metadata/properties" ma:root="true" ma:fieldsID="12e145cdc0f3b41b72fd76ab7d8cf751" ns3:_="" ns4:_="">
    <xsd:import namespace="407e3a5f-9211-4741-83c7-0556126e5e00"/>
    <xsd:import namespace="2894264b-2b72-4a62-ab12-f483e1080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e3a5f-9211-4741-83c7-0556126e5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4264b-2b72-4a62-ab12-f483e1080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6B4ED9-4A37-4AEC-AF1A-2E03D87D8430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894264b-2b72-4a62-ab12-f483e1080832"/>
    <ds:schemaRef ds:uri="407e3a5f-9211-4741-83c7-0556126e5e00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E3EF3-7809-4F9F-B7D2-F4558FE7F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7e3a5f-9211-4741-83c7-0556126e5e00"/>
    <ds:schemaRef ds:uri="2894264b-2b72-4a62-ab12-f483e1080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CC5044-1B14-4AE3-90DA-CB9015A3F9B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00387a-212f-43ea-ac7f-77aa12d7977e}" enabled="0" method="" siteId="{d400387a-212f-43ea-ac7f-77aa12d797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All_14C</vt:lpstr>
      <vt:lpstr>Avg_10611LARA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szidat</dc:creator>
  <cp:lastModifiedBy>Maczkowski, Andrej (IAW)</cp:lastModifiedBy>
  <cp:lastPrinted>2016-03-11T16:00:44Z</cp:lastPrinted>
  <dcterms:created xsi:type="dcterms:W3CDTF">2015-05-11T10:44:10Z</dcterms:created>
  <dcterms:modified xsi:type="dcterms:W3CDTF">2023-10-06T15:19:40Z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0x010100878C5B3BFCFF7C4585E0070434354127</vt:lpwstr>
  </property>
</Properties>
</file>