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ltnmsu-my.sharepoint.com/personal/lzhou_nmsu_edu/Documents/Hanley Research (ASUS)/LW_Manuscript/Additional Files/"/>
    </mc:Choice>
  </mc:AlternateContent>
  <xr:revisionPtr revIDLastSave="483" documentId="8_{9F3E8780-A239-4F49-B33E-FBBEFFBB569D}" xr6:coauthVersionLast="47" xr6:coauthVersionMax="47" xr10:uidLastSave="{46D99756-5ED5-410B-929B-08952F38C1EC}"/>
  <bookViews>
    <workbookView xWindow="28680" yWindow="-120" windowWidth="29040" windowHeight="15720" xr2:uid="{852DCC40-780F-428A-B2E8-4730FD96844C}"/>
  </bookViews>
  <sheets>
    <sheet name="Black Fly Barcode Metadata" sheetId="1" r:id="rId1"/>
    <sheet name="2020 Sampling Metadata" sheetId="2" r:id="rId2"/>
    <sheet name="2021 Sampling Metadata" sheetId="3" r:id="rId3"/>
    <sheet name="2022 Sampling Metadata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75" i="4" l="1"/>
  <c r="H474" i="4"/>
  <c r="H473" i="4"/>
  <c r="H472" i="4"/>
  <c r="H471" i="4"/>
  <c r="H470" i="4"/>
  <c r="H469" i="4"/>
  <c r="H468" i="4"/>
  <c r="H467" i="4"/>
  <c r="H466" i="4"/>
  <c r="H465" i="4"/>
  <c r="H464" i="4"/>
  <c r="H463" i="4"/>
  <c r="H462" i="4"/>
  <c r="H461" i="4"/>
  <c r="H460" i="4"/>
  <c r="H459" i="4"/>
  <c r="H458" i="4"/>
  <c r="H457" i="4"/>
  <c r="H456" i="4"/>
  <c r="H455" i="4"/>
  <c r="H454" i="4"/>
  <c r="H453" i="4"/>
  <c r="H452" i="4"/>
  <c r="H451" i="4"/>
  <c r="H450" i="4"/>
  <c r="H449" i="4"/>
  <c r="H448" i="4"/>
  <c r="H447" i="4"/>
  <c r="H446" i="4"/>
  <c r="H445" i="4"/>
  <c r="H444" i="4"/>
  <c r="H443" i="4"/>
  <c r="H442" i="4"/>
  <c r="H441" i="4"/>
  <c r="H439" i="4"/>
  <c r="H438" i="4"/>
  <c r="H437" i="4"/>
  <c r="H436" i="4"/>
  <c r="H435" i="4"/>
  <c r="H434" i="4"/>
  <c r="H433" i="4"/>
  <c r="H431" i="4"/>
  <c r="H430" i="4"/>
  <c r="H429" i="4"/>
  <c r="H428" i="4"/>
  <c r="H427" i="4"/>
  <c r="H426" i="4"/>
  <c r="H425" i="4"/>
  <c r="H424" i="4"/>
  <c r="H423" i="4"/>
  <c r="H422" i="4"/>
  <c r="H421" i="4"/>
  <c r="H420" i="4"/>
  <c r="H419" i="4"/>
  <c r="H418" i="4"/>
  <c r="H417" i="4"/>
  <c r="H416" i="4"/>
  <c r="H415" i="4"/>
  <c r="H414" i="4"/>
  <c r="H412" i="4"/>
  <c r="H411" i="4"/>
  <c r="H410" i="4"/>
  <c r="H409" i="4"/>
  <c r="H408" i="4"/>
  <c r="H407" i="4"/>
  <c r="H406" i="4"/>
  <c r="H405" i="4"/>
  <c r="H404" i="4"/>
  <c r="H403" i="4"/>
  <c r="H402" i="4"/>
  <c r="H401" i="4"/>
  <c r="H400" i="4"/>
  <c r="H399" i="4"/>
  <c r="H398" i="4"/>
  <c r="H397" i="4"/>
  <c r="H396" i="4"/>
  <c r="H395" i="4"/>
  <c r="H394" i="4"/>
  <c r="H393" i="4"/>
  <c r="H392" i="4"/>
  <c r="H391" i="4"/>
  <c r="H390" i="4"/>
  <c r="H389" i="4"/>
  <c r="H388" i="4"/>
  <c r="H387" i="4"/>
  <c r="H386" i="4"/>
  <c r="H385" i="4"/>
  <c r="H384" i="4"/>
  <c r="H383" i="4"/>
  <c r="H382" i="4"/>
  <c r="H381" i="4"/>
  <c r="H380" i="4"/>
  <c r="H379" i="4"/>
  <c r="H378" i="4"/>
  <c r="H377" i="4"/>
  <c r="H376" i="4"/>
  <c r="H375" i="4"/>
  <c r="H374" i="4"/>
  <c r="H373" i="4"/>
  <c r="H372" i="4"/>
  <c r="H371" i="4"/>
  <c r="H370" i="4"/>
  <c r="H369" i="4"/>
  <c r="H368" i="4"/>
  <c r="H367" i="4"/>
  <c r="H366" i="4"/>
  <c r="H365" i="4"/>
  <c r="H364" i="4"/>
  <c r="H363" i="4"/>
  <c r="H362" i="4"/>
  <c r="H361" i="4"/>
  <c r="H360" i="4"/>
  <c r="H359" i="4"/>
  <c r="H358" i="4"/>
  <c r="H357" i="4"/>
  <c r="H356" i="4"/>
  <c r="H355" i="4"/>
  <c r="H354" i="4"/>
  <c r="H353" i="4"/>
  <c r="H352" i="4"/>
  <c r="H351" i="4"/>
  <c r="H350" i="4"/>
  <c r="H349" i="4"/>
  <c r="H348" i="4"/>
  <c r="H347" i="4"/>
  <c r="H346" i="4"/>
  <c r="H345" i="4"/>
  <c r="H344" i="4"/>
  <c r="H343" i="4"/>
  <c r="H342" i="4"/>
  <c r="H341" i="4"/>
  <c r="H340" i="4"/>
  <c r="G340" i="4" a="1"/>
  <c r="G340" i="4" s="1"/>
  <c r="H339" i="4"/>
  <c r="H338" i="4"/>
  <c r="H337" i="4"/>
  <c r="H336" i="4"/>
  <c r="G336" i="4" a="1"/>
  <c r="G336" i="4" s="1"/>
  <c r="H335" i="4"/>
  <c r="H334" i="4"/>
  <c r="H333" i="4"/>
  <c r="H332" i="4"/>
  <c r="G332" i="4" a="1"/>
  <c r="G332" i="4" s="1"/>
  <c r="G328" i="4" a="1"/>
  <c r="G328" i="4" s="1"/>
  <c r="G324" i="4" a="1"/>
  <c r="G324" i="4" s="1"/>
  <c r="G320" i="4" a="1"/>
  <c r="G320" i="4" s="1"/>
  <c r="G316" i="4" a="1"/>
  <c r="G316" i="4" s="1"/>
  <c r="G312" i="4" a="1"/>
  <c r="G312" i="4" s="1"/>
  <c r="G308" i="4" a="1"/>
  <c r="G308" i="4" s="1"/>
  <c r="H307" i="4"/>
  <c r="H306" i="4"/>
  <c r="H305" i="4"/>
  <c r="H304" i="4"/>
  <c r="H303" i="4"/>
  <c r="H302" i="4"/>
  <c r="H301" i="4"/>
  <c r="H300" i="4"/>
  <c r="H299" i="4"/>
  <c r="H298" i="4"/>
  <c r="H297" i="4"/>
  <c r="H296" i="4"/>
  <c r="H295" i="4"/>
  <c r="H294" i="4"/>
  <c r="H293" i="4"/>
  <c r="H292" i="4"/>
  <c r="H291" i="4"/>
  <c r="H290" i="4"/>
  <c r="H289" i="4"/>
  <c r="H288" i="4"/>
  <c r="H287" i="4"/>
  <c r="H286" i="4"/>
  <c r="H285" i="4"/>
  <c r="H284" i="4"/>
  <c r="H283" i="4"/>
  <c r="H282" i="4"/>
  <c r="H281" i="4"/>
  <c r="H280" i="4"/>
  <c r="H279" i="4"/>
  <c r="H278" i="4"/>
  <c r="H277" i="4"/>
  <c r="H276" i="4"/>
  <c r="H275" i="4"/>
  <c r="H274" i="4"/>
  <c r="H273" i="4"/>
  <c r="H272" i="4"/>
  <c r="H271" i="4"/>
  <c r="H270" i="4"/>
  <c r="H269" i="4"/>
  <c r="H268" i="4"/>
  <c r="H267" i="4"/>
  <c r="H266" i="4"/>
  <c r="H265" i="4"/>
  <c r="H264" i="4"/>
  <c r="H263" i="4"/>
  <c r="H262" i="4"/>
  <c r="H261" i="4"/>
  <c r="H260" i="4"/>
  <c r="H259" i="4"/>
  <c r="H258" i="4"/>
  <c r="H257" i="4"/>
  <c r="H256" i="4"/>
  <c r="H255" i="4"/>
  <c r="H254" i="4"/>
  <c r="H253" i="4"/>
  <c r="H252" i="4"/>
  <c r="H251" i="4"/>
  <c r="H250" i="4"/>
  <c r="H249" i="4"/>
  <c r="H248" i="4"/>
  <c r="H247" i="4"/>
  <c r="H246" i="4"/>
  <c r="H245" i="4"/>
  <c r="H244" i="4"/>
  <c r="H243" i="4"/>
  <c r="H242" i="4"/>
  <c r="H241" i="4"/>
  <c r="H240" i="4"/>
  <c r="H239" i="4"/>
  <c r="H238" i="4"/>
  <c r="H237" i="4"/>
  <c r="H236" i="4"/>
  <c r="H235" i="4"/>
  <c r="H234" i="4"/>
  <c r="H233" i="4"/>
  <c r="H232" i="4"/>
  <c r="H231" i="4"/>
  <c r="H230" i="4"/>
  <c r="H229" i="4"/>
  <c r="H228" i="4"/>
  <c r="H227" i="4"/>
  <c r="H226" i="4"/>
  <c r="H225" i="4"/>
  <c r="H224" i="4"/>
  <c r="H223" i="4"/>
  <c r="H222" i="4"/>
  <c r="H221" i="4"/>
  <c r="H220" i="4"/>
  <c r="H219" i="4"/>
  <c r="H218" i="4"/>
  <c r="H217" i="4"/>
  <c r="H216" i="4"/>
  <c r="H215" i="4"/>
  <c r="H214" i="4"/>
  <c r="H213" i="4"/>
  <c r="H212" i="4"/>
  <c r="H211" i="4"/>
  <c r="H210" i="4"/>
  <c r="H209" i="4"/>
  <c r="H208" i="4"/>
  <c r="H207" i="4"/>
  <c r="H206" i="4"/>
  <c r="H205" i="4"/>
  <c r="H204" i="4"/>
  <c r="H203" i="4"/>
  <c r="H202" i="4"/>
  <c r="H200" i="4"/>
  <c r="H199" i="4"/>
  <c r="H198" i="4"/>
  <c r="H197" i="4"/>
  <c r="H196" i="4"/>
  <c r="H195" i="4"/>
  <c r="H194" i="4"/>
  <c r="H193" i="4"/>
  <c r="H192" i="4"/>
  <c r="H191" i="4"/>
  <c r="H190" i="4"/>
  <c r="H189" i="4"/>
  <c r="H188" i="4"/>
  <c r="H186" i="4"/>
  <c r="H184" i="4"/>
  <c r="H183" i="4"/>
  <c r="H182" i="4"/>
  <c r="H181" i="4"/>
  <c r="H180" i="4"/>
  <c r="H179" i="4"/>
  <c r="H178" i="4"/>
  <c r="H177" i="4"/>
  <c r="H176" i="4"/>
  <c r="H175" i="4"/>
  <c r="H174" i="4"/>
  <c r="H173" i="4"/>
  <c r="H172" i="4"/>
  <c r="H171" i="4"/>
  <c r="H170" i="4"/>
  <c r="H169" i="4"/>
  <c r="H168" i="4"/>
  <c r="H167" i="4"/>
  <c r="H166" i="4"/>
  <c r="H165" i="4"/>
  <c r="H164" i="4"/>
  <c r="H163" i="4"/>
  <c r="H162" i="4"/>
  <c r="H161" i="4"/>
  <c r="H160" i="4"/>
  <c r="H159" i="4"/>
  <c r="H158" i="4"/>
  <c r="H157" i="4"/>
  <c r="H156" i="4"/>
  <c r="H155" i="4"/>
  <c r="H153" i="4"/>
  <c r="H152" i="4"/>
  <c r="H151" i="4"/>
  <c r="H150" i="4"/>
  <c r="H149" i="4"/>
  <c r="H148" i="4"/>
  <c r="H147" i="4"/>
  <c r="H146" i="4"/>
  <c r="H144" i="4"/>
  <c r="H143" i="4"/>
  <c r="H142" i="4"/>
  <c r="H141" i="4"/>
  <c r="H140" i="4"/>
  <c r="H139" i="4"/>
  <c r="H138" i="4"/>
  <c r="H137" i="4"/>
  <c r="H136" i="4"/>
  <c r="H135" i="4"/>
  <c r="H134" i="4"/>
  <c r="H133" i="4"/>
  <c r="H132" i="4"/>
  <c r="H131" i="4"/>
  <c r="H130" i="4"/>
  <c r="H129" i="4"/>
  <c r="H128" i="4"/>
  <c r="H127" i="4"/>
  <c r="H126" i="4"/>
  <c r="H125" i="4"/>
  <c r="H124" i="4"/>
  <c r="H123" i="4"/>
  <c r="H122" i="4"/>
  <c r="H121" i="4"/>
  <c r="H120" i="4"/>
  <c r="H119" i="4"/>
  <c r="H118" i="4"/>
  <c r="H117" i="4"/>
  <c r="H116" i="4"/>
  <c r="H115" i="4"/>
  <c r="H114" i="4"/>
  <c r="H113" i="4"/>
  <c r="H112" i="4"/>
  <c r="H111" i="4"/>
  <c r="H109" i="4"/>
  <c r="H108" i="4"/>
  <c r="H107" i="4"/>
  <c r="H106" i="4"/>
  <c r="H105" i="4"/>
  <c r="H104" i="4"/>
  <c r="H103" i="4"/>
  <c r="H102" i="4"/>
  <c r="H101" i="4"/>
  <c r="H100" i="4"/>
  <c r="H99" i="4"/>
  <c r="H98" i="4"/>
  <c r="H97" i="4"/>
  <c r="H96" i="4"/>
  <c r="H95" i="4"/>
  <c r="H94" i="4"/>
  <c r="H93" i="4"/>
  <c r="H92" i="4"/>
  <c r="H91" i="4"/>
  <c r="H90" i="4"/>
  <c r="H89" i="4"/>
  <c r="H88" i="4"/>
  <c r="H87" i="4"/>
  <c r="H85" i="4"/>
  <c r="H84" i="4"/>
  <c r="H83" i="4"/>
  <c r="H82" i="4"/>
  <c r="H81" i="4"/>
  <c r="H80" i="4"/>
  <c r="H79" i="4"/>
  <c r="H78" i="4"/>
  <c r="H77" i="4"/>
  <c r="H76" i="4"/>
  <c r="H75" i="4"/>
  <c r="H74" i="4"/>
  <c r="H73" i="4"/>
  <c r="H72" i="4"/>
  <c r="H71" i="4"/>
  <c r="H70" i="4"/>
  <c r="H69" i="4"/>
  <c r="H68" i="4"/>
  <c r="H67" i="4"/>
  <c r="H66" i="4"/>
  <c r="H65" i="4"/>
  <c r="H64" i="4"/>
  <c r="H63" i="4"/>
  <c r="H62" i="4"/>
  <c r="H61" i="4"/>
  <c r="H60" i="4"/>
  <c r="H59" i="4"/>
  <c r="H58" i="4"/>
  <c r="H57" i="4"/>
  <c r="H56" i="4"/>
  <c r="H55" i="4"/>
  <c r="H54" i="4"/>
  <c r="H53" i="4"/>
  <c r="H52" i="4"/>
  <c r="H51" i="4"/>
  <c r="H50" i="4"/>
  <c r="H49" i="4"/>
  <c r="H48" i="4"/>
  <c r="H47" i="4"/>
  <c r="H46" i="4"/>
  <c r="H45" i="4"/>
  <c r="H44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H3" i="4"/>
  <c r="H2" i="4"/>
  <c r="M333" i="2"/>
  <c r="M332" i="2"/>
  <c r="M331" i="2"/>
  <c r="M330" i="2"/>
  <c r="M325" i="2"/>
  <c r="M324" i="2"/>
  <c r="M323" i="2"/>
  <c r="M322" i="2"/>
  <c r="M313" i="2"/>
  <c r="M312" i="2"/>
  <c r="M311" i="2"/>
  <c r="M310" i="2"/>
  <c r="M281" i="2"/>
  <c r="M280" i="2"/>
  <c r="M279" i="2"/>
  <c r="M278" i="2"/>
  <c r="M273" i="2"/>
  <c r="M272" i="2"/>
  <c r="M271" i="2"/>
  <c r="M270" i="2"/>
  <c r="M269" i="2"/>
  <c r="M268" i="2"/>
  <c r="M267" i="2"/>
  <c r="M266" i="2"/>
  <c r="M265" i="2"/>
  <c r="M264" i="2"/>
  <c r="M263" i="2"/>
  <c r="M262" i="2"/>
  <c r="M253" i="2"/>
  <c r="M252" i="2"/>
  <c r="M251" i="2"/>
  <c r="M250" i="2"/>
  <c r="M225" i="2"/>
  <c r="M224" i="2"/>
  <c r="M223" i="2"/>
  <c r="M222" i="2"/>
  <c r="M217" i="2"/>
  <c r="M216" i="2"/>
  <c r="M215" i="2"/>
  <c r="M214" i="2"/>
  <c r="M205" i="2"/>
  <c r="M204" i="2"/>
  <c r="M203" i="2"/>
  <c r="M202" i="2"/>
  <c r="M201" i="2"/>
  <c r="M200" i="2"/>
  <c r="M199" i="2"/>
  <c r="M198" i="2"/>
  <c r="M193" i="2"/>
  <c r="M192" i="2"/>
  <c r="M191" i="2"/>
  <c r="M190" i="2"/>
  <c r="M189" i="2"/>
  <c r="M188" i="2"/>
  <c r="M187" i="2"/>
  <c r="M186" i="2"/>
  <c r="M185" i="2"/>
  <c r="M184" i="2"/>
  <c r="M183" i="2"/>
  <c r="M182" i="2"/>
  <c r="M145" i="2"/>
  <c r="M144" i="2"/>
  <c r="M143" i="2"/>
  <c r="M142" i="2"/>
  <c r="M65" i="2"/>
  <c r="M64" i="2"/>
  <c r="M63" i="2"/>
  <c r="M62" i="2"/>
  <c r="M49" i="2"/>
  <c r="M48" i="2"/>
  <c r="M47" i="2"/>
  <c r="M46" i="2"/>
  <c r="M45" i="2"/>
  <c r="M44" i="2"/>
  <c r="M43" i="2"/>
  <c r="M42" i="2"/>
  <c r="M41" i="2"/>
  <c r="M40" i="2"/>
  <c r="M39" i="2"/>
  <c r="M38" i="2"/>
  <c r="M21" i="2"/>
  <c r="M20" i="2"/>
  <c r="M19" i="2"/>
  <c r="M18" i="2"/>
  <c r="M13" i="2"/>
  <c r="M12" i="2"/>
  <c r="M11" i="2"/>
  <c r="M10" i="2"/>
  <c r="M9" i="2"/>
  <c r="M8" i="2"/>
  <c r="M7" i="2"/>
  <c r="M6" i="2"/>
  <c r="M5" i="2"/>
  <c r="M4" i="2"/>
  <c r="M3" i="2"/>
  <c r="M2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<sst xmlns="http://schemas.openxmlformats.org/spreadsheetml/2006/main" count="16159" uniqueCount="2053">
  <si>
    <t>Genbank Accession Number</t>
  </si>
  <si>
    <t>OR459467</t>
  </si>
  <si>
    <t>OR459455</t>
  </si>
  <si>
    <t>OR459180</t>
  </si>
  <si>
    <t>OR459146</t>
  </si>
  <si>
    <t>OR459349</t>
  </si>
  <si>
    <t>OR458993</t>
  </si>
  <si>
    <t>OR459424</t>
  </si>
  <si>
    <t>OR459326</t>
  </si>
  <si>
    <t>OR459473</t>
  </si>
  <si>
    <t>OR459139</t>
  </si>
  <si>
    <t>OR459488</t>
  </si>
  <si>
    <t>OR459176</t>
  </si>
  <si>
    <t>OR459197</t>
  </si>
  <si>
    <t>OR459232</t>
  </si>
  <si>
    <t>OR459426</t>
  </si>
  <si>
    <t>OR458996</t>
  </si>
  <si>
    <t>OR459325</t>
  </si>
  <si>
    <t>OR459338</t>
  </si>
  <si>
    <t>OR459482</t>
  </si>
  <si>
    <t>OR459260</t>
  </si>
  <si>
    <t>OR459302</t>
  </si>
  <si>
    <t>OR459352</t>
  </si>
  <si>
    <t>OR459453</t>
  </si>
  <si>
    <t>OR459418</t>
  </si>
  <si>
    <t>OR459497</t>
  </si>
  <si>
    <t>OR459181</t>
  </si>
  <si>
    <t>OR459350</t>
  </si>
  <si>
    <t>OR459172</t>
  </si>
  <si>
    <t>OR459215</t>
  </si>
  <si>
    <t>OR459240</t>
  </si>
  <si>
    <t>OR459420</t>
  </si>
  <si>
    <t>OR459447</t>
  </si>
  <si>
    <t>OR459206</t>
  </si>
  <si>
    <t>OR459175</t>
  </si>
  <si>
    <t>OR459469</t>
  </si>
  <si>
    <t>OR459387</t>
  </si>
  <si>
    <t>OR459371</t>
  </si>
  <si>
    <t>OR459479</t>
  </si>
  <si>
    <t>OR459280</t>
  </si>
  <si>
    <t>OR459362</t>
  </si>
  <si>
    <t>OR459340</t>
  </si>
  <si>
    <t>OR459173</t>
  </si>
  <si>
    <t>OR459268</t>
  </si>
  <si>
    <t>OR459147</t>
  </si>
  <si>
    <t>OR459005</t>
  </si>
  <si>
    <t>OR459499</t>
  </si>
  <si>
    <t>OR459461</t>
  </si>
  <si>
    <t>OR459319</t>
  </si>
  <si>
    <t>OR459390</t>
  </si>
  <si>
    <t>OR459317</t>
  </si>
  <si>
    <t>OR459462</t>
  </si>
  <si>
    <t>OR459357</t>
  </si>
  <si>
    <t>OR459500</t>
  </si>
  <si>
    <t>OR459389</t>
  </si>
  <si>
    <t>OR459493</t>
  </si>
  <si>
    <t>OR459277</t>
  </si>
  <si>
    <t>OR459269</t>
  </si>
  <si>
    <t>OR459419</t>
  </si>
  <si>
    <t>OR459472</t>
  </si>
  <si>
    <t>OR459140</t>
  </si>
  <si>
    <t>OR459291</t>
  </si>
  <si>
    <t>OR459490</t>
  </si>
  <si>
    <t>OR459192</t>
  </si>
  <si>
    <t>OR459452</t>
  </si>
  <si>
    <t>OR459222</t>
  </si>
  <si>
    <t>OR459250</t>
  </si>
  <si>
    <t>OR459245</t>
  </si>
  <si>
    <t>OR459321</t>
  </si>
  <si>
    <t>OR459476</t>
  </si>
  <si>
    <t>OR459289</t>
  </si>
  <si>
    <t>OR459174</t>
  </si>
  <si>
    <t>OR459249</t>
  </si>
  <si>
    <t>OR459409</t>
  </si>
  <si>
    <t>OR459398</t>
  </si>
  <si>
    <t>OR459200</t>
  </si>
  <si>
    <t>OR459256</t>
  </si>
  <si>
    <t>OR459384</t>
  </si>
  <si>
    <t>OR459430</t>
  </si>
  <si>
    <t>OR459323</t>
  </si>
  <si>
    <t>OR459327</t>
  </si>
  <si>
    <t>OR459459</t>
  </si>
  <si>
    <t>OR459439</t>
  </si>
  <si>
    <t>OR459303</t>
  </si>
  <si>
    <t>OR459241</t>
  </si>
  <si>
    <t>OR459225</t>
  </si>
  <si>
    <t>OR459358</t>
  </si>
  <si>
    <t>OR459457</t>
  </si>
  <si>
    <t>OR459468</t>
  </si>
  <si>
    <t>OR459266</t>
  </si>
  <si>
    <t>OR459188</t>
  </si>
  <si>
    <t>OR459244</t>
  </si>
  <si>
    <t>OR459283</t>
  </si>
  <si>
    <t>OR459354</t>
  </si>
  <si>
    <t>OR459431</t>
  </si>
  <si>
    <t>OR459408</t>
  </si>
  <si>
    <t>OR459178</t>
  </si>
  <si>
    <t>OR459224</t>
  </si>
  <si>
    <t>OR459267</t>
  </si>
  <si>
    <t>OR459421</t>
  </si>
  <si>
    <t>OR459159</t>
  </si>
  <si>
    <t>OR459475</t>
  </si>
  <si>
    <t>OR459233</t>
  </si>
  <si>
    <t>OR459273</t>
  </si>
  <si>
    <t>OR459342</t>
  </si>
  <si>
    <t>OR459399</t>
  </si>
  <si>
    <t>OR459353</t>
  </si>
  <si>
    <t>OR459356</t>
  </si>
  <si>
    <t>OR459487</t>
  </si>
  <si>
    <t>OR459131</t>
  </si>
  <si>
    <t>OR459377</t>
  </si>
  <si>
    <t>OR459118</t>
  </si>
  <si>
    <t>OR459208</t>
  </si>
  <si>
    <t>OR459191</t>
  </si>
  <si>
    <t>OR459460</t>
  </si>
  <si>
    <t>OR459263</t>
  </si>
  <si>
    <t>OR459217</t>
  </si>
  <si>
    <t>OR459187</t>
  </si>
  <si>
    <t>OR459034</t>
  </si>
  <si>
    <t>OR459316</t>
  </si>
  <si>
    <t>OR459169</t>
  </si>
  <si>
    <t>OR459484</t>
  </si>
  <si>
    <t>OR459009</t>
  </si>
  <si>
    <t>OR459257</t>
  </si>
  <si>
    <t>OR459213</t>
  </si>
  <si>
    <t>OR459425</t>
  </si>
  <si>
    <t>OR459058</t>
  </si>
  <si>
    <t>OR459092</t>
  </si>
  <si>
    <t>OR459294</t>
  </si>
  <si>
    <t>OR459441</t>
  </si>
  <si>
    <t>OR459297</t>
  </si>
  <si>
    <t>OR459328</t>
  </si>
  <si>
    <t>OR459157</t>
  </si>
  <si>
    <t>OR459478</t>
  </si>
  <si>
    <t>OR459087</t>
  </si>
  <si>
    <t>OR459047</t>
  </si>
  <si>
    <t>OR459152</t>
  </si>
  <si>
    <t>OR459369</t>
  </si>
  <si>
    <t>OR459162</t>
  </si>
  <si>
    <t>OR459106</t>
  </si>
  <si>
    <t>OR459209</t>
  </si>
  <si>
    <t>OR459083</t>
  </si>
  <si>
    <t>OR458994</t>
  </si>
  <si>
    <t>OR459033</t>
  </si>
  <si>
    <t>OR459332</t>
  </si>
  <si>
    <t>OR459044</t>
  </si>
  <si>
    <t>OR459379</t>
  </si>
  <si>
    <t>OR459135</t>
  </si>
  <si>
    <t>OR459134</t>
  </si>
  <si>
    <t>OR459445</t>
  </si>
  <si>
    <t>OR459252</t>
  </si>
  <si>
    <t>OR459351</t>
  </si>
  <si>
    <t>OR459395</t>
  </si>
  <si>
    <t>OR459400</t>
  </si>
  <si>
    <t>OR459255</t>
  </si>
  <si>
    <t>OR459432</t>
  </si>
  <si>
    <t>OR459234</t>
  </si>
  <si>
    <t>OR459228</t>
  </si>
  <si>
    <t>OR459265</t>
  </si>
  <si>
    <t>OR459393</t>
  </si>
  <si>
    <t>OR459413</t>
  </si>
  <si>
    <t>OR459261</t>
  </si>
  <si>
    <t>OR459373</t>
  </si>
  <si>
    <t>OR459450</t>
  </si>
  <si>
    <t>OR459237</t>
  </si>
  <si>
    <t>OR459185</t>
  </si>
  <si>
    <t>OR459166</t>
  </si>
  <si>
    <t>OR459483</t>
  </si>
  <si>
    <t>OR459334</t>
  </si>
  <si>
    <t>OR459314</t>
  </si>
  <si>
    <t>OR459368</t>
  </si>
  <si>
    <t>OR459381</t>
  </si>
  <si>
    <t>OR459290</t>
  </si>
  <si>
    <t>OR459259</t>
  </si>
  <si>
    <t>OR459153</t>
  </si>
  <si>
    <t>OR459123</t>
  </si>
  <si>
    <t>OR459060</t>
  </si>
  <si>
    <t>OR459094</t>
  </si>
  <si>
    <t>OR459121</t>
  </si>
  <si>
    <t>OR459246</t>
  </si>
  <si>
    <t>OR459148</t>
  </si>
  <si>
    <t>OR459304</t>
  </si>
  <si>
    <t>OR459095</t>
  </si>
  <si>
    <t>OR459463</t>
  </si>
  <si>
    <t>OR459414</t>
  </si>
  <si>
    <t>OR459372</t>
  </si>
  <si>
    <t>OR459470</t>
  </si>
  <si>
    <t>OR459210</t>
  </si>
  <si>
    <t>OR459194</t>
  </si>
  <si>
    <t>OR459451</t>
  </si>
  <si>
    <t>OR459203</t>
  </si>
  <si>
    <t>OR459272</t>
  </si>
  <si>
    <t>OR459329</t>
  </si>
  <si>
    <t>OR459300</t>
  </si>
  <si>
    <t>OR459186</t>
  </si>
  <si>
    <t>OR459274</t>
  </si>
  <si>
    <t>OR459360</t>
  </si>
  <si>
    <t>OR459149</t>
  </si>
  <si>
    <t>OR459193</t>
  </si>
  <si>
    <t>OR459355</t>
  </si>
  <si>
    <t>OR459480</t>
  </si>
  <si>
    <t>OR459491</t>
  </si>
  <si>
    <t>OR458997</t>
  </si>
  <si>
    <t>OR459295</t>
  </si>
  <si>
    <t>OR459000</t>
  </si>
  <si>
    <t>OR459001</t>
  </si>
  <si>
    <t>OR459013</t>
  </si>
  <si>
    <t>OR459177</t>
  </si>
  <si>
    <t>OR459365</t>
  </si>
  <si>
    <t>OR459407</t>
  </si>
  <si>
    <t>OR459454</t>
  </si>
  <si>
    <t>OR459154</t>
  </si>
  <si>
    <t>OR459201</t>
  </si>
  <si>
    <t>OR459333</t>
  </si>
  <si>
    <t>OR459485</t>
  </si>
  <si>
    <t>OR459270</t>
  </si>
  <si>
    <t>OR459440</t>
  </si>
  <si>
    <t>OR459492</t>
  </si>
  <si>
    <t>OR459296</t>
  </si>
  <si>
    <t>OR459489</t>
  </si>
  <si>
    <t>OR459396</t>
  </si>
  <si>
    <t>OR459239</t>
  </si>
  <si>
    <t>OR459063</t>
  </si>
  <si>
    <t>OR459315</t>
  </si>
  <si>
    <t>OR459477</t>
  </si>
  <si>
    <t>OR459251</t>
  </si>
  <si>
    <t>OR459501</t>
  </si>
  <si>
    <t>OR459397</t>
  </si>
  <si>
    <t>OR459298</t>
  </si>
  <si>
    <t>OR459301</t>
  </si>
  <si>
    <t>OR459494</t>
  </si>
  <si>
    <t>OR459141</t>
  </si>
  <si>
    <t>OR459223</t>
  </si>
  <si>
    <t>OR459496</t>
  </si>
  <si>
    <t>OR459306</t>
  </si>
  <si>
    <t>OR458998</t>
  </si>
  <si>
    <t>OR459435</t>
  </si>
  <si>
    <t>OR459337</t>
  </si>
  <si>
    <t>OR459380</t>
  </si>
  <si>
    <t>OR459406</t>
  </si>
  <si>
    <t>OR459448</t>
  </si>
  <si>
    <t>OR459311</t>
  </si>
  <si>
    <t>OR459075</t>
  </si>
  <si>
    <t>OR458995</t>
  </si>
  <si>
    <t>OR459007</t>
  </si>
  <si>
    <t>OR459322</t>
  </si>
  <si>
    <t>OR459218</t>
  </si>
  <si>
    <t>OR459038</t>
  </si>
  <si>
    <t>OR459032</t>
  </si>
  <si>
    <t>OR459110</t>
  </si>
  <si>
    <t>OR459042</t>
  </si>
  <si>
    <t>OR459103</t>
  </si>
  <si>
    <t>OR459120</t>
  </si>
  <si>
    <t>OR459258</t>
  </si>
  <si>
    <t>OR459167</t>
  </si>
  <si>
    <t>OR458999</t>
  </si>
  <si>
    <t>OR459014</t>
  </si>
  <si>
    <t>OR459111</t>
  </si>
  <si>
    <t>OR458987</t>
  </si>
  <si>
    <t>OR459019</t>
  </si>
  <si>
    <t>OR459030</t>
  </si>
  <si>
    <t>OR459020</t>
  </si>
  <si>
    <t>OR459002</t>
  </si>
  <si>
    <t>OR459003</t>
  </si>
  <si>
    <t>OR459404</t>
  </si>
  <si>
    <t>OR459195</t>
  </si>
  <si>
    <t>OR459004</t>
  </si>
  <si>
    <t>OR459179</t>
  </si>
  <si>
    <t>OR459433</t>
  </si>
  <si>
    <t>OR459498</t>
  </si>
  <si>
    <t>OR458992</t>
  </si>
  <si>
    <t>OR459142</t>
  </si>
  <si>
    <t>OR459021</t>
  </si>
  <si>
    <t>OR459015</t>
  </si>
  <si>
    <t>OR459307</t>
  </si>
  <si>
    <t>OR459235</t>
  </si>
  <si>
    <t>OR459416</t>
  </si>
  <si>
    <t>OR459155</t>
  </si>
  <si>
    <t>OR459415</t>
  </si>
  <si>
    <t>OR459190</t>
  </si>
  <si>
    <t>OR459227</t>
  </si>
  <si>
    <t>OR459016</t>
  </si>
  <si>
    <t>OR459211</t>
  </si>
  <si>
    <t>OR458990</t>
  </si>
  <si>
    <t>OR459198</t>
  </si>
  <si>
    <t>OR459196</t>
  </si>
  <si>
    <t>OR459324</t>
  </si>
  <si>
    <t>OR459150</t>
  </si>
  <si>
    <t>OR459010</t>
  </si>
  <si>
    <t>OR459011</t>
  </si>
  <si>
    <t>OR459335</t>
  </si>
  <si>
    <t>OR459449</t>
  </si>
  <si>
    <t>OR459287</t>
  </si>
  <si>
    <t>OR459278</t>
  </si>
  <si>
    <t>OR459343</t>
  </si>
  <si>
    <t>OR458988</t>
  </si>
  <si>
    <t>OR459276</t>
  </si>
  <si>
    <t>OR459231</t>
  </si>
  <si>
    <t>OR459219</t>
  </si>
  <si>
    <t>OR458991</t>
  </si>
  <si>
    <t>OR459284</t>
  </si>
  <si>
    <t>OR459008</t>
  </si>
  <si>
    <t>OR459006</t>
  </si>
  <si>
    <t>OR459024</t>
  </si>
  <si>
    <t>OR459051</t>
  </si>
  <si>
    <t>OR459059</t>
  </si>
  <si>
    <t>OR459064</t>
  </si>
  <si>
    <t>OR459216</t>
  </si>
  <si>
    <t>OR459345</t>
  </si>
  <si>
    <t>OR459374</t>
  </si>
  <si>
    <t>OR459151</t>
  </si>
  <si>
    <t>OR459308</t>
  </si>
  <si>
    <t>OR459403</t>
  </si>
  <si>
    <t>OR459221</t>
  </si>
  <si>
    <t>OR459436</t>
  </si>
  <si>
    <t>OR459309</t>
  </si>
  <si>
    <t>OR459183</t>
  </si>
  <si>
    <t>OR459229</t>
  </si>
  <si>
    <t>OR459442</t>
  </si>
  <si>
    <t>OR459243</t>
  </si>
  <si>
    <t>OR459171</t>
  </si>
  <si>
    <t>OR459242</t>
  </si>
  <si>
    <t>OR459264</t>
  </si>
  <si>
    <t>OR459220</t>
  </si>
  <si>
    <t>OR459437</t>
  </si>
  <si>
    <t>OR459262</t>
  </si>
  <si>
    <t>OR459281</t>
  </si>
  <si>
    <t>OR459344</t>
  </si>
  <si>
    <t>OR459143</t>
  </si>
  <si>
    <t>OR459292</t>
  </si>
  <si>
    <t>OR459427</t>
  </si>
  <si>
    <t>OR459226</t>
  </si>
  <si>
    <t>OR459156</t>
  </si>
  <si>
    <t>OR459346</t>
  </si>
  <si>
    <t>OR459375</t>
  </si>
  <si>
    <t>OR459434</t>
  </si>
  <si>
    <t>OR459293</t>
  </si>
  <si>
    <t>OR459376</t>
  </si>
  <si>
    <t>OR459236</t>
  </si>
  <si>
    <t>OR459347</t>
  </si>
  <si>
    <t>OR459359</t>
  </si>
  <si>
    <t>OR459091</t>
  </si>
  <si>
    <t>OR459101</t>
  </si>
  <si>
    <t>OR459133</t>
  </si>
  <si>
    <t>OR459071</t>
  </si>
  <si>
    <t>OR459093</t>
  </si>
  <si>
    <t>OR459113</t>
  </si>
  <si>
    <t>OR459045</t>
  </si>
  <si>
    <t>OR459049</t>
  </si>
  <si>
    <t>OR459028</t>
  </si>
  <si>
    <t>OR459052</t>
  </si>
  <si>
    <t>OR459130</t>
  </si>
  <si>
    <t>OR459367</t>
  </si>
  <si>
    <t>OR459096</t>
  </si>
  <si>
    <t>OR459035</t>
  </si>
  <si>
    <t>OR459053</t>
  </si>
  <si>
    <t>OR459199</t>
  </si>
  <si>
    <t>OR459189</t>
  </si>
  <si>
    <t>OR459402</t>
  </si>
  <si>
    <t>OR459184</t>
  </si>
  <si>
    <t>OR459161</t>
  </si>
  <si>
    <t>OR459422</t>
  </si>
  <si>
    <t>OR459164</t>
  </si>
  <si>
    <t>OR459411</t>
  </si>
  <si>
    <t>OR459055</t>
  </si>
  <si>
    <t>OR459026</t>
  </si>
  <si>
    <t>OR459056</t>
  </si>
  <si>
    <t>OR459081</t>
  </si>
  <si>
    <t>OR459107</t>
  </si>
  <si>
    <t>OR459082</t>
  </si>
  <si>
    <t>OR459086</t>
  </si>
  <si>
    <t>OR459112</t>
  </si>
  <si>
    <t>OR459072</t>
  </si>
  <si>
    <t>OR459054</t>
  </si>
  <si>
    <t>OR459405</t>
  </si>
  <si>
    <t>OR459074</t>
  </si>
  <si>
    <t>OR459102</t>
  </si>
  <si>
    <t>OR459022</t>
  </si>
  <si>
    <t>OR459124</t>
  </si>
  <si>
    <t>OR459069</t>
  </si>
  <si>
    <t>OR459036</t>
  </si>
  <si>
    <t>OR459438</t>
  </si>
  <si>
    <t>OR459444</t>
  </si>
  <si>
    <t>OR459366</t>
  </si>
  <si>
    <t>OR459363</t>
  </si>
  <si>
    <t>OR459027</t>
  </si>
  <si>
    <t>OR459078</t>
  </si>
  <si>
    <t>OR459097</t>
  </si>
  <si>
    <t>OR459119</t>
  </si>
  <si>
    <t>OR459136</t>
  </si>
  <si>
    <t>OR459076</t>
  </si>
  <si>
    <t>OR459108</t>
  </si>
  <si>
    <t>OR459070</t>
  </si>
  <si>
    <t>OR459067</t>
  </si>
  <si>
    <t>OR459122</t>
  </si>
  <si>
    <t>OR459039</t>
  </si>
  <si>
    <t>OR459088</t>
  </si>
  <si>
    <t>OR459040</t>
  </si>
  <si>
    <t>OR459115</t>
  </si>
  <si>
    <t>OR459105</t>
  </si>
  <si>
    <t>OR459125</t>
  </si>
  <si>
    <t>OR459061</t>
  </si>
  <si>
    <t>OR459050</t>
  </si>
  <si>
    <t>OR459037</t>
  </si>
  <si>
    <t>OR459066</t>
  </si>
  <si>
    <t>OR459062</t>
  </si>
  <si>
    <t>OR459098</t>
  </si>
  <si>
    <t>OR459109</t>
  </si>
  <si>
    <t>OR459048</t>
  </si>
  <si>
    <t>OR459114</t>
  </si>
  <si>
    <t>OR459057</t>
  </si>
  <si>
    <t>OR459099</t>
  </si>
  <si>
    <t>OR459132</t>
  </si>
  <si>
    <t>OR459080</t>
  </si>
  <si>
    <t>OR459065</t>
  </si>
  <si>
    <t>OR459100</t>
  </si>
  <si>
    <t>OR459305</t>
  </si>
  <si>
    <t>OR459129</t>
  </si>
  <si>
    <t>OR459127</t>
  </si>
  <si>
    <t>OR459128</t>
  </si>
  <si>
    <t>OR459089</t>
  </si>
  <si>
    <t>OR459023</t>
  </si>
  <si>
    <t>OR459029</t>
  </si>
  <si>
    <t>OR459170</t>
  </si>
  <si>
    <t>OR459085</t>
  </si>
  <si>
    <t>OR459079</t>
  </si>
  <si>
    <t>OR459117</t>
  </si>
  <si>
    <t>OR459456</t>
  </si>
  <si>
    <t>OR459446</t>
  </si>
  <si>
    <t>OR459012</t>
  </si>
  <si>
    <t>OR459238</t>
  </si>
  <si>
    <t>OR459330</t>
  </si>
  <si>
    <t>OR459247</t>
  </si>
  <si>
    <t>OR459204</t>
  </si>
  <si>
    <t>OR459017</t>
  </si>
  <si>
    <t>OR459429</t>
  </si>
  <si>
    <t>OR459253</t>
  </si>
  <si>
    <t>OR459388</t>
  </si>
  <si>
    <t>OR459391</t>
  </si>
  <si>
    <t>OR459382</t>
  </si>
  <si>
    <t>OR459401</t>
  </si>
  <si>
    <t>OR459383</t>
  </si>
  <si>
    <t>OR459474</t>
  </si>
  <si>
    <t>OR459386</t>
  </si>
  <si>
    <t>OR459043</t>
  </si>
  <si>
    <t>OR459041</t>
  </si>
  <si>
    <t>OR459126</t>
  </si>
  <si>
    <t>OR459073</t>
  </si>
  <si>
    <t>OR459417</t>
  </si>
  <si>
    <t>OR459084</t>
  </si>
  <si>
    <t>OR459248</t>
  </si>
  <si>
    <t>OR459145</t>
  </si>
  <si>
    <t>OR459116</t>
  </si>
  <si>
    <t>OR459370</t>
  </si>
  <si>
    <t>OR459077</t>
  </si>
  <si>
    <t>OR459212</t>
  </si>
  <si>
    <t>OR459104</t>
  </si>
  <si>
    <t>OR459046</t>
  </si>
  <si>
    <t>OR459160</t>
  </si>
  <si>
    <t>OR459137</t>
  </si>
  <si>
    <t>OR459318</t>
  </si>
  <si>
    <t>OR459464</t>
  </si>
  <si>
    <t>OR459465</t>
  </si>
  <si>
    <t>OR459481</t>
  </si>
  <si>
    <t>OR459163</t>
  </si>
  <si>
    <t>OR459348</t>
  </si>
  <si>
    <t>OR459466</t>
  </si>
  <si>
    <t>OR459254</t>
  </si>
  <si>
    <t>OR459090</t>
  </si>
  <si>
    <t>OR459271</t>
  </si>
  <si>
    <t>OR459458</t>
  </si>
  <si>
    <t>OR459158</t>
  </si>
  <si>
    <t>OR459207</t>
  </si>
  <si>
    <t>OR459428</t>
  </si>
  <si>
    <t>OR459018</t>
  </si>
  <si>
    <t>OR459144</t>
  </si>
  <si>
    <t>OR459282</t>
  </si>
  <si>
    <t>OR459312</t>
  </si>
  <si>
    <t>OR459339</t>
  </si>
  <si>
    <t>OR459385</t>
  </si>
  <si>
    <t>OR459285</t>
  </si>
  <si>
    <t>OR459394</t>
  </si>
  <si>
    <t>OR459275</t>
  </si>
  <si>
    <t>OR459313</t>
  </si>
  <si>
    <t>OR459486</t>
  </si>
  <si>
    <t>OR459068</t>
  </si>
  <si>
    <t>OR459286</t>
  </si>
  <si>
    <t>OR459364</t>
  </si>
  <si>
    <t>OR459279</t>
  </si>
  <si>
    <t>OR459168</t>
  </si>
  <si>
    <t>OR459288</t>
  </si>
  <si>
    <t>OR458989</t>
  </si>
  <si>
    <t>OR459230</t>
  </si>
  <si>
    <t>OR459182</t>
  </si>
  <si>
    <t>OR459495</t>
  </si>
  <si>
    <t>OR459025</t>
  </si>
  <si>
    <t>OR459310</t>
  </si>
  <si>
    <t>OR459320</t>
  </si>
  <si>
    <t>OR459378</t>
  </si>
  <si>
    <t>OR459299</t>
  </si>
  <si>
    <t>OR459202</t>
  </si>
  <si>
    <t>OR459443</t>
  </si>
  <si>
    <t>OR459205</t>
  </si>
  <si>
    <t>OR459214</t>
  </si>
  <si>
    <t>OR459410</t>
  </si>
  <si>
    <t>OR459331</t>
  </si>
  <si>
    <t>OR459471</t>
  </si>
  <si>
    <t>OR459336</t>
  </si>
  <si>
    <t>OR459341</t>
  </si>
  <si>
    <t>OR459412</t>
  </si>
  <si>
    <t>OR459165</t>
  </si>
  <si>
    <t>OR459361</t>
  </si>
  <si>
    <t>OR459423</t>
  </si>
  <si>
    <t>OR459138</t>
  </si>
  <si>
    <t>OR459031</t>
  </si>
  <si>
    <t>OR459392</t>
  </si>
  <si>
    <t>OR458983</t>
  </si>
  <si>
    <t>OR458986</t>
  </si>
  <si>
    <t>OR458972</t>
  </si>
  <si>
    <t>OR458955</t>
  </si>
  <si>
    <t>OR458967</t>
  </si>
  <si>
    <t>OR458953</t>
  </si>
  <si>
    <t>OR458969</t>
  </si>
  <si>
    <t>OR458978</t>
  </si>
  <si>
    <t>OR458977</t>
  </si>
  <si>
    <t>OR458974</t>
  </si>
  <si>
    <t>OR458965</t>
  </si>
  <si>
    <t>OR458940</t>
  </si>
  <si>
    <t>OR458980</t>
  </si>
  <si>
    <t>OR458961</t>
  </si>
  <si>
    <t>OR458982</t>
  </si>
  <si>
    <t>OR458962</t>
  </si>
  <si>
    <t>OR458964</t>
  </si>
  <si>
    <t>OR458984</t>
  </si>
  <si>
    <t>OR458976</t>
  </si>
  <si>
    <t>OR458941</t>
  </si>
  <si>
    <t>OR458954</t>
  </si>
  <si>
    <t>OR458985</t>
  </si>
  <si>
    <t>OR458924</t>
  </si>
  <si>
    <t>OR458959</t>
  </si>
  <si>
    <t>OR458975</t>
  </si>
  <si>
    <t>OR458957</t>
  </si>
  <si>
    <t>OR458970</t>
  </si>
  <si>
    <t>OR458963</t>
  </si>
  <si>
    <t>OR458932</t>
  </si>
  <si>
    <t>OR458934</t>
  </si>
  <si>
    <t>OR458956</t>
  </si>
  <si>
    <t>OR458973</t>
  </si>
  <si>
    <t>OR458928</t>
  </si>
  <si>
    <t>OR458981</t>
  </si>
  <si>
    <t>OR458958</t>
  </si>
  <si>
    <t>OR458947</t>
  </si>
  <si>
    <t>OR458952</t>
  </si>
  <si>
    <t>OR458950</t>
  </si>
  <si>
    <t>OR458933</t>
  </si>
  <si>
    <t>OR458942</t>
  </si>
  <si>
    <t>OR458935</t>
  </si>
  <si>
    <t>OR458936</t>
  </si>
  <si>
    <t>OR458926</t>
  </si>
  <si>
    <t>OR458929</t>
  </si>
  <si>
    <t>OR458925</t>
  </si>
  <si>
    <t>OR458966</t>
  </si>
  <si>
    <t>OR458931</t>
  </si>
  <si>
    <t>OR458939</t>
  </si>
  <si>
    <t>OR458948</t>
  </si>
  <si>
    <t>OR458960</t>
  </si>
  <si>
    <t>OR458937</t>
  </si>
  <si>
    <t>OR458944</t>
  </si>
  <si>
    <t>OR458930</t>
  </si>
  <si>
    <t>OR458938</t>
  </si>
  <si>
    <t>OR458971</t>
  </si>
  <si>
    <t>OR458979</t>
  </si>
  <si>
    <t>OR458968</t>
  </si>
  <si>
    <t>OR458943</t>
  </si>
  <si>
    <t>OR458951</t>
  </si>
  <si>
    <t>OR458927</t>
  </si>
  <si>
    <t>OR458946</t>
  </si>
  <si>
    <t>OR458949</t>
  </si>
  <si>
    <t>OR458945</t>
  </si>
  <si>
    <t>Specimen-Voucher (Genbank)</t>
  </si>
  <si>
    <t>AAZ_NM</t>
  </si>
  <si>
    <t>ABD1_NM</t>
  </si>
  <si>
    <t>ABD2_NM</t>
  </si>
  <si>
    <t>ABD3_NM</t>
  </si>
  <si>
    <t>ABD4_NM</t>
  </si>
  <si>
    <t>ABD5_NM</t>
  </si>
  <si>
    <t>ABD6_NM</t>
  </si>
  <si>
    <t>ABD7_NM</t>
  </si>
  <si>
    <t>ABJ1_NM</t>
  </si>
  <si>
    <t>ABJ2_NM</t>
  </si>
  <si>
    <t>ABJ3_NM</t>
  </si>
  <si>
    <t>ABJ4_NM</t>
  </si>
  <si>
    <t>ABJ5_NM</t>
  </si>
  <si>
    <t>ABJ6_NM</t>
  </si>
  <si>
    <t>ABR1_NM</t>
  </si>
  <si>
    <t>ABR2_NM</t>
  </si>
  <si>
    <t>ABR3_NM</t>
  </si>
  <si>
    <t>ABR4_NM</t>
  </si>
  <si>
    <t>ABR5_NM</t>
  </si>
  <si>
    <t>ABR6_NM</t>
  </si>
  <si>
    <t>ABU_NM</t>
  </si>
  <si>
    <t>ABY1_NM</t>
  </si>
  <si>
    <t>ABY10_NM</t>
  </si>
  <si>
    <t>ABY2_NM</t>
  </si>
  <si>
    <t>ABY3_NM</t>
  </si>
  <si>
    <t>ABY4_NM</t>
  </si>
  <si>
    <t>ABY5_NM</t>
  </si>
  <si>
    <t>ABY6_NM</t>
  </si>
  <si>
    <t>ABY7_NM</t>
  </si>
  <si>
    <t>ABY8_NM</t>
  </si>
  <si>
    <t>ABY9_NM</t>
  </si>
  <si>
    <t>ACC1_NM</t>
  </si>
  <si>
    <t>ACC2_NM</t>
  </si>
  <si>
    <t>ACC3_NM</t>
  </si>
  <si>
    <t>ACC4_NM</t>
  </si>
  <si>
    <t>ACC5_NM</t>
  </si>
  <si>
    <t>ACC6_NM</t>
  </si>
  <si>
    <t>ACF1_NM</t>
  </si>
  <si>
    <t>ACF2_NM</t>
  </si>
  <si>
    <t>ACF3_NM</t>
  </si>
  <si>
    <t>ACF5_NM</t>
  </si>
  <si>
    <t>ACH1_NM</t>
  </si>
  <si>
    <t>ACH10_NM</t>
  </si>
  <si>
    <t>ACH2_NM</t>
  </si>
  <si>
    <t>ACH3_NM</t>
  </si>
  <si>
    <t>ACH4_NM</t>
  </si>
  <si>
    <t>ACH5_NM</t>
  </si>
  <si>
    <t>ACH7_NM</t>
  </si>
  <si>
    <t>ACH8_NM</t>
  </si>
  <si>
    <t>ACH9_NM</t>
  </si>
  <si>
    <t>ACR1_NM</t>
  </si>
  <si>
    <t>ACR10_NM</t>
  </si>
  <si>
    <t>ACR2_NM</t>
  </si>
  <si>
    <t>ACR3_NM</t>
  </si>
  <si>
    <t>ACR4_NM</t>
  </si>
  <si>
    <t>ACR5_NM</t>
  </si>
  <si>
    <t>ACR6_NM</t>
  </si>
  <si>
    <t>ACR7_NM</t>
  </si>
  <si>
    <t>ACR8_NM</t>
  </si>
  <si>
    <t>ACU1_NM</t>
  </si>
  <si>
    <t>ACU2_NM</t>
  </si>
  <si>
    <t>ACU3_NM</t>
  </si>
  <si>
    <t>ACU4_NM</t>
  </si>
  <si>
    <t>ACU5_NM</t>
  </si>
  <si>
    <t>ACU6_NM</t>
  </si>
  <si>
    <t>ACU7_NM</t>
  </si>
  <si>
    <t>ACU8_NM</t>
  </si>
  <si>
    <t>ADC1_NM</t>
  </si>
  <si>
    <t>ADC10_NM</t>
  </si>
  <si>
    <t>ADC2_NM</t>
  </si>
  <si>
    <t>ADC3_NM</t>
  </si>
  <si>
    <t>ADC4_NM</t>
  </si>
  <si>
    <t>ADC5_NM</t>
  </si>
  <si>
    <t>ADC6_NM</t>
  </si>
  <si>
    <t>ADC7_NM</t>
  </si>
  <si>
    <t>ADC8_NM</t>
  </si>
  <si>
    <t>ADC9_NM</t>
  </si>
  <si>
    <t>ADH1_NM</t>
  </si>
  <si>
    <t>ADH2_NM</t>
  </si>
  <si>
    <t>ADH3_NM</t>
  </si>
  <si>
    <t>ADY1_NM</t>
  </si>
  <si>
    <t>ADY2_NM</t>
  </si>
  <si>
    <t>ADY3_NM</t>
  </si>
  <si>
    <t>ADY4_NM</t>
  </si>
  <si>
    <t>ADY6_NM</t>
  </si>
  <si>
    <t>ADY7_NM</t>
  </si>
  <si>
    <t>ADY8_NM</t>
  </si>
  <si>
    <t>ADY9_NM</t>
  </si>
  <si>
    <t>AFA1_NM</t>
  </si>
  <si>
    <t>AFA2_NM</t>
  </si>
  <si>
    <t>AFA3_NM</t>
  </si>
  <si>
    <t>AFA4_NM</t>
  </si>
  <si>
    <t>AFA5_NM</t>
  </si>
  <si>
    <t>AFA6_NM</t>
  </si>
  <si>
    <t>AFA7_NM</t>
  </si>
  <si>
    <t>AFA8_NM</t>
  </si>
  <si>
    <t>AFM2_NM</t>
  </si>
  <si>
    <t>AFU1_NM</t>
  </si>
  <si>
    <t>AFU2_NM</t>
  </si>
  <si>
    <t>AGF_NM</t>
  </si>
  <si>
    <t>AGN1_NM</t>
  </si>
  <si>
    <t>AGN10_NM</t>
  </si>
  <si>
    <t>AGN2_NM</t>
  </si>
  <si>
    <t>AGN4_NM</t>
  </si>
  <si>
    <t>AGN6_NM</t>
  </si>
  <si>
    <t>AGN7_NM</t>
  </si>
  <si>
    <t>AGN8_NM</t>
  </si>
  <si>
    <t>AGN9_NM</t>
  </si>
  <si>
    <t>AGQ_NM</t>
  </si>
  <si>
    <t>AHA3_NM</t>
  </si>
  <si>
    <t>AHA4_NM</t>
  </si>
  <si>
    <t>AHA5_NM</t>
  </si>
  <si>
    <t>AHA6_NM</t>
  </si>
  <si>
    <t>AHA7_NM</t>
  </si>
  <si>
    <t>AHA8_NM</t>
  </si>
  <si>
    <t>AHB1_NM</t>
  </si>
  <si>
    <t>AHB10_NM</t>
  </si>
  <si>
    <t>AHB2_NM</t>
  </si>
  <si>
    <t>AHB3_NM</t>
  </si>
  <si>
    <t>AHB4_NM</t>
  </si>
  <si>
    <t>AHB5_NM</t>
  </si>
  <si>
    <t>AHB6_NM</t>
  </si>
  <si>
    <t>AHB7_NM</t>
  </si>
  <si>
    <t>AHB8_NM</t>
  </si>
  <si>
    <t>AHB9_NM</t>
  </si>
  <si>
    <t>AHF_NM</t>
  </si>
  <si>
    <t>AHX2_NM</t>
  </si>
  <si>
    <t>AHX3_NM</t>
  </si>
  <si>
    <t>AHX4_NM</t>
  </si>
  <si>
    <t>AHX5_NM</t>
  </si>
  <si>
    <t>AHX6_NM</t>
  </si>
  <si>
    <t>AID1_NM</t>
  </si>
  <si>
    <t>AID10_NM</t>
  </si>
  <si>
    <t>AID2_NM</t>
  </si>
  <si>
    <t>AID3_NM</t>
  </si>
  <si>
    <t>AID4_NM</t>
  </si>
  <si>
    <t>AID5_NM</t>
  </si>
  <si>
    <t>AID6_NM</t>
  </si>
  <si>
    <t>AID7_NM</t>
  </si>
  <si>
    <t>AID8_NM</t>
  </si>
  <si>
    <t>AID9_NM</t>
  </si>
  <si>
    <t>AIJ_NM</t>
  </si>
  <si>
    <t>AIN1_NM</t>
  </si>
  <si>
    <t>AIN2_NM</t>
  </si>
  <si>
    <t>AIN3_NM</t>
  </si>
  <si>
    <t>AJT2_NM</t>
  </si>
  <si>
    <t>AKE_NM</t>
  </si>
  <si>
    <t>AKK_NM</t>
  </si>
  <si>
    <t>AR2_NM</t>
  </si>
  <si>
    <t>AR3_NM</t>
  </si>
  <si>
    <t>AR4_NM</t>
  </si>
  <si>
    <t>AR5_NM</t>
  </si>
  <si>
    <t>AR6_NM</t>
  </si>
  <si>
    <t>AR7_NM</t>
  </si>
  <si>
    <t>AR8_NM</t>
  </si>
  <si>
    <t>AS1.1_NM</t>
  </si>
  <si>
    <t>AS2.1_NM</t>
  </si>
  <si>
    <t>AS4.1_NM</t>
  </si>
  <si>
    <t>AS5_NM</t>
  </si>
  <si>
    <t>AS6_NM</t>
  </si>
  <si>
    <t>AS7_NM</t>
  </si>
  <si>
    <t>AS8_NM</t>
  </si>
  <si>
    <t>AS9_NM</t>
  </si>
  <si>
    <t>AZ_NM</t>
  </si>
  <si>
    <t>AZ2_NM</t>
  </si>
  <si>
    <t>BB_NM</t>
  </si>
  <si>
    <t>BB2_NM</t>
  </si>
  <si>
    <t>BB3_NM</t>
  </si>
  <si>
    <t>BB4_NM</t>
  </si>
  <si>
    <t>BC2_NM</t>
  </si>
  <si>
    <t>BC3_NM</t>
  </si>
  <si>
    <t>BC4_NM</t>
  </si>
  <si>
    <t>BD1_NM</t>
  </si>
  <si>
    <t>BD2_NM</t>
  </si>
  <si>
    <t>BG1_NM</t>
  </si>
  <si>
    <t>BG2_NM</t>
  </si>
  <si>
    <t>BG3_NM</t>
  </si>
  <si>
    <t>BG4_NM</t>
  </si>
  <si>
    <t>BH1_NM</t>
  </si>
  <si>
    <t>BH2_NM</t>
  </si>
  <si>
    <t>BH3_NM</t>
  </si>
  <si>
    <t>BH4_NM</t>
  </si>
  <si>
    <t>BH5_NM</t>
  </si>
  <si>
    <t>BH6_NM</t>
  </si>
  <si>
    <t>BI1_NM</t>
  </si>
  <si>
    <t>BI2_NM</t>
  </si>
  <si>
    <t>BI3_NM</t>
  </si>
  <si>
    <t>BI4_NM</t>
  </si>
  <si>
    <t>BI5_NM</t>
  </si>
  <si>
    <t>BI6_NM</t>
  </si>
  <si>
    <t>BJ1_NM</t>
  </si>
  <si>
    <t>BK1_NM</t>
  </si>
  <si>
    <t>BK2_NM</t>
  </si>
  <si>
    <t>BK3_NM</t>
  </si>
  <si>
    <t>BK5_NM</t>
  </si>
  <si>
    <t>BK6_NM</t>
  </si>
  <si>
    <t>BK7_NM</t>
  </si>
  <si>
    <t>BO1_NM</t>
  </si>
  <si>
    <t>BO2_NM</t>
  </si>
  <si>
    <t>BO3_NM</t>
  </si>
  <si>
    <t>BO4_NM</t>
  </si>
  <si>
    <t>BQ1.1_NM</t>
  </si>
  <si>
    <t>BQ2.1_NM</t>
  </si>
  <si>
    <t>BQ3.1_NM</t>
  </si>
  <si>
    <t>BQ4_NM</t>
  </si>
  <si>
    <t>BQ5.1_NM</t>
  </si>
  <si>
    <t>BX1_NM</t>
  </si>
  <si>
    <t>BX2_NM</t>
  </si>
  <si>
    <t>BX3_NM</t>
  </si>
  <si>
    <t>BX4_NM</t>
  </si>
  <si>
    <t>BX5_NM</t>
  </si>
  <si>
    <t>BX6_NM</t>
  </si>
  <si>
    <t>BX7_NM</t>
  </si>
  <si>
    <t>BX8_NM</t>
  </si>
  <si>
    <t>CK2_NM</t>
  </si>
  <si>
    <t>CK3_NM</t>
  </si>
  <si>
    <t>CK4_NM</t>
  </si>
  <si>
    <t>CK5_NM</t>
  </si>
  <si>
    <t>CK6_NM</t>
  </si>
  <si>
    <t>CK9_NM</t>
  </si>
  <si>
    <t>CS_NM</t>
  </si>
  <si>
    <t>CT_NM</t>
  </si>
  <si>
    <t>DD1_NM</t>
  </si>
  <si>
    <t>DD10_NM</t>
  </si>
  <si>
    <t>DD3_NM</t>
  </si>
  <si>
    <t>DD4_NM</t>
  </si>
  <si>
    <t>DD5_NM</t>
  </si>
  <si>
    <t>DD6_NM</t>
  </si>
  <si>
    <t>DD7_NM</t>
  </si>
  <si>
    <t>DD8_NM</t>
  </si>
  <si>
    <t>DD9_NM</t>
  </si>
  <si>
    <t>DJ1_NM</t>
  </si>
  <si>
    <t>DJ10_NM</t>
  </si>
  <si>
    <t>DJ2_NM</t>
  </si>
  <si>
    <t>DJ3_NM</t>
  </si>
  <si>
    <t>DJ4_NM</t>
  </si>
  <si>
    <t>DJ5_NM</t>
  </si>
  <si>
    <t>DJ6_NM</t>
  </si>
  <si>
    <t>DJ7_NM</t>
  </si>
  <si>
    <t>DJ8_NM</t>
  </si>
  <si>
    <t>DJ9_NM</t>
  </si>
  <si>
    <t>DN1_NM</t>
  </si>
  <si>
    <t>DN2_NM</t>
  </si>
  <si>
    <t>DN3_NM</t>
  </si>
  <si>
    <t>DO_NM</t>
  </si>
  <si>
    <t>DP_NM</t>
  </si>
  <si>
    <t>DQ_NM</t>
  </si>
  <si>
    <t>DQ2_NM</t>
  </si>
  <si>
    <t>DQ3_NM</t>
  </si>
  <si>
    <t>DV_NM</t>
  </si>
  <si>
    <t>DX1_NM</t>
  </si>
  <si>
    <t>DX2_NM</t>
  </si>
  <si>
    <t>DY_NM</t>
  </si>
  <si>
    <t>DZ_NM</t>
  </si>
  <si>
    <t>EC2_NM</t>
  </si>
  <si>
    <t>EC3_NM</t>
  </si>
  <si>
    <t>EC4_NM</t>
  </si>
  <si>
    <t>EC6_NM</t>
  </si>
  <si>
    <t>EC7_NM</t>
  </si>
  <si>
    <t>ED_NM</t>
  </si>
  <si>
    <t>EF1_NM</t>
  </si>
  <si>
    <t>EF2_NM</t>
  </si>
  <si>
    <t>EF3_NM</t>
  </si>
  <si>
    <t>EG1_NM</t>
  </si>
  <si>
    <t>EG10_NM</t>
  </si>
  <si>
    <t>EG2_NM</t>
  </si>
  <si>
    <t>EG3_NM</t>
  </si>
  <si>
    <t>EG4_NM</t>
  </si>
  <si>
    <t>EG5_NM</t>
  </si>
  <si>
    <t>EG6_NM</t>
  </si>
  <si>
    <t>EG7_NM</t>
  </si>
  <si>
    <t>EG8_NM</t>
  </si>
  <si>
    <t>EG9_NM</t>
  </si>
  <si>
    <t>EH1_NM</t>
  </si>
  <si>
    <t>EH10_NM</t>
  </si>
  <si>
    <t>EH2_NM</t>
  </si>
  <si>
    <t>EH3_NM</t>
  </si>
  <si>
    <t>EH4_NM</t>
  </si>
  <si>
    <t>EH5_NM</t>
  </si>
  <si>
    <t>EH6_NM</t>
  </si>
  <si>
    <t>EH7_NM</t>
  </si>
  <si>
    <t>EH8_NM</t>
  </si>
  <si>
    <t>EH9_NM</t>
  </si>
  <si>
    <t>EJ1_NM</t>
  </si>
  <si>
    <t>EJ10_NM</t>
  </si>
  <si>
    <t>EJ2_NM</t>
  </si>
  <si>
    <t>EJ9_NM</t>
  </si>
  <si>
    <t>EL1_NM</t>
  </si>
  <si>
    <t>EL2_NM</t>
  </si>
  <si>
    <t>EO1_NM</t>
  </si>
  <si>
    <t>EO2_NM</t>
  </si>
  <si>
    <t>EP1_NM</t>
  </si>
  <si>
    <t>EP10_NM</t>
  </si>
  <si>
    <t>EP2_NM</t>
  </si>
  <si>
    <t>EP3_NM</t>
  </si>
  <si>
    <t>EP4_NM</t>
  </si>
  <si>
    <t>EP5_NM</t>
  </si>
  <si>
    <t>EP6_NM</t>
  </si>
  <si>
    <t>EP7_NM</t>
  </si>
  <si>
    <t>EP8_NM</t>
  </si>
  <si>
    <t>EP9_NM</t>
  </si>
  <si>
    <t>EX_NM</t>
  </si>
  <si>
    <t>FC_NM</t>
  </si>
  <si>
    <t>FG1_NM</t>
  </si>
  <si>
    <t>FG2_NM</t>
  </si>
  <si>
    <t>FN1_NM</t>
  </si>
  <si>
    <t>FN2_NM</t>
  </si>
  <si>
    <t>FN3_NM</t>
  </si>
  <si>
    <t>FQ1_NM</t>
  </si>
  <si>
    <t>FQ2_NM</t>
  </si>
  <si>
    <t>FQ3_NM</t>
  </si>
  <si>
    <t>FW1_NM</t>
  </si>
  <si>
    <t>FW10_NM</t>
  </si>
  <si>
    <t>FW2_NM</t>
  </si>
  <si>
    <t>FW3_NM</t>
  </si>
  <si>
    <t>FW4_NM</t>
  </si>
  <si>
    <t>FW5_NM</t>
  </si>
  <si>
    <t>FW6_NM</t>
  </si>
  <si>
    <t>FW7_NM</t>
  </si>
  <si>
    <t>FW8_NM</t>
  </si>
  <si>
    <t>FW9_NM</t>
  </si>
  <si>
    <t>FY1_NM</t>
  </si>
  <si>
    <t>FY2_NM</t>
  </si>
  <si>
    <t>FY3_NM</t>
  </si>
  <si>
    <t>FY4_NM</t>
  </si>
  <si>
    <t>FY5_NM</t>
  </si>
  <si>
    <t>FY6_NM</t>
  </si>
  <si>
    <t>FY7_NM</t>
  </si>
  <si>
    <t>FY8_NM</t>
  </si>
  <si>
    <t>FY9_NM</t>
  </si>
  <si>
    <t>GB1_NM</t>
  </si>
  <si>
    <t>GB10_NM</t>
  </si>
  <si>
    <t>GB2_NM</t>
  </si>
  <si>
    <t>GB3_NM</t>
  </si>
  <si>
    <t>GB4_NM</t>
  </si>
  <si>
    <t>GB5_NM</t>
  </si>
  <si>
    <t>GB6_NM</t>
  </si>
  <si>
    <t>GB7_NM</t>
  </si>
  <si>
    <t>GB8_NM</t>
  </si>
  <si>
    <t>GB9_NM</t>
  </si>
  <si>
    <t>GH1_NM</t>
  </si>
  <si>
    <t>GH2_NM</t>
  </si>
  <si>
    <t>GH3_NM</t>
  </si>
  <si>
    <t>GK1_NM</t>
  </si>
  <si>
    <t>GK2_NM</t>
  </si>
  <si>
    <t>GK3_NM</t>
  </si>
  <si>
    <t>GK4_NM</t>
  </si>
  <si>
    <t>GK5_NM</t>
  </si>
  <si>
    <t>GN1_NM</t>
  </si>
  <si>
    <t>GN2_NM</t>
  </si>
  <si>
    <t>GN3_NM</t>
  </si>
  <si>
    <t>GN4_NM</t>
  </si>
  <si>
    <t>GN5_NM</t>
  </si>
  <si>
    <t>GO_NM</t>
  </si>
  <si>
    <t>GS1_NM</t>
  </si>
  <si>
    <t>GS2_NM</t>
  </si>
  <si>
    <t>GU1_NM</t>
  </si>
  <si>
    <t>GU2_NM</t>
  </si>
  <si>
    <t>GU3_NM</t>
  </si>
  <si>
    <t>GU4_NM</t>
  </si>
  <si>
    <t>GU5_NM</t>
  </si>
  <si>
    <t>GU6_NM</t>
  </si>
  <si>
    <t>GU7_NM</t>
  </si>
  <si>
    <t>GY1_NM</t>
  </si>
  <si>
    <t>GY2_NM</t>
  </si>
  <si>
    <t>GY3_NM</t>
  </si>
  <si>
    <t>GZ1_NM</t>
  </si>
  <si>
    <t>GZ2_NM</t>
  </si>
  <si>
    <t>GZ3_NM</t>
  </si>
  <si>
    <t>GZ4_NM</t>
  </si>
  <si>
    <t>HN1_NM</t>
  </si>
  <si>
    <t>HN2_NM</t>
  </si>
  <si>
    <t>HN3_NM</t>
  </si>
  <si>
    <t>HN4_NM</t>
  </si>
  <si>
    <t>HN5_NM</t>
  </si>
  <si>
    <t>HN6_NM</t>
  </si>
  <si>
    <t>HR1_NM</t>
  </si>
  <si>
    <t>HR2_NM</t>
  </si>
  <si>
    <t>HR3_NM</t>
  </si>
  <si>
    <t>HW_NM</t>
  </si>
  <si>
    <t>IC_NM</t>
  </si>
  <si>
    <t>IM_NM</t>
  </si>
  <si>
    <t>IP_NM</t>
  </si>
  <si>
    <t>IV_NM</t>
  </si>
  <si>
    <t>IY2_NM</t>
  </si>
  <si>
    <t>IY3_NM</t>
  </si>
  <si>
    <t>IY4_NM</t>
  </si>
  <si>
    <t>IY5_NM</t>
  </si>
  <si>
    <t>IY6_NM</t>
  </si>
  <si>
    <t>IY7_NM</t>
  </si>
  <si>
    <t>IY8_NM</t>
  </si>
  <si>
    <t>JF_NM</t>
  </si>
  <si>
    <t>JH_NM</t>
  </si>
  <si>
    <t>JM_NM</t>
  </si>
  <si>
    <t>JO1_NM</t>
  </si>
  <si>
    <t>JO2_NM</t>
  </si>
  <si>
    <t>JS_NM</t>
  </si>
  <si>
    <t>JT_NM</t>
  </si>
  <si>
    <t>JX_NM</t>
  </si>
  <si>
    <t>JZ_NM</t>
  </si>
  <si>
    <t>KA_NM</t>
  </si>
  <si>
    <t>KE_NM</t>
  </si>
  <si>
    <t>KG_NM</t>
  </si>
  <si>
    <t>KZ1_NM</t>
  </si>
  <si>
    <t>KZ2_NM</t>
  </si>
  <si>
    <t>LC1_NM</t>
  </si>
  <si>
    <t>LC2_NM</t>
  </si>
  <si>
    <t>LC3_NM</t>
  </si>
  <si>
    <t>LC4_NM</t>
  </si>
  <si>
    <t>LC5_NM</t>
  </si>
  <si>
    <t>LC6_NM</t>
  </si>
  <si>
    <t>LC7_NM</t>
  </si>
  <si>
    <t>LG1_NM</t>
  </si>
  <si>
    <t>LG2_NM</t>
  </si>
  <si>
    <t>LG3_NM</t>
  </si>
  <si>
    <t>AF_NM</t>
  </si>
  <si>
    <t>AH1_NM</t>
  </si>
  <si>
    <t>AH10_NM</t>
  </si>
  <si>
    <t>AH2_NM</t>
  </si>
  <si>
    <t>AH3_NM</t>
  </si>
  <si>
    <t>AH4_NM</t>
  </si>
  <si>
    <t>AH5_NM</t>
  </si>
  <si>
    <t>AH6_NM</t>
  </si>
  <si>
    <t>AH7_NM</t>
  </si>
  <si>
    <t>AH8_NM</t>
  </si>
  <si>
    <t>AH9_NM</t>
  </si>
  <si>
    <t>AJ1_NM</t>
  </si>
  <si>
    <t>AJ10_NM</t>
  </si>
  <si>
    <t>AJ2_NM</t>
  </si>
  <si>
    <t>AJ3_NM</t>
  </si>
  <si>
    <t>AJ4_NM</t>
  </si>
  <si>
    <t>AJ5_NM</t>
  </si>
  <si>
    <t>AJ6_NM</t>
  </si>
  <si>
    <t>AJ7_NM</t>
  </si>
  <si>
    <t>AJ8_NM</t>
  </si>
  <si>
    <t>AJ9_NM</t>
  </si>
  <si>
    <t>AL1_NM</t>
  </si>
  <si>
    <t>AL10_NM</t>
  </si>
  <si>
    <t>AL3_NM</t>
  </si>
  <si>
    <t>AL4_NM</t>
  </si>
  <si>
    <t>AL5_NM</t>
  </si>
  <si>
    <t>AL6_NM</t>
  </si>
  <si>
    <t>AL8_NM</t>
  </si>
  <si>
    <t>AO1_NM</t>
  </si>
  <si>
    <t>AO3_NM</t>
  </si>
  <si>
    <t>AO4_NM</t>
  </si>
  <si>
    <t>AO5_NM</t>
  </si>
  <si>
    <t>AO6_NM</t>
  </si>
  <si>
    <t>AO9_NM</t>
  </si>
  <si>
    <t>AQ1_NM</t>
  </si>
  <si>
    <t>AQ10_NM</t>
  </si>
  <si>
    <t>AQ2_NM</t>
  </si>
  <si>
    <t>AQ3_NM</t>
  </si>
  <si>
    <t>AQ4_NM</t>
  </si>
  <si>
    <t>AQ5_NM</t>
  </si>
  <si>
    <t>AQ6_NM</t>
  </si>
  <si>
    <t>AQ7_NM</t>
  </si>
  <si>
    <t>AQ8_NM</t>
  </si>
  <si>
    <t>AQ9_NM</t>
  </si>
  <si>
    <t>AS1.2_NM</t>
  </si>
  <si>
    <t>AS2.2_NM</t>
  </si>
  <si>
    <t>AS3_NM</t>
  </si>
  <si>
    <t>AS4.2_NM</t>
  </si>
  <si>
    <t>AU1_NM</t>
  </si>
  <si>
    <t>AU10_NM</t>
  </si>
  <si>
    <t>AU2_NM</t>
  </si>
  <si>
    <t>AU3_NM</t>
  </si>
  <si>
    <t>AU4_NM</t>
  </si>
  <si>
    <t>AU5_NM</t>
  </si>
  <si>
    <t>AU6_NM</t>
  </si>
  <si>
    <t>AU7_NM</t>
  </si>
  <si>
    <t>AU8_NM</t>
  </si>
  <si>
    <t>AU9_NM</t>
  </si>
  <si>
    <t>AV1_NM</t>
  </si>
  <si>
    <t>AV10_NM</t>
  </si>
  <si>
    <t>AV2_NM</t>
  </si>
  <si>
    <t>AV3_NM</t>
  </si>
  <si>
    <t>AV4_NM</t>
  </si>
  <si>
    <t>AV5_NM</t>
  </si>
  <si>
    <t>AV6_NM</t>
  </si>
  <si>
    <t>AV7_NM</t>
  </si>
  <si>
    <t>AV8_NM</t>
  </si>
  <si>
    <t>AV9_NM</t>
  </si>
  <si>
    <t>BE1_NM</t>
  </si>
  <si>
    <t>BE2_NM</t>
  </si>
  <si>
    <t>BE3_NM</t>
  </si>
  <si>
    <t>BE4_NM</t>
  </si>
  <si>
    <t>BE5_NM</t>
  </si>
  <si>
    <t>BE6_NM</t>
  </si>
  <si>
    <t>BE7_NM</t>
  </si>
  <si>
    <t>BE8_NM</t>
  </si>
  <si>
    <t>BE9_NM</t>
  </si>
  <si>
    <t>BL1_NM</t>
  </si>
  <si>
    <t>BL2_NM</t>
  </si>
  <si>
    <t>BL3_NM</t>
  </si>
  <si>
    <t>BL4_NM</t>
  </si>
  <si>
    <t>BM1_NM</t>
  </si>
  <si>
    <t>BM2_NM</t>
  </si>
  <si>
    <t>BM3_NM</t>
  </si>
  <si>
    <t>BM4_NM</t>
  </si>
  <si>
    <t>BN1_NM</t>
  </si>
  <si>
    <t>BN2_NM</t>
  </si>
  <si>
    <t>BN3_NM</t>
  </si>
  <si>
    <t>BQ1.2_NM</t>
  </si>
  <si>
    <t>BQ2.2_NM</t>
  </si>
  <si>
    <t>BQ3.2_NM</t>
  </si>
  <si>
    <t>BQ5.2_NM</t>
  </si>
  <si>
    <t>BQ6_NM</t>
  </si>
  <si>
    <t>BQ7_NM</t>
  </si>
  <si>
    <t>BQ8_NM</t>
  </si>
  <si>
    <t>BQ9_NM</t>
  </si>
  <si>
    <t>BR_NM</t>
  </si>
  <si>
    <t>BX_NM</t>
  </si>
  <si>
    <t>BZ_NM</t>
  </si>
  <si>
    <t>CO1_NM</t>
  </si>
  <si>
    <t>CD1.1_NM</t>
  </si>
  <si>
    <t>CD1.2_NM</t>
  </si>
  <si>
    <t>CD1.3_NM</t>
  </si>
  <si>
    <t>CD1.4_NM</t>
  </si>
  <si>
    <t>CD1.5_NM</t>
  </si>
  <si>
    <t>CD1.6_NM</t>
  </si>
  <si>
    <t>CD1.7_NM</t>
  </si>
  <si>
    <t>CD1.8_NM</t>
  </si>
  <si>
    <t>CD1.9_NM</t>
  </si>
  <si>
    <t>CD1.10_NM</t>
  </si>
  <si>
    <t>CD2.1_NM</t>
  </si>
  <si>
    <t>CD2.2_NM</t>
  </si>
  <si>
    <t>CD2.3_NM</t>
  </si>
  <si>
    <t>CD2.4_NM</t>
  </si>
  <si>
    <t>CD2.5_NM</t>
  </si>
  <si>
    <t>CD2.6_NM</t>
  </si>
  <si>
    <t>CD2.7_NM</t>
  </si>
  <si>
    <t>CD2.8_NM</t>
  </si>
  <si>
    <t>CD2.9_NM</t>
  </si>
  <si>
    <t>CD2.10_NM</t>
  </si>
  <si>
    <t>CD2.11_NM</t>
  </si>
  <si>
    <t>CD2.12_NM</t>
  </si>
  <si>
    <t>CD3.1_NM</t>
  </si>
  <si>
    <t>CD3.2_NM</t>
  </si>
  <si>
    <t>CD3.3_NM</t>
  </si>
  <si>
    <t>CD3.4_NM</t>
  </si>
  <si>
    <t>CD3.5_NM</t>
  </si>
  <si>
    <t>CD3.6_NM</t>
  </si>
  <si>
    <t>CD3.7_NM</t>
  </si>
  <si>
    <t>CD3.8_NM</t>
  </si>
  <si>
    <t>CD3.9_NM</t>
  </si>
  <si>
    <t>CD3.10_NM</t>
  </si>
  <si>
    <t>PD2.1_NM</t>
  </si>
  <si>
    <t>PD2.2_NM</t>
  </si>
  <si>
    <t>PD2.3_NM</t>
  </si>
  <si>
    <t>PD2.4_NM</t>
  </si>
  <si>
    <t>PD2.5_NM</t>
  </si>
  <si>
    <t>PD2.6_NM</t>
  </si>
  <si>
    <t>PD4.1_NM</t>
  </si>
  <si>
    <t>PD4.2_NM</t>
  </si>
  <si>
    <t>PD4.3_NM</t>
  </si>
  <si>
    <t>PD5.1_NM</t>
  </si>
  <si>
    <t>PD5.2_NM</t>
  </si>
  <si>
    <t>PD5.3_NM</t>
  </si>
  <si>
    <t>PD5.4_NM</t>
  </si>
  <si>
    <t>PD6.1_NM</t>
  </si>
  <si>
    <t>PD6.2_NM</t>
  </si>
  <si>
    <t>PD6.3_NM</t>
  </si>
  <si>
    <t>PD6.4_NM</t>
  </si>
  <si>
    <t>PD6.5_NM</t>
  </si>
  <si>
    <t>PD6.6_NM</t>
  </si>
  <si>
    <t>PD8.1_NM</t>
  </si>
  <si>
    <t>PD8.2_NM</t>
  </si>
  <si>
    <t>PD8.3_NM</t>
  </si>
  <si>
    <t>PD8.4_NM</t>
  </si>
  <si>
    <t>PD8.5_NM</t>
  </si>
  <si>
    <t>PD8.6_NM</t>
  </si>
  <si>
    <t>PD9.1_NM</t>
  </si>
  <si>
    <t>PD9.2_NM</t>
  </si>
  <si>
    <t>PD9.3_NM</t>
  </si>
  <si>
    <t>PD9.4_NM</t>
  </si>
  <si>
    <t>PD9.5_NM</t>
  </si>
  <si>
    <t>PD9.6_NM</t>
  </si>
  <si>
    <t>Sample ID</t>
  </si>
  <si>
    <t xml:space="preserve">NM_FL_AAZ </t>
  </si>
  <si>
    <t xml:space="preserve">NM_FL_ABD1 </t>
  </si>
  <si>
    <t xml:space="preserve">NM_FL_ABD2 </t>
  </si>
  <si>
    <t xml:space="preserve">NM_FL_ABD3 </t>
  </si>
  <si>
    <t xml:space="preserve">NM_FL_ABD4 </t>
  </si>
  <si>
    <t xml:space="preserve">NM_FL_ABD5 </t>
  </si>
  <si>
    <t xml:space="preserve">NM_FL_ABD6 </t>
  </si>
  <si>
    <t xml:space="preserve">NM_FL_ABD7 </t>
  </si>
  <si>
    <t xml:space="preserve">NM_FL_ABJ1 </t>
  </si>
  <si>
    <t xml:space="preserve">NM_FL_ABJ2 </t>
  </si>
  <si>
    <t xml:space="preserve">NM_FL_ABJ3 </t>
  </si>
  <si>
    <t xml:space="preserve">NM_FL_ABJ4 </t>
  </si>
  <si>
    <t xml:space="preserve">NM_FL_ABJ5 </t>
  </si>
  <si>
    <t xml:space="preserve">NM_FL_ABJ6 </t>
  </si>
  <si>
    <t xml:space="preserve">NM_FL_ABR1 </t>
  </si>
  <si>
    <t xml:space="preserve">NM_FL_ABR2 </t>
  </si>
  <si>
    <t xml:space="preserve">NM_FL_ABR3 </t>
  </si>
  <si>
    <t xml:space="preserve">NM_FL_ABR4 </t>
  </si>
  <si>
    <t xml:space="preserve">NM_FL_ABR5 </t>
  </si>
  <si>
    <t xml:space="preserve">NM_FL_ABR6 </t>
  </si>
  <si>
    <t xml:space="preserve">NM_FL_ABU </t>
  </si>
  <si>
    <t xml:space="preserve">NM_FL_ABY1 </t>
  </si>
  <si>
    <t xml:space="preserve">NM_FL_ABY10 </t>
  </si>
  <si>
    <t xml:space="preserve">NM_FL_ABY2 </t>
  </si>
  <si>
    <t xml:space="preserve">NM_FL_ABY3 </t>
  </si>
  <si>
    <t xml:space="preserve">NM_FL_ABY4 </t>
  </si>
  <si>
    <t xml:space="preserve">NM_FL_ABY5 </t>
  </si>
  <si>
    <t xml:space="preserve">NM_FL_ABY6 </t>
  </si>
  <si>
    <t xml:space="preserve">NM_FL_ABY7 </t>
  </si>
  <si>
    <t xml:space="preserve">NM_FL_ABY8 </t>
  </si>
  <si>
    <t xml:space="preserve">NM_FL_ABY9 </t>
  </si>
  <si>
    <t xml:space="preserve">NM_FL_ACC1 </t>
  </si>
  <si>
    <t xml:space="preserve">NM_FL_ACC2 </t>
  </si>
  <si>
    <t xml:space="preserve">NM_FL_ACC3 </t>
  </si>
  <si>
    <t xml:space="preserve">NM_FL_ACC4 </t>
  </si>
  <si>
    <t xml:space="preserve">NM_FL_ACC5 </t>
  </si>
  <si>
    <t xml:space="preserve">NM_FL_ACC6 </t>
  </si>
  <si>
    <t xml:space="preserve">NM_FL_ACF1 </t>
  </si>
  <si>
    <t xml:space="preserve">NM_FL_ACF2 </t>
  </si>
  <si>
    <t xml:space="preserve">NM_FL_ACF3 </t>
  </si>
  <si>
    <t xml:space="preserve">NM_FL_ACF5 </t>
  </si>
  <si>
    <t xml:space="preserve">NM_FL_ACH1 </t>
  </si>
  <si>
    <t xml:space="preserve">NM_FL_ACH10 </t>
  </si>
  <si>
    <t xml:space="preserve">NM_FL_ACH2 </t>
  </si>
  <si>
    <t xml:space="preserve">NM_FL_ACH3 </t>
  </si>
  <si>
    <t xml:space="preserve">NM_FL_ACH4 </t>
  </si>
  <si>
    <t xml:space="preserve">NM_FL_ACH5 </t>
  </si>
  <si>
    <t xml:space="preserve">NM_FL_ACH7 </t>
  </si>
  <si>
    <t xml:space="preserve">NM_FL_ACH8 </t>
  </si>
  <si>
    <t xml:space="preserve">NM_FL_ACH9 </t>
  </si>
  <si>
    <t xml:space="preserve">NM_FL_ACR1 </t>
  </si>
  <si>
    <t xml:space="preserve">NM_FL_ACR10 </t>
  </si>
  <si>
    <t xml:space="preserve">NM_FL_ACR2 </t>
  </si>
  <si>
    <t>NM_FL_ACR3</t>
  </si>
  <si>
    <t xml:space="preserve">NM_FL_ACR4 </t>
  </si>
  <si>
    <t xml:space="preserve">NM_FL_ACR5 </t>
  </si>
  <si>
    <t xml:space="preserve">NM_FL_ACR6 </t>
  </si>
  <si>
    <t xml:space="preserve">NM_FL_ACR7 </t>
  </si>
  <si>
    <t xml:space="preserve">NM_FL_ACR8 </t>
  </si>
  <si>
    <t xml:space="preserve">NM_FL_ACU1 </t>
  </si>
  <si>
    <t xml:space="preserve">NM_FL_ACU2 </t>
  </si>
  <si>
    <t xml:space="preserve">NM_FL_ACU3 </t>
  </si>
  <si>
    <t xml:space="preserve">NM_FL_ACU4 </t>
  </si>
  <si>
    <t xml:space="preserve">NM_FL_ACU5 </t>
  </si>
  <si>
    <t xml:space="preserve">NM_FL_ACU6 </t>
  </si>
  <si>
    <t xml:space="preserve">NM_FL_ACU7 </t>
  </si>
  <si>
    <t xml:space="preserve">NM_FL_ACU8 </t>
  </si>
  <si>
    <t xml:space="preserve">NM_FL_ADC1 </t>
  </si>
  <si>
    <t xml:space="preserve">NM_FL_ADC10 </t>
  </si>
  <si>
    <t xml:space="preserve">NM_FL_ADC2 </t>
  </si>
  <si>
    <t xml:space="preserve">NM_FL_ADC3 </t>
  </si>
  <si>
    <t xml:space="preserve">NM_FL_ADC4 </t>
  </si>
  <si>
    <t xml:space="preserve">NM_FL_ADC5 </t>
  </si>
  <si>
    <t xml:space="preserve">NM_FL_ADC6 </t>
  </si>
  <si>
    <t xml:space="preserve">NM_FL_ADC7 </t>
  </si>
  <si>
    <t xml:space="preserve">NM_FL_ADC8 </t>
  </si>
  <si>
    <t xml:space="preserve">NM_FL_ADC9 </t>
  </si>
  <si>
    <t xml:space="preserve">NM_FL_ADH1 </t>
  </si>
  <si>
    <t xml:space="preserve">NM_FL_ADH2 </t>
  </si>
  <si>
    <t xml:space="preserve">NM_FL_ADH3 </t>
  </si>
  <si>
    <t xml:space="preserve">NM_FL_ADY1 </t>
  </si>
  <si>
    <t xml:space="preserve">NM_FL_ADY2 </t>
  </si>
  <si>
    <t xml:space="preserve">NM_FL_ADY3 </t>
  </si>
  <si>
    <t xml:space="preserve">NM_FL_ADY4 </t>
  </si>
  <si>
    <t xml:space="preserve">NM_FL_ADY6 </t>
  </si>
  <si>
    <t xml:space="preserve">NM_FL_ADY7 </t>
  </si>
  <si>
    <t xml:space="preserve">NM_FL_ADY8 </t>
  </si>
  <si>
    <t xml:space="preserve">NM_FL_ADY9 </t>
  </si>
  <si>
    <t xml:space="preserve">NM_FL_AFA1 </t>
  </si>
  <si>
    <t xml:space="preserve">NM_FL_AFA2 </t>
  </si>
  <si>
    <t xml:space="preserve">NM_FL_AFA3 </t>
  </si>
  <si>
    <t xml:space="preserve">NM_FL_AFA4 </t>
  </si>
  <si>
    <t xml:space="preserve">NM_FL_AFA5 </t>
  </si>
  <si>
    <t xml:space="preserve">NM_FL_AFA6 </t>
  </si>
  <si>
    <t xml:space="preserve">NM_FL_AFA7 </t>
  </si>
  <si>
    <t xml:space="preserve">NM_FL_AFA8 </t>
  </si>
  <si>
    <t xml:space="preserve">NM_FL_AFM2 </t>
  </si>
  <si>
    <t xml:space="preserve">NM_FL_AFU1 </t>
  </si>
  <si>
    <t xml:space="preserve">NM_FL_AFU2 </t>
  </si>
  <si>
    <t xml:space="preserve">NM_FL_AGF </t>
  </si>
  <si>
    <t xml:space="preserve">NM_FL_AGN1 </t>
  </si>
  <si>
    <t xml:space="preserve">NM_FL_AGN10 </t>
  </si>
  <si>
    <t xml:space="preserve">NM_FL_AGN2 </t>
  </si>
  <si>
    <t xml:space="preserve">NM_FL_AGN4 </t>
  </si>
  <si>
    <t xml:space="preserve">NM_FL_AGN6 </t>
  </si>
  <si>
    <t xml:space="preserve">NM_FL_AGN7 </t>
  </si>
  <si>
    <t xml:space="preserve">NM_FL_AGN8 </t>
  </si>
  <si>
    <t xml:space="preserve">NM_FL_AGN9 </t>
  </si>
  <si>
    <t xml:space="preserve">NM_FL_AGQ </t>
  </si>
  <si>
    <t xml:space="preserve">NM_FL_AHA3 </t>
  </si>
  <si>
    <t xml:space="preserve">NM_FL_AHA4 </t>
  </si>
  <si>
    <t xml:space="preserve">NM_FL_AHA5 </t>
  </si>
  <si>
    <t xml:space="preserve">NM_FL_AHA6 </t>
  </si>
  <si>
    <t xml:space="preserve">NM_FL_AHA7 </t>
  </si>
  <si>
    <t xml:space="preserve">NM_FL_AHA8 </t>
  </si>
  <si>
    <t xml:space="preserve">NM_FL_AHB1 </t>
  </si>
  <si>
    <t xml:space="preserve">NM_FL_AHB10 </t>
  </si>
  <si>
    <t xml:space="preserve">NM_FL_AHB2 </t>
  </si>
  <si>
    <t xml:space="preserve">NM_FL_AHB3 </t>
  </si>
  <si>
    <t xml:space="preserve">NM_FL_AHB4 </t>
  </si>
  <si>
    <t xml:space="preserve">NM_FL_AHB5 </t>
  </si>
  <si>
    <t xml:space="preserve">NM_FL_AHB6 </t>
  </si>
  <si>
    <t xml:space="preserve">NM_FL_AHB7 </t>
  </si>
  <si>
    <t xml:space="preserve">NM_FL_AHB8 </t>
  </si>
  <si>
    <t xml:space="preserve">NM_FL_AHB9 </t>
  </si>
  <si>
    <t xml:space="preserve">NM_FL_AHF </t>
  </si>
  <si>
    <t xml:space="preserve">NM_FL_AHX2 </t>
  </si>
  <si>
    <t xml:space="preserve">NM_FL_AHX3 </t>
  </si>
  <si>
    <t xml:space="preserve">NM_FL_AHX4 </t>
  </si>
  <si>
    <t xml:space="preserve">NM_FL_AHX5 </t>
  </si>
  <si>
    <t xml:space="preserve">NM_FL_AHX6 </t>
  </si>
  <si>
    <t xml:space="preserve">NM_FL_AID1 </t>
  </si>
  <si>
    <t xml:space="preserve">NM_FL_AID10 </t>
  </si>
  <si>
    <t xml:space="preserve">NM_FL_AID2 </t>
  </si>
  <si>
    <t xml:space="preserve">NM_FL_AID3 </t>
  </si>
  <si>
    <t xml:space="preserve">NM_FL_AID4 </t>
  </si>
  <si>
    <t xml:space="preserve">NM_FL_AID5 </t>
  </si>
  <si>
    <t xml:space="preserve">NM_FL_AID6 </t>
  </si>
  <si>
    <t xml:space="preserve">NM_FL_AID7 </t>
  </si>
  <si>
    <t xml:space="preserve">NM_FL_AID8 </t>
  </si>
  <si>
    <t xml:space="preserve">NM_FL_AID9 </t>
  </si>
  <si>
    <t xml:space="preserve">NM_FL_AIJ </t>
  </si>
  <si>
    <t xml:space="preserve">NM_FL_AIN1 </t>
  </si>
  <si>
    <t xml:space="preserve">NM_FL_AIN2 </t>
  </si>
  <si>
    <t xml:space="preserve">NM_FL_AIN3 </t>
  </si>
  <si>
    <t xml:space="preserve">NM_FL_AJT2 </t>
  </si>
  <si>
    <t xml:space="preserve">NM_FL_AKE </t>
  </si>
  <si>
    <t xml:space="preserve">NM_FL_AKK </t>
  </si>
  <si>
    <t xml:space="preserve">NM_RG_AR2  </t>
  </si>
  <si>
    <t xml:space="preserve">NM_RG_AR3  </t>
  </si>
  <si>
    <t xml:space="preserve">NM_RG_AR4  </t>
  </si>
  <si>
    <t xml:space="preserve">NM_RG_AR5  </t>
  </si>
  <si>
    <t xml:space="preserve">NM_RG_AR6  </t>
  </si>
  <si>
    <t xml:space="preserve">NM_RG_AR7  </t>
  </si>
  <si>
    <t xml:space="preserve">NM_RG_AR8  </t>
  </si>
  <si>
    <t xml:space="preserve">NM_RG_AS1  </t>
  </si>
  <si>
    <t xml:space="preserve">NM_RG_AS2  </t>
  </si>
  <si>
    <t xml:space="preserve">NM_RG_AS4  </t>
  </si>
  <si>
    <t xml:space="preserve">NM_RG_AS5  </t>
  </si>
  <si>
    <t xml:space="preserve">NM_RG_AS6  </t>
  </si>
  <si>
    <t xml:space="preserve">NM_RG_AS7  </t>
  </si>
  <si>
    <t xml:space="preserve">NM_RG_AS8  </t>
  </si>
  <si>
    <t xml:space="preserve">NM_RG_AS9  </t>
  </si>
  <si>
    <t xml:space="preserve">NM_RG_AZ  </t>
  </si>
  <si>
    <t xml:space="preserve">NM_RG_AZ2  </t>
  </si>
  <si>
    <t xml:space="preserve">NM_RG_BB  </t>
  </si>
  <si>
    <t xml:space="preserve">NM_RG_BB2  </t>
  </si>
  <si>
    <t xml:space="preserve">NM_RG_BB3  </t>
  </si>
  <si>
    <t xml:space="preserve">NM_RG_BB4  </t>
  </si>
  <si>
    <t xml:space="preserve">NM_RG_BC2  </t>
  </si>
  <si>
    <t xml:space="preserve">NM_RG_BC3  </t>
  </si>
  <si>
    <t xml:space="preserve">NM_RG_BC4  </t>
  </si>
  <si>
    <t xml:space="preserve">NM_RG_BD1  </t>
  </si>
  <si>
    <t xml:space="preserve">NM_RG_BD2  </t>
  </si>
  <si>
    <t xml:space="preserve">NM_RG_BG1  </t>
  </si>
  <si>
    <t xml:space="preserve">NM_RG_BG2  </t>
  </si>
  <si>
    <t xml:space="preserve">NM_RG_BG3  </t>
  </si>
  <si>
    <t xml:space="preserve">NM_RG_BG4  </t>
  </si>
  <si>
    <t xml:space="preserve">NM_RG_BH1  </t>
  </si>
  <si>
    <t xml:space="preserve">NM_RG_BH2  </t>
  </si>
  <si>
    <t xml:space="preserve">NM_RG_BH3  </t>
  </si>
  <si>
    <t xml:space="preserve">NM_RG_BH4  </t>
  </si>
  <si>
    <t xml:space="preserve">NM_RG_BH5  </t>
  </si>
  <si>
    <t xml:space="preserve">NM_RG_BH6  </t>
  </si>
  <si>
    <t xml:space="preserve">NM_RG_BI1  </t>
  </si>
  <si>
    <t xml:space="preserve">NM_RG_BI2  </t>
  </si>
  <si>
    <t xml:space="preserve">NM_RG_BI3  </t>
  </si>
  <si>
    <t xml:space="preserve">NM_RG_BI4  </t>
  </si>
  <si>
    <t xml:space="preserve">NM_RG_BI5  </t>
  </si>
  <si>
    <t xml:space="preserve">NM_RG_BI6  </t>
  </si>
  <si>
    <t xml:space="preserve">NM_RG_BJ1  </t>
  </si>
  <si>
    <t xml:space="preserve">NM_RG_BK1  </t>
  </si>
  <si>
    <t xml:space="preserve">NM_RG_BK2  </t>
  </si>
  <si>
    <t xml:space="preserve">NM_RG_BK3  </t>
  </si>
  <si>
    <t xml:space="preserve">NM_RG_BK5  </t>
  </si>
  <si>
    <t xml:space="preserve">NM_RG_BK6  </t>
  </si>
  <si>
    <t xml:space="preserve">NM_RG_BK7  </t>
  </si>
  <si>
    <t xml:space="preserve">NM_RG_BO1  </t>
  </si>
  <si>
    <t xml:space="preserve">NM_RG_BO2  </t>
  </si>
  <si>
    <t xml:space="preserve">NM_RG_BO3  </t>
  </si>
  <si>
    <t xml:space="preserve">NM_RG_BO4 </t>
  </si>
  <si>
    <t xml:space="preserve">NM_RG_BQ1  </t>
  </si>
  <si>
    <t xml:space="preserve">NM_RG_BQ2  </t>
  </si>
  <si>
    <t xml:space="preserve">NM_RG_BQ3  </t>
  </si>
  <si>
    <t xml:space="preserve">NM_RG_BQ4  </t>
  </si>
  <si>
    <t xml:space="preserve">NM_RG_BQ5  </t>
  </si>
  <si>
    <t xml:space="preserve">NM_RG_BX1  </t>
  </si>
  <si>
    <t xml:space="preserve">NM_RG_BX2  </t>
  </si>
  <si>
    <t xml:space="preserve">NM_RG_BX3  </t>
  </si>
  <si>
    <t xml:space="preserve">NM_RG_BX4  </t>
  </si>
  <si>
    <t xml:space="preserve">NM_RG_BX5  </t>
  </si>
  <si>
    <t xml:space="preserve">NM_RG_BX6  </t>
  </si>
  <si>
    <t xml:space="preserve">NM_RG_BX7  </t>
  </si>
  <si>
    <t xml:space="preserve">NM_RG_BX8  </t>
  </si>
  <si>
    <t xml:space="preserve">NM_RG_CK2  </t>
  </si>
  <si>
    <t xml:space="preserve">NM_RG_CK3  </t>
  </si>
  <si>
    <t xml:space="preserve">NM_RG_CK4  </t>
  </si>
  <si>
    <t xml:space="preserve">NM_RG_CK5  </t>
  </si>
  <si>
    <t xml:space="preserve">NM_RG_CK6  </t>
  </si>
  <si>
    <t xml:space="preserve">NM_RG_CK9  </t>
  </si>
  <si>
    <t xml:space="preserve">NM_RG_CS  </t>
  </si>
  <si>
    <t xml:space="preserve">NM_RG_CT  </t>
  </si>
  <si>
    <t xml:space="preserve">NM_RG_DD1  </t>
  </si>
  <si>
    <t xml:space="preserve">NM_RG_DD10  </t>
  </si>
  <si>
    <t xml:space="preserve">NM_RG_DD3  </t>
  </si>
  <si>
    <t xml:space="preserve">NM_RG_DD4 </t>
  </si>
  <si>
    <t xml:space="preserve">NM_RG_DD5  </t>
  </si>
  <si>
    <t xml:space="preserve">NM_RG_DD6  </t>
  </si>
  <si>
    <t xml:space="preserve">NM_RG_DD7  </t>
  </si>
  <si>
    <t xml:space="preserve">NM_RG_DD8  </t>
  </si>
  <si>
    <t xml:space="preserve">NM_RG_DD9  </t>
  </si>
  <si>
    <t xml:space="preserve">NM_RG_DJ1  </t>
  </si>
  <si>
    <t xml:space="preserve">NM_RG_DJ10  </t>
  </si>
  <si>
    <t xml:space="preserve">NM_RG_DJ2  </t>
  </si>
  <si>
    <t xml:space="preserve">NM_RG_DJ3  </t>
  </si>
  <si>
    <t xml:space="preserve">NM_RG_DJ4  </t>
  </si>
  <si>
    <t xml:space="preserve">NM_RG_DJ5  </t>
  </si>
  <si>
    <t xml:space="preserve">NM_RG_DJ6  </t>
  </si>
  <si>
    <t xml:space="preserve">NM_RG_DJ7  </t>
  </si>
  <si>
    <t xml:space="preserve">NM_RG_DJ8  </t>
  </si>
  <si>
    <t xml:space="preserve">NM_RG_DJ9  </t>
  </si>
  <si>
    <t xml:space="preserve">NM_RG_DN1  </t>
  </si>
  <si>
    <t xml:space="preserve">NM_RG_DN2  </t>
  </si>
  <si>
    <t xml:space="preserve">NM_RG_DN3  </t>
  </si>
  <si>
    <t xml:space="preserve">NM_RG_DO  </t>
  </si>
  <si>
    <t xml:space="preserve">NM_RG_DP  </t>
  </si>
  <si>
    <t xml:space="preserve">NM_RG_DQ  </t>
  </si>
  <si>
    <t xml:space="preserve">NM_RG_DQ2  </t>
  </si>
  <si>
    <t xml:space="preserve">NM_RG_DQ3  </t>
  </si>
  <si>
    <t xml:space="preserve">NM_RG_DV  </t>
  </si>
  <si>
    <t xml:space="preserve">NM_RG_DX1  </t>
  </si>
  <si>
    <t xml:space="preserve">NM_RG_DX2  </t>
  </si>
  <si>
    <t xml:space="preserve">NM_RG_DY  </t>
  </si>
  <si>
    <t xml:space="preserve">NM_RG_DZ  </t>
  </si>
  <si>
    <t xml:space="preserve">NM_RG_EC2  </t>
  </si>
  <si>
    <t xml:space="preserve">NM_RG_EC3  </t>
  </si>
  <si>
    <t xml:space="preserve">NM_RG_EC4  </t>
  </si>
  <si>
    <t xml:space="preserve">NM_RG_EC6  </t>
  </si>
  <si>
    <t xml:space="preserve">NM_RG_EC7  </t>
  </si>
  <si>
    <t xml:space="preserve">NM_RG_ED  </t>
  </si>
  <si>
    <t xml:space="preserve">NM_RG_EF1  </t>
  </si>
  <si>
    <t xml:space="preserve">NM_RG_EF2  </t>
  </si>
  <si>
    <t xml:space="preserve">NM_RG_EF3  </t>
  </si>
  <si>
    <t xml:space="preserve">NM_RG_EG1  </t>
  </si>
  <si>
    <t xml:space="preserve">NM_RG_EG10  </t>
  </si>
  <si>
    <t xml:space="preserve">NM_RG_EG2  </t>
  </si>
  <si>
    <t xml:space="preserve">NM_RG_EG3  </t>
  </si>
  <si>
    <t xml:space="preserve">NM_RG_EG4  </t>
  </si>
  <si>
    <t xml:space="preserve">NM_RG_EG5  </t>
  </si>
  <si>
    <t xml:space="preserve">NM_RG_EG6  </t>
  </si>
  <si>
    <t xml:space="preserve">NM_RG_EG7  </t>
  </si>
  <si>
    <t xml:space="preserve">NM_RG_EG8  </t>
  </si>
  <si>
    <t xml:space="preserve">NM_RG_EG9  </t>
  </si>
  <si>
    <t xml:space="preserve">NM_RG_EH1  </t>
  </si>
  <si>
    <t xml:space="preserve">NM_RG_EH10  </t>
  </si>
  <si>
    <t xml:space="preserve">NM_RG_EH2  </t>
  </si>
  <si>
    <t xml:space="preserve">NM_RG_EH3  </t>
  </si>
  <si>
    <t xml:space="preserve">NM_RG_EH4  </t>
  </si>
  <si>
    <t xml:space="preserve">NM_RG_EH5  </t>
  </si>
  <si>
    <t xml:space="preserve">NM_RG_EH6  </t>
  </si>
  <si>
    <t xml:space="preserve">NM_RG_EH7  </t>
  </si>
  <si>
    <t xml:space="preserve">NM_RG_EH8  </t>
  </si>
  <si>
    <t xml:space="preserve">NM_RG_EH9  </t>
  </si>
  <si>
    <t xml:space="preserve">NM_RG_EJ1  </t>
  </si>
  <si>
    <t xml:space="preserve">NM_RG_EJ10  </t>
  </si>
  <si>
    <t xml:space="preserve">NM_RG_EJ2  </t>
  </si>
  <si>
    <t xml:space="preserve">NM_RG_EJ9  </t>
  </si>
  <si>
    <t xml:space="preserve">NM_RG_EL1  </t>
  </si>
  <si>
    <t xml:space="preserve">NM_RG_EL2  </t>
  </si>
  <si>
    <t xml:space="preserve">NM_RG_EO1  </t>
  </si>
  <si>
    <t xml:space="preserve">NM_RG_EO2  </t>
  </si>
  <si>
    <t xml:space="preserve">NM_RG_EP1  </t>
  </si>
  <si>
    <t xml:space="preserve">NM_RG_EP10  </t>
  </si>
  <si>
    <t xml:space="preserve">NM_RG_EP2  </t>
  </si>
  <si>
    <t xml:space="preserve">NM_RG_EP3  </t>
  </si>
  <si>
    <t xml:space="preserve">NM_RG_EP4  </t>
  </si>
  <si>
    <t xml:space="preserve">NM_RG_EP5  </t>
  </si>
  <si>
    <t xml:space="preserve">NM_RG_EP6  </t>
  </si>
  <si>
    <t xml:space="preserve">NM_RG_EP7  </t>
  </si>
  <si>
    <t xml:space="preserve">NM_RG_EP8  </t>
  </si>
  <si>
    <t xml:space="preserve">NM_RG_EP9  </t>
  </si>
  <si>
    <t xml:space="preserve">NM_RG_EX  </t>
  </si>
  <si>
    <t xml:space="preserve">NM_RG_FC  </t>
  </si>
  <si>
    <t xml:space="preserve">NM_RG_FG1  </t>
  </si>
  <si>
    <t xml:space="preserve">NM_RG_FG2  </t>
  </si>
  <si>
    <t xml:space="preserve">NM_RG_FN1  </t>
  </si>
  <si>
    <t xml:space="preserve">NM_RG_FN2  </t>
  </si>
  <si>
    <t xml:space="preserve">NM_RG_FN3  </t>
  </si>
  <si>
    <t xml:space="preserve">NM_RG_FQ1  </t>
  </si>
  <si>
    <t xml:space="preserve">NM_RG_FQ2  </t>
  </si>
  <si>
    <t xml:space="preserve">NM_RG_FQ3  </t>
  </si>
  <si>
    <t xml:space="preserve">NM_RG_FW1  </t>
  </si>
  <si>
    <t xml:space="preserve">NM_RG_FW10  </t>
  </si>
  <si>
    <t xml:space="preserve">NM_RG_FW2  </t>
  </si>
  <si>
    <t xml:space="preserve">NM_RG_FW3  </t>
  </si>
  <si>
    <t xml:space="preserve">NM_RG_FW4  </t>
  </si>
  <si>
    <t xml:space="preserve">NM_RG_FW5  </t>
  </si>
  <si>
    <t xml:space="preserve">NM_RG_FW6  </t>
  </si>
  <si>
    <t xml:space="preserve">NM_RG_FW7  </t>
  </si>
  <si>
    <t xml:space="preserve">NM_RG_FW8  </t>
  </si>
  <si>
    <t xml:space="preserve">NM_RG_FW9  </t>
  </si>
  <si>
    <t xml:space="preserve">NM_RG_FY1  </t>
  </si>
  <si>
    <t xml:space="preserve">NM_RG_FY2  </t>
  </si>
  <si>
    <t xml:space="preserve">NM_RG_FY3  </t>
  </si>
  <si>
    <t xml:space="preserve">NM_RG_FY4  </t>
  </si>
  <si>
    <t xml:space="preserve">NM_RG_FY5  </t>
  </si>
  <si>
    <t xml:space="preserve">NM_RG_FY6  </t>
  </si>
  <si>
    <t xml:space="preserve">NM_RG_FY7  </t>
  </si>
  <si>
    <t xml:space="preserve">NM_RG_FY8  </t>
  </si>
  <si>
    <t xml:space="preserve">NM_RG_FY9  </t>
  </si>
  <si>
    <t xml:space="preserve">NM_RG_GB1  </t>
  </si>
  <si>
    <t xml:space="preserve">NM_RG_GB10  </t>
  </si>
  <si>
    <t xml:space="preserve">NM_RG_GB2  </t>
  </si>
  <si>
    <t xml:space="preserve">NM_RG_GB3  </t>
  </si>
  <si>
    <t xml:space="preserve">NM_RG_GB4  </t>
  </si>
  <si>
    <t xml:space="preserve">NM_RG_GB5  </t>
  </si>
  <si>
    <t xml:space="preserve">NM_RG_GB6  </t>
  </si>
  <si>
    <t xml:space="preserve">NM_RG_GB7  </t>
  </si>
  <si>
    <t xml:space="preserve">NM_RG_GB8  </t>
  </si>
  <si>
    <t xml:space="preserve">NM_RG_GB9  </t>
  </si>
  <si>
    <t xml:space="preserve">NM_RG_GH1  </t>
  </si>
  <si>
    <t xml:space="preserve">NM_RG_GH2  </t>
  </si>
  <si>
    <t xml:space="preserve">NM_RG_GH3  </t>
  </si>
  <si>
    <t xml:space="preserve">NM_RG_GK1  </t>
  </si>
  <si>
    <t xml:space="preserve">NM_RG_GK2  </t>
  </si>
  <si>
    <t xml:space="preserve">NM_RG_GK3  </t>
  </si>
  <si>
    <t xml:space="preserve">NM_RG_GK4  </t>
  </si>
  <si>
    <t xml:space="preserve">NM_RG_GK5  </t>
  </si>
  <si>
    <t xml:space="preserve">NM_RG_GN1  </t>
  </si>
  <si>
    <t xml:space="preserve">NM_RG_GN2  </t>
  </si>
  <si>
    <t xml:space="preserve">NM_RG_GN3  </t>
  </si>
  <si>
    <t xml:space="preserve">NM_RG_GN4  </t>
  </si>
  <si>
    <t xml:space="preserve">NM_RG_GN5  </t>
  </si>
  <si>
    <t xml:space="preserve">NM_RG_GO  </t>
  </si>
  <si>
    <t xml:space="preserve">NM_RG_GS1  </t>
  </si>
  <si>
    <t xml:space="preserve">NM_RG_GS2  </t>
  </si>
  <si>
    <t xml:space="preserve">NM_RG_GU1  </t>
  </si>
  <si>
    <t xml:space="preserve">NM_RG_GU2  </t>
  </si>
  <si>
    <t xml:space="preserve">NM_RG_GU3  </t>
  </si>
  <si>
    <t xml:space="preserve">NM_RG_GU4  </t>
  </si>
  <si>
    <t xml:space="preserve">NM_RG_GU5  </t>
  </si>
  <si>
    <t xml:space="preserve">NM_RG_GU6  </t>
  </si>
  <si>
    <t xml:space="preserve">NM_RG_GU7  </t>
  </si>
  <si>
    <t xml:space="preserve">NM_RG_GY1  </t>
  </si>
  <si>
    <t xml:space="preserve">NM_RG_GY2  </t>
  </si>
  <si>
    <t xml:space="preserve">NM_RG_GY3  </t>
  </si>
  <si>
    <t xml:space="preserve">NM_RG_GZ1  </t>
  </si>
  <si>
    <t xml:space="preserve">NM_RG_GZ2  </t>
  </si>
  <si>
    <t xml:space="preserve">NM_RG_GZ3  </t>
  </si>
  <si>
    <t xml:space="preserve">NM_RG_GZ4  </t>
  </si>
  <si>
    <t xml:space="preserve">NM_RG_HN1  </t>
  </si>
  <si>
    <t xml:space="preserve">NM_RG_HN2  </t>
  </si>
  <si>
    <t xml:space="preserve">NM_RG_HN3  </t>
  </si>
  <si>
    <t xml:space="preserve">NM_RG_HN4  </t>
  </si>
  <si>
    <t xml:space="preserve">NM_RG_HN5  </t>
  </si>
  <si>
    <t xml:space="preserve">NM_RG_HN6  </t>
  </si>
  <si>
    <t xml:space="preserve">NM_RG_HR1  </t>
  </si>
  <si>
    <t xml:space="preserve">NM_RG_HR2  </t>
  </si>
  <si>
    <t xml:space="preserve">NM_RG_HR3  </t>
  </si>
  <si>
    <t xml:space="preserve">NM_RG_HW  </t>
  </si>
  <si>
    <t xml:space="preserve">NM_RG_IC  </t>
  </si>
  <si>
    <t xml:space="preserve">NM_RG_IM  </t>
  </si>
  <si>
    <t xml:space="preserve">NM_RG_IP  </t>
  </si>
  <si>
    <t xml:space="preserve">NM_RG_IV  </t>
  </si>
  <si>
    <t xml:space="preserve">NM_RG_IY2  </t>
  </si>
  <si>
    <t xml:space="preserve">NM_RG_IY3  </t>
  </si>
  <si>
    <t xml:space="preserve">NM_RG_IY4  </t>
  </si>
  <si>
    <t xml:space="preserve">NM_RG_IY5  </t>
  </si>
  <si>
    <t xml:space="preserve">NM_RG_IY6  </t>
  </si>
  <si>
    <t xml:space="preserve">NM_RG_IY7  </t>
  </si>
  <si>
    <t xml:space="preserve">NM_RG_IY8  </t>
  </si>
  <si>
    <t xml:space="preserve">NM_RG_JF  </t>
  </si>
  <si>
    <t xml:space="preserve">NM_RG_JH  </t>
  </si>
  <si>
    <t xml:space="preserve">NM_RG_JM  </t>
  </si>
  <si>
    <t xml:space="preserve">NM_RG_JO1  </t>
  </si>
  <si>
    <t xml:space="preserve">NM_RG_JO2  </t>
  </si>
  <si>
    <t xml:space="preserve">NM_RG_JS  </t>
  </si>
  <si>
    <t xml:space="preserve">NM_RG_JT  </t>
  </si>
  <si>
    <t xml:space="preserve">NM_RG_JX  </t>
  </si>
  <si>
    <t xml:space="preserve">NM_RG_JZ  </t>
  </si>
  <si>
    <t xml:space="preserve">NM_RG_KA  </t>
  </si>
  <si>
    <t xml:space="preserve">NM_RG_KE  </t>
  </si>
  <si>
    <t xml:space="preserve">NM_RG_KG  </t>
  </si>
  <si>
    <t xml:space="preserve">NM_RG_KZ1  </t>
  </si>
  <si>
    <t xml:space="preserve">NM_RG_KZ2  </t>
  </si>
  <si>
    <t xml:space="preserve">NM_RG_LC1  </t>
  </si>
  <si>
    <t xml:space="preserve">NM_RG_LC2  </t>
  </si>
  <si>
    <t xml:space="preserve">NM_RG_LC3  </t>
  </si>
  <si>
    <t xml:space="preserve">NM_RG_LC4  </t>
  </si>
  <si>
    <t xml:space="preserve">NM_RG_LC5  </t>
  </si>
  <si>
    <t xml:space="preserve">NM_RG_LC6  </t>
  </si>
  <si>
    <t xml:space="preserve">NM_RG_LC7  </t>
  </si>
  <si>
    <t xml:space="preserve">NM_RG_LG1  </t>
  </si>
  <si>
    <t xml:space="preserve">NM_RG_LG2  </t>
  </si>
  <si>
    <t xml:space="preserve">NM_RG_LG3  </t>
  </si>
  <si>
    <t xml:space="preserve">NM_RG22_AF  </t>
  </si>
  <si>
    <t xml:space="preserve">NM_RG22_AH1 </t>
  </si>
  <si>
    <t xml:space="preserve">NM_RG22_AH10 </t>
  </si>
  <si>
    <t xml:space="preserve">NM_RG22_AH2 </t>
  </si>
  <si>
    <t xml:space="preserve">NM_RG22_AH3 </t>
  </si>
  <si>
    <t xml:space="preserve">NM_RG22_AH4 </t>
  </si>
  <si>
    <t xml:space="preserve">NM_RG22_AH5 </t>
  </si>
  <si>
    <t xml:space="preserve">NM_RG2222_AH6 </t>
  </si>
  <si>
    <t xml:space="preserve">NM_RG22_AH7 </t>
  </si>
  <si>
    <t xml:space="preserve">NM_RG22_AH8 </t>
  </si>
  <si>
    <t xml:space="preserve">NM_RG22_AH9 </t>
  </si>
  <si>
    <t xml:space="preserve">NM_RG22_AJ1 </t>
  </si>
  <si>
    <t xml:space="preserve">NM_RG22_AJ10 </t>
  </si>
  <si>
    <t xml:space="preserve">NM_RG22_AJ2 </t>
  </si>
  <si>
    <t xml:space="preserve">NM_RG22_AJ3 </t>
  </si>
  <si>
    <t xml:space="preserve">NM_RG22_AJ4 </t>
  </si>
  <si>
    <t xml:space="preserve">NM_RG22_AJ5 </t>
  </si>
  <si>
    <t xml:space="preserve">NM_RG22_AJ6 </t>
  </si>
  <si>
    <t xml:space="preserve">NM_RG22_AJ7 </t>
  </si>
  <si>
    <t xml:space="preserve">NM_RG22_AJ8 </t>
  </si>
  <si>
    <t xml:space="preserve">NM_RG22_AJ9 </t>
  </si>
  <si>
    <t>NM_RG22_AL1</t>
  </si>
  <si>
    <t>NM_RG22_AL10</t>
  </si>
  <si>
    <t>NM_RG22_AL3</t>
  </si>
  <si>
    <t>NM_RG22_AL4</t>
  </si>
  <si>
    <t>NM_RG22_AL5</t>
  </si>
  <si>
    <t>NM_RG22_AL6</t>
  </si>
  <si>
    <t>NM_RG22_AL8</t>
  </si>
  <si>
    <t xml:space="preserve">NM_RG22_AO1 </t>
  </si>
  <si>
    <t xml:space="preserve">NM_RG22_AO3 </t>
  </si>
  <si>
    <t xml:space="preserve">NM_RG22_AO4 </t>
  </si>
  <si>
    <t xml:space="preserve">NM_RG22_AO5 </t>
  </si>
  <si>
    <t xml:space="preserve">NM_RG22_AO6 </t>
  </si>
  <si>
    <t xml:space="preserve">NM_RG22_AO9 </t>
  </si>
  <si>
    <t xml:space="preserve">NM_RG22_AQ1 </t>
  </si>
  <si>
    <t xml:space="preserve">NM_RG22_AQ10 </t>
  </si>
  <si>
    <t xml:space="preserve">NM_RG22_AQ2 </t>
  </si>
  <si>
    <t xml:space="preserve">NM_RG22_AQ3 </t>
  </si>
  <si>
    <t xml:space="preserve">NM_RG22_AQ4 </t>
  </si>
  <si>
    <t xml:space="preserve">NM_RG22_AQ5 </t>
  </si>
  <si>
    <t xml:space="preserve">NM_RG22_AQ6 </t>
  </si>
  <si>
    <t xml:space="preserve">NM_RG22_AQ7 </t>
  </si>
  <si>
    <t xml:space="preserve">NM_RG22_AQ8 </t>
  </si>
  <si>
    <t xml:space="preserve">NM_RG22_AQ9 </t>
  </si>
  <si>
    <t xml:space="preserve">NM_RG22_AS1 </t>
  </si>
  <si>
    <t xml:space="preserve">NM_RG22_AS2 </t>
  </si>
  <si>
    <t xml:space="preserve">NM_RG22_AS3 </t>
  </si>
  <si>
    <t xml:space="preserve">NM_RG22_AS4 </t>
  </si>
  <si>
    <t xml:space="preserve">NM_RG22_AU1 </t>
  </si>
  <si>
    <t xml:space="preserve">NM_RG22_AU10 </t>
  </si>
  <si>
    <t xml:space="preserve">NM_RG22_AU2 </t>
  </si>
  <si>
    <t xml:space="preserve">NM_RG22_AU3 </t>
  </si>
  <si>
    <t xml:space="preserve">NM_RG22_AU4 </t>
  </si>
  <si>
    <t xml:space="preserve">NM_RG22_AU5 </t>
  </si>
  <si>
    <t xml:space="preserve">NM_RG22_AU6 </t>
  </si>
  <si>
    <t xml:space="preserve">NM_RG22_AU7 </t>
  </si>
  <si>
    <t xml:space="preserve">NM_RG22_AU8 </t>
  </si>
  <si>
    <t xml:space="preserve">NM_RG22_AU9 </t>
  </si>
  <si>
    <t xml:space="preserve">NM_RG22_AV1 </t>
  </si>
  <si>
    <t xml:space="preserve">NM_RG22_AV10 </t>
  </si>
  <si>
    <t xml:space="preserve">NM_RG22_AV2 </t>
  </si>
  <si>
    <t xml:space="preserve">NM_RG22_AV3 </t>
  </si>
  <si>
    <t xml:space="preserve">NM_RG22_AV4 </t>
  </si>
  <si>
    <t xml:space="preserve">NM_RG22_AV5 </t>
  </si>
  <si>
    <t xml:space="preserve">NM_RG22_AV6 </t>
  </si>
  <si>
    <t xml:space="preserve">NM_RG22_AV7 </t>
  </si>
  <si>
    <t xml:space="preserve">NM_RG22_AV8 </t>
  </si>
  <si>
    <t xml:space="preserve">NM_RG22_AV9 </t>
  </si>
  <si>
    <t xml:space="preserve">NM_RG22_BE1 </t>
  </si>
  <si>
    <t xml:space="preserve">NM_RG22_BE2 </t>
  </si>
  <si>
    <t xml:space="preserve">NM_RG22_BE3 </t>
  </si>
  <si>
    <t xml:space="preserve">NM_RG22_BE4 </t>
  </si>
  <si>
    <t xml:space="preserve">NM_RG22_BE5 </t>
  </si>
  <si>
    <t xml:space="preserve">NM_RG22_BE6 </t>
  </si>
  <si>
    <t xml:space="preserve">NM_RG22_BE7 </t>
  </si>
  <si>
    <t xml:space="preserve">NM_RG22_BE8 </t>
  </si>
  <si>
    <t xml:space="preserve">NM_RG22_BE9 </t>
  </si>
  <si>
    <t xml:space="preserve">NM_RG22_BL1 </t>
  </si>
  <si>
    <t xml:space="preserve">NM_RG22_BL2 </t>
  </si>
  <si>
    <t xml:space="preserve">NM_RG22_BL3 </t>
  </si>
  <si>
    <t xml:space="preserve">NM_RG22_BL4 </t>
  </si>
  <si>
    <t xml:space="preserve">NM_RG22_BM1 </t>
  </si>
  <si>
    <t xml:space="preserve">NM_RG22_BM2 </t>
  </si>
  <si>
    <t xml:space="preserve">NM_RG22_BM3 </t>
  </si>
  <si>
    <t xml:space="preserve">NM_RG22_BM4 </t>
  </si>
  <si>
    <t xml:space="preserve">NM_RG22_BN1 </t>
  </si>
  <si>
    <t xml:space="preserve">NM_RG22_BN2 </t>
  </si>
  <si>
    <t xml:space="preserve">NM_RG22_BN3 </t>
  </si>
  <si>
    <t xml:space="preserve">NM_RG22_BQ1 </t>
  </si>
  <si>
    <t xml:space="preserve">NM_RG22_BQ2 </t>
  </si>
  <si>
    <t xml:space="preserve">NM_RG22_BQ3 </t>
  </si>
  <si>
    <t xml:space="preserve">NM_RG22_BQ5 </t>
  </si>
  <si>
    <t xml:space="preserve">NM_RG22_BQ6 </t>
  </si>
  <si>
    <t xml:space="preserve">NM_RG22_BQ7 </t>
  </si>
  <si>
    <t xml:space="preserve">NM_RG22_BQ8 </t>
  </si>
  <si>
    <t xml:space="preserve">NM_RG22_BQ9 </t>
  </si>
  <si>
    <t xml:space="preserve">NM_RG22_BR </t>
  </si>
  <si>
    <t xml:space="preserve">NM_RG22_BX </t>
  </si>
  <si>
    <t xml:space="preserve">NM_RG22_BZ </t>
  </si>
  <si>
    <t xml:space="preserve">NM_RG22_CO1 </t>
  </si>
  <si>
    <t>NM_Larvae_CD1.1</t>
  </si>
  <si>
    <t>NM_Larvae_CD1.2</t>
  </si>
  <si>
    <t>NM_Larvae_CD1.3</t>
  </si>
  <si>
    <t>NM_Larvae_CD1.4</t>
  </si>
  <si>
    <t>NM_Larvae_CD1.5</t>
  </si>
  <si>
    <t>NM_Larvae_CD1.6</t>
  </si>
  <si>
    <t>NM_Larvae_CD1.7</t>
  </si>
  <si>
    <t>NM_Larvae_CD1.8</t>
  </si>
  <si>
    <t>NM_Larvae_CD1.9</t>
  </si>
  <si>
    <t>NM_Larvae_CD1.10</t>
  </si>
  <si>
    <t>NM_Larvae_CD2.1</t>
  </si>
  <si>
    <t>NM_Larvae_CD2.2</t>
  </si>
  <si>
    <t>NM_Larvae_CD2.3</t>
  </si>
  <si>
    <t>NM_Larvae_CD2.4</t>
  </si>
  <si>
    <t>NM_Larvae_CD2.5</t>
  </si>
  <si>
    <t>NM_Larvae_CD2.6</t>
  </si>
  <si>
    <t>NM_Larvae_CD2.7</t>
  </si>
  <si>
    <t>NM_Larvae_CD2.8</t>
  </si>
  <si>
    <t>NM_Larvae_CD2.9</t>
  </si>
  <si>
    <t>NM_Larvae_CD2.10</t>
  </si>
  <si>
    <t>NM_Larvae_CD2.11</t>
  </si>
  <si>
    <t>NM_Larvae_CD2.12</t>
  </si>
  <si>
    <t>NM_Larvae_CD3.1</t>
  </si>
  <si>
    <t>NM_Larvae_CD3.2</t>
  </si>
  <si>
    <t>NM_Larvae_CD3.3</t>
  </si>
  <si>
    <t>NM_Larvae_CD3.4</t>
  </si>
  <si>
    <t>NM_Larvae_CD3.5</t>
  </si>
  <si>
    <t>NM_Larvae_CD3.6</t>
  </si>
  <si>
    <t>NM_Larvae_CD3.7</t>
  </si>
  <si>
    <t>NM_Larvae_CD3.8</t>
  </si>
  <si>
    <t>NM_Larvae_CD3.9</t>
  </si>
  <si>
    <t>NM_Larvae_CD3.10</t>
  </si>
  <si>
    <t>NM_Larvae_PD2.1</t>
  </si>
  <si>
    <t>NM_Larvae_PD2.2</t>
  </si>
  <si>
    <t>NM_Larvae_PD2.3</t>
  </si>
  <si>
    <t>NM_Larvae_PD2.4</t>
  </si>
  <si>
    <t>NM_Larvae_PD2.5</t>
  </si>
  <si>
    <t>NM_Larvae_PD2.6</t>
  </si>
  <si>
    <t>NM_Larvae_PD4.1</t>
  </si>
  <si>
    <t>NM_Larvae_PD4.2</t>
  </si>
  <si>
    <t>NM_Larvae_PD4.3</t>
  </si>
  <si>
    <t>NM_Larvae_PD5.1</t>
  </si>
  <si>
    <t>NM_Larvae_PD5.2</t>
  </si>
  <si>
    <t>NM_Larvae_PD5.3</t>
  </si>
  <si>
    <t>NM_Larvae_PD5.4</t>
  </si>
  <si>
    <t>NM_Larvae_PD6.1</t>
  </si>
  <si>
    <t>NM_Larvae_PD6.2</t>
  </si>
  <si>
    <t>NM_Larvae_PD6.3</t>
  </si>
  <si>
    <t>NM_Larvae_PD6.4</t>
  </si>
  <si>
    <t>NM_Larvae_PD6.5</t>
  </si>
  <si>
    <t>NM_Larvae_PD6.6</t>
  </si>
  <si>
    <t>NM_Larvae_PD8.1</t>
  </si>
  <si>
    <t>NM_Larvae_PD8.2</t>
  </si>
  <si>
    <t>NM_Larvae_PD8.3</t>
  </si>
  <si>
    <t>NM_Larvae_PD8.4</t>
  </si>
  <si>
    <t>NM_Larvae_PD8.5</t>
  </si>
  <si>
    <t>NM_Larvae_PD8.6</t>
  </si>
  <si>
    <t>NM_Larvae_PD9.1</t>
  </si>
  <si>
    <t>NM_Larvae_PD9.2</t>
  </si>
  <si>
    <t>NM_Larvae_PD9.3</t>
  </si>
  <si>
    <t>NM_Larvae_PD9.4</t>
  </si>
  <si>
    <t>NM_Larvae_PD9.5</t>
  </si>
  <si>
    <t>NM_Larvae_PD9.6</t>
  </si>
  <si>
    <t>Phylum</t>
  </si>
  <si>
    <t>Class</t>
  </si>
  <si>
    <t>Order</t>
  </si>
  <si>
    <t>Family</t>
  </si>
  <si>
    <t>Arthropoda</t>
  </si>
  <si>
    <t>Insecta</t>
  </si>
  <si>
    <t>Diptera</t>
  </si>
  <si>
    <t>Simuliidae</t>
  </si>
  <si>
    <t>Genus</t>
  </si>
  <si>
    <t>Species</t>
  </si>
  <si>
    <t>Simulium</t>
  </si>
  <si>
    <t>meridionale</t>
  </si>
  <si>
    <t>robynae</t>
  </si>
  <si>
    <t>mediovittatum</t>
  </si>
  <si>
    <t xml:space="preserve">meridionale </t>
  </si>
  <si>
    <t xml:space="preserve">mediovittatum </t>
  </si>
  <si>
    <t xml:space="preserve">robynae </t>
  </si>
  <si>
    <t xml:space="preserve">griseum/notattum </t>
  </si>
  <si>
    <t>vittatum</t>
  </si>
  <si>
    <t>argus</t>
  </si>
  <si>
    <t>encisoi</t>
  </si>
  <si>
    <t>Identification Method</t>
  </si>
  <si>
    <t>COI Barcode</t>
  </si>
  <si>
    <t>% Identity to Voucher Sequence</t>
  </si>
  <si>
    <t>Life Stage</t>
  </si>
  <si>
    <t>Adult</t>
  </si>
  <si>
    <t>Larvae</t>
  </si>
  <si>
    <t>Collectors</t>
  </si>
  <si>
    <t>Collection Date</t>
  </si>
  <si>
    <t>Country/Ocean</t>
  </si>
  <si>
    <t>State/Province</t>
  </si>
  <si>
    <t>Region</t>
  </si>
  <si>
    <t>Exact Site</t>
  </si>
  <si>
    <t>Lon</t>
  </si>
  <si>
    <t>Lat</t>
  </si>
  <si>
    <t>M. Whelpley, L. Zhou, B. Payne, B. Moehn, J. Rascon</t>
  </si>
  <si>
    <t>USA</t>
  </si>
  <si>
    <t>NM</t>
  </si>
  <si>
    <t>Dona Ana</t>
  </si>
  <si>
    <t>Farm</t>
  </si>
  <si>
    <t>Confidential</t>
  </si>
  <si>
    <t>Lateral</t>
  </si>
  <si>
    <t>River</t>
  </si>
  <si>
    <t>N32.15353°</t>
  </si>
  <si>
    <t>W106.70342°</t>
  </si>
  <si>
    <t>N32.15235°</t>
  </si>
  <si>
    <t>W106.70247°</t>
  </si>
  <si>
    <t xml:space="preserve">N32.98212° </t>
  </si>
  <si>
    <t>W107.29025°</t>
  </si>
  <si>
    <t xml:space="preserve">N32.97851° </t>
  </si>
  <si>
    <t>W107.29176°</t>
  </si>
  <si>
    <t xml:space="preserve">N32.89318° </t>
  </si>
  <si>
    <t>W107.29239°</t>
  </si>
  <si>
    <t xml:space="preserve">N32.84798° </t>
  </si>
  <si>
    <t>W107.29686°</t>
  </si>
  <si>
    <t>N32.84609°</t>
  </si>
  <si>
    <t>W107.29636°</t>
  </si>
  <si>
    <t xml:space="preserve">N32.84373° </t>
  </si>
  <si>
    <t>W107.29683°</t>
  </si>
  <si>
    <t>N32.27636°</t>
  </si>
  <si>
    <t>W106.82695°</t>
  </si>
  <si>
    <t xml:space="preserve">N32.03186° </t>
  </si>
  <si>
    <t>W106.65195°</t>
  </si>
  <si>
    <t xml:space="preserve">N31.97219° </t>
  </si>
  <si>
    <t>W106.60972°</t>
  </si>
  <si>
    <t xml:space="preserve">N31.91231° </t>
  </si>
  <si>
    <t>W106.60254°</t>
  </si>
  <si>
    <t xml:space="preserve">N32.27636° </t>
  </si>
  <si>
    <t xml:space="preserve">N32.65992° </t>
  </si>
  <si>
    <t>W107.11338°</t>
  </si>
  <si>
    <t xml:space="preserve">N32.65815° </t>
  </si>
  <si>
    <t>W107.11189°</t>
  </si>
  <si>
    <t>N32.20892°</t>
  </si>
  <si>
    <t>W106.76914°</t>
  </si>
  <si>
    <t xml:space="preserve">N32.15117° </t>
  </si>
  <si>
    <t>W106.70178°</t>
  </si>
  <si>
    <t xml:space="preserve">N32.08319° </t>
  </si>
  <si>
    <t>W106.66444°</t>
  </si>
  <si>
    <t xml:space="preserve">N32.98392° </t>
  </si>
  <si>
    <t>W107.28884°</t>
  </si>
  <si>
    <t xml:space="preserve">N32.98042° </t>
  </si>
  <si>
    <t>W107.29122°</t>
  </si>
  <si>
    <t xml:space="preserve">N32.88779° </t>
  </si>
  <si>
    <t>W107.29181°</t>
  </si>
  <si>
    <t xml:space="preserve">N32.84609° </t>
  </si>
  <si>
    <t xml:space="preserve">N32.84954° </t>
  </si>
  <si>
    <t>W107.29626°</t>
  </si>
  <si>
    <t xml:space="preserve">N32.41395° </t>
  </si>
  <si>
    <t>W106.86532°</t>
  </si>
  <si>
    <t xml:space="preserve">N32.41209° </t>
  </si>
  <si>
    <t>W106.86472°</t>
  </si>
  <si>
    <t>N32.34122°</t>
  </si>
  <si>
    <t>W106.83800°</t>
  </si>
  <si>
    <t xml:space="preserve">N32.33959° </t>
  </si>
  <si>
    <t>W106.83664°</t>
  </si>
  <si>
    <t xml:space="preserve">N32.33733° </t>
  </si>
  <si>
    <t>W106.83541°</t>
  </si>
  <si>
    <t xml:space="preserve">N32.27394° </t>
  </si>
  <si>
    <t>W106.82747°</t>
  </si>
  <si>
    <t xml:space="preserve">N32.26696° </t>
  </si>
  <si>
    <t>W106.82764°</t>
  </si>
  <si>
    <t xml:space="preserve">N31.97015° </t>
  </si>
  <si>
    <t>W106.60783°</t>
  </si>
  <si>
    <t xml:space="preserve">N32.02577° </t>
  </si>
  <si>
    <t>W106.64978°</t>
  </si>
  <si>
    <t>N32.08319°</t>
  </si>
  <si>
    <t xml:space="preserve">N31.97406° </t>
  </si>
  <si>
    <t>W106.61176°</t>
  </si>
  <si>
    <t xml:space="preserve">N32.41819° </t>
  </si>
  <si>
    <t>W106.86672°</t>
  </si>
  <si>
    <t xml:space="preserve">N32.20637° </t>
  </si>
  <si>
    <t>W106.76072°</t>
  </si>
  <si>
    <t xml:space="preserve">N32.15235° </t>
  </si>
  <si>
    <t xml:space="preserve">N32.68320° </t>
  </si>
  <si>
    <t>W107.19656°</t>
  </si>
  <si>
    <t xml:space="preserve">N32.68297° </t>
  </si>
  <si>
    <t>W107.19401°</t>
  </si>
  <si>
    <t xml:space="preserve">N32.46780° </t>
  </si>
  <si>
    <t>W106.90683°</t>
  </si>
  <si>
    <t xml:space="preserve">N32.02992° </t>
  </si>
  <si>
    <t>W106.65113°</t>
  </si>
  <si>
    <t xml:space="preserve">N32.14988° </t>
  </si>
  <si>
    <t>W106.70123°</t>
  </si>
  <si>
    <t xml:space="preserve">N32.02790° </t>
  </si>
  <si>
    <t>W106.65033°</t>
  </si>
  <si>
    <t xml:space="preserve">N31.97554° </t>
  </si>
  <si>
    <t>W106.61348°</t>
  </si>
  <si>
    <t xml:space="preserve">N32.68329° </t>
  </si>
  <si>
    <t>W107.19202°</t>
  </si>
  <si>
    <t xml:space="preserve">N32.65690° </t>
  </si>
  <si>
    <t>W107.11017°</t>
  </si>
  <si>
    <t xml:space="preserve">N32.63818° </t>
  </si>
  <si>
    <t>W107.04082°</t>
  </si>
  <si>
    <t xml:space="preserve">N32.68459° </t>
  </si>
  <si>
    <t>W107.19829°</t>
  </si>
  <si>
    <t>N32.65815°</t>
  </si>
  <si>
    <t xml:space="preserve">N32.65583° </t>
  </si>
  <si>
    <t>W107.10840°</t>
  </si>
  <si>
    <t xml:space="preserve">N32.27122° </t>
  </si>
  <si>
    <t>W106.82799°</t>
  </si>
  <si>
    <t xml:space="preserve">N32.20892° </t>
  </si>
  <si>
    <t>J. Rascon</t>
  </si>
  <si>
    <t>Sierra</t>
  </si>
  <si>
    <t>N32.895167</t>
  </si>
  <si>
    <t>W107.292951</t>
  </si>
  <si>
    <t>N32.8683893</t>
  </si>
  <si>
    <t>W107.3042044</t>
  </si>
  <si>
    <t>Date_Collected</t>
  </si>
  <si>
    <t>Month</t>
  </si>
  <si>
    <t>Transect_ID</t>
  </si>
  <si>
    <t>Site_ID</t>
  </si>
  <si>
    <t>Blackflies?</t>
  </si>
  <si>
    <t>Total_Count</t>
  </si>
  <si>
    <t>Standardized_Count</t>
  </si>
  <si>
    <t>NDVI_Mean</t>
  </si>
  <si>
    <t>Temp_Max</t>
  </si>
  <si>
    <t>Temp_Min</t>
  </si>
  <si>
    <t>Flow_Rate_Avg</t>
  </si>
  <si>
    <t>Latitude</t>
  </si>
  <si>
    <t>March</t>
  </si>
  <si>
    <t>RG_038</t>
  </si>
  <si>
    <t>RG_038_01</t>
  </si>
  <si>
    <t>Yes</t>
  </si>
  <si>
    <t>RG_038_02</t>
  </si>
  <si>
    <t>RG_038_03</t>
  </si>
  <si>
    <t>No</t>
  </si>
  <si>
    <t>RG_038_04</t>
  </si>
  <si>
    <t>April</t>
  </si>
  <si>
    <t>RG_035</t>
  </si>
  <si>
    <t>RG_035_01</t>
  </si>
  <si>
    <t>RG_035_02</t>
  </si>
  <si>
    <t>RG_035_03</t>
  </si>
  <si>
    <t>RG_035_04</t>
  </si>
  <si>
    <t>RG_030</t>
  </si>
  <si>
    <t>RG_030_01</t>
  </si>
  <si>
    <t>RG_030_02</t>
  </si>
  <si>
    <t>RG_030_03</t>
  </si>
  <si>
    <t>RG_030_04</t>
  </si>
  <si>
    <t>RG_031</t>
  </si>
  <si>
    <t>RG_031_01</t>
  </si>
  <si>
    <t>RG_031_02</t>
  </si>
  <si>
    <t>RG_031_03</t>
  </si>
  <si>
    <t>RG_031_04</t>
  </si>
  <si>
    <t>RG_032</t>
  </si>
  <si>
    <t>RG_032_01</t>
  </si>
  <si>
    <t>RG_032_02</t>
  </si>
  <si>
    <t>RG_032_03</t>
  </si>
  <si>
    <t>RG_032_04</t>
  </si>
  <si>
    <t>RG_039</t>
  </si>
  <si>
    <t>RG_039_01</t>
  </si>
  <si>
    <t>RG_039_02</t>
  </si>
  <si>
    <t>RG_039_03</t>
  </si>
  <si>
    <t>RG_039_04</t>
  </si>
  <si>
    <t>RG_040</t>
  </si>
  <si>
    <t>RG_040_01</t>
  </si>
  <si>
    <t>RG_040_02</t>
  </si>
  <si>
    <t>RG_040_03</t>
  </si>
  <si>
    <t>RG_040_04</t>
  </si>
  <si>
    <t>RG_041</t>
  </si>
  <si>
    <t>RG_041_01</t>
  </si>
  <si>
    <t>RG_041_02</t>
  </si>
  <si>
    <t>RG_041_03</t>
  </si>
  <si>
    <t>RG_041_04</t>
  </si>
  <si>
    <t>RG_025</t>
  </si>
  <si>
    <t>RG_025_01</t>
  </si>
  <si>
    <t>RG_025_02</t>
  </si>
  <si>
    <t>RG_025_03</t>
  </si>
  <si>
    <t>RG_025_04</t>
  </si>
  <si>
    <t>RG_026</t>
  </si>
  <si>
    <t>RG_026_01</t>
  </si>
  <si>
    <t>RG_026_02</t>
  </si>
  <si>
    <t>RG_026_03</t>
  </si>
  <si>
    <t>RG_026_04</t>
  </si>
  <si>
    <t>RG_027</t>
  </si>
  <si>
    <t>RG_027_01</t>
  </si>
  <si>
    <t>RG_027_02</t>
  </si>
  <si>
    <t>RG_027_03</t>
  </si>
  <si>
    <t>RG_027_04</t>
  </si>
  <si>
    <t>May</t>
  </si>
  <si>
    <t>RG_042</t>
  </si>
  <si>
    <t>RG_042_01</t>
  </si>
  <si>
    <t>RG_042_02</t>
  </si>
  <si>
    <t>RG_042_03</t>
  </si>
  <si>
    <t>RG_042_04</t>
  </si>
  <si>
    <t>RG_043</t>
  </si>
  <si>
    <t>RG_043_01</t>
  </si>
  <si>
    <t>RG_043_02</t>
  </si>
  <si>
    <t>RG_043_03</t>
  </si>
  <si>
    <t>RG_043_04</t>
  </si>
  <si>
    <t>RG_044</t>
  </si>
  <si>
    <t>RG_044_01</t>
  </si>
  <si>
    <t>RG_044_02</t>
  </si>
  <si>
    <t>RG_044_03</t>
  </si>
  <si>
    <t>RG_044_04</t>
  </si>
  <si>
    <t>Rg_035_02</t>
  </si>
  <si>
    <t>RG_036</t>
  </si>
  <si>
    <t>RG_036_01</t>
  </si>
  <si>
    <t>RG_036_02</t>
  </si>
  <si>
    <t>RG_036_03</t>
  </si>
  <si>
    <t>RG_036_04</t>
  </si>
  <si>
    <t>RG_037</t>
  </si>
  <si>
    <t>RG_037_01</t>
  </si>
  <si>
    <t>RG_037_02</t>
  </si>
  <si>
    <t>RG_037_03</t>
  </si>
  <si>
    <t>RG_037_04</t>
  </si>
  <si>
    <t>NA</t>
  </si>
  <si>
    <t>June</t>
  </si>
  <si>
    <t>Rg_038_02</t>
  </si>
  <si>
    <t>July</t>
  </si>
  <si>
    <t>August</t>
  </si>
  <si>
    <t>September</t>
  </si>
  <si>
    <t>October</t>
  </si>
  <si>
    <t>November</t>
  </si>
  <si>
    <t>December</t>
  </si>
  <si>
    <t>Longitude</t>
  </si>
  <si>
    <t>RG_35</t>
  </si>
  <si>
    <t>RG_36</t>
  </si>
  <si>
    <t>RG_37</t>
  </si>
  <si>
    <t xml:space="preserve">No </t>
  </si>
  <si>
    <t>Total Count</t>
  </si>
  <si>
    <t>Standardized Count</t>
  </si>
  <si>
    <t xml:space="preserve">Lat </t>
  </si>
  <si>
    <t>Long</t>
  </si>
  <si>
    <t>January</t>
  </si>
  <si>
    <t>February</t>
  </si>
  <si>
    <t>Date set</t>
  </si>
  <si>
    <t>Site ID</t>
  </si>
  <si>
    <t>SEC</t>
  </si>
  <si>
    <t>SEC_STBL_01</t>
  </si>
  <si>
    <t>Pre-Monsoon</t>
  </si>
  <si>
    <t>SEC_STBL_02</t>
  </si>
  <si>
    <t>SEC_STBL_03</t>
  </si>
  <si>
    <t>SEC_LAT_01</t>
  </si>
  <si>
    <t>SEC_LAT_02</t>
  </si>
  <si>
    <t>SEC_LAT_03</t>
  </si>
  <si>
    <t>DOS</t>
  </si>
  <si>
    <t>DOS_LAT_01</t>
  </si>
  <si>
    <t>DOS_LAT_02</t>
  </si>
  <si>
    <t>DOS_LAT_03</t>
  </si>
  <si>
    <t>DOS_STBL_01</t>
  </si>
  <si>
    <t>DOS_STBL_02</t>
  </si>
  <si>
    <t>DOS_STBL_03</t>
  </si>
  <si>
    <t>TRL</t>
  </si>
  <si>
    <t>TRL_STBL_01</t>
  </si>
  <si>
    <t>TRL_STBL_02</t>
  </si>
  <si>
    <t>TRL_STBL_03</t>
  </si>
  <si>
    <t>TRL_LAT_01</t>
  </si>
  <si>
    <t>TRL_LAT_02</t>
  </si>
  <si>
    <t>TRL_LAT_03</t>
  </si>
  <si>
    <t>CAR</t>
  </si>
  <si>
    <t>CAR_STBL_01</t>
  </si>
  <si>
    <t>CAR_STBL_02</t>
  </si>
  <si>
    <t>CAR_STBL_03</t>
  </si>
  <si>
    <t>CAR_LAT_01</t>
  </si>
  <si>
    <t>CAR_LAT_02</t>
  </si>
  <si>
    <t>CAR_LAT_03</t>
  </si>
  <si>
    <t>ESC</t>
  </si>
  <si>
    <t>ESC_STBL_01</t>
  </si>
  <si>
    <t>ESC_STBL_02</t>
  </si>
  <si>
    <t>ESC_STBL_03</t>
  </si>
  <si>
    <t>ESC_LAT_01</t>
  </si>
  <si>
    <t>ESC_LAT_02</t>
  </si>
  <si>
    <t>ESC_LAT_03</t>
  </si>
  <si>
    <t>?</t>
  </si>
  <si>
    <t>Mid-Monsoon</t>
  </si>
  <si>
    <t>Post-Monsoon</t>
  </si>
  <si>
    <t>910.51 </t>
  </si>
  <si>
    <t>1,859.57 </t>
  </si>
  <si>
    <t>891.82 </t>
  </si>
  <si>
    <t>43.13 </t>
  </si>
  <si>
    <t>Season or Month</t>
  </si>
  <si>
    <t>NO</t>
  </si>
  <si>
    <t>Prcp_Month</t>
  </si>
  <si>
    <t>Prcp_2-month-lag</t>
  </si>
  <si>
    <t>Prcp_1-year-lag</t>
  </si>
  <si>
    <t>Average per trap (Transect)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</si>
</sst>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C00"/>
      </patternFill>
    </fill>
    <fill>
      <patternFill patternType="solid">
        <fgColor rgb="FFCC99FF"/>
      </patternFill>
    </fill>
    <fill>
      <patternFill patternType="solid">
        <fgColor rgb="FF99CCFF"/>
        <bgColor indexed="64"/>
      </patternFill>
    </fill>
    <fill>
      <patternFill patternType="solid">
        <fgColor rgb="FF96EA6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14" fontId="3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/>
    <xf numFmtId="0" fontId="3" fillId="0" borderId="0" xfId="0" applyFont="1" applyAlignment="1">
      <alignment horizontal="left" vertical="center"/>
    </xf>
    <xf numFmtId="20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4" fontId="3" fillId="0" borderId="0" xfId="0" applyNumberFormat="1" applyFont="1" applyAlignment="1">
      <alignment horizontal="left" vertical="center" wrapText="1"/>
    </xf>
    <xf numFmtId="4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/>
    </xf>
    <xf numFmtId="14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2" fontId="3" fillId="0" borderId="0" xfId="0" applyNumberFormat="1" applyFont="1" applyAlignment="1">
      <alignment horizontal="left" vertical="center"/>
    </xf>
    <xf numFmtId="14" fontId="3" fillId="6" borderId="0" xfId="0" applyNumberFormat="1" applyFont="1" applyFill="1" applyAlignment="1">
      <alignment horizontal="left" vertical="center"/>
    </xf>
    <xf numFmtId="0" fontId="3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left" vertical="center" wrapText="1"/>
    </xf>
    <xf numFmtId="0" fontId="6" fillId="3" borderId="3" xfId="0" applyFont="1" applyFill="1" applyBorder="1" applyAlignment="1">
      <alignment horizontal="center"/>
    </xf>
    <xf numFmtId="2" fontId="6" fillId="3" borderId="2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14" fontId="3" fillId="0" borderId="0" xfId="0" applyNumberFormat="1" applyFont="1" applyAlignment="1">
      <alignment horizontal="center" vertical="center"/>
    </xf>
    <xf numFmtId="2" fontId="1" fillId="0" borderId="0" xfId="1" applyNumberFormat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/>
    </xf>
    <xf numFmtId="1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1" applyAlignment="1">
      <alignment horizontal="center"/>
    </xf>
    <xf numFmtId="14" fontId="1" fillId="0" borderId="0" xfId="1" applyNumberFormat="1" applyAlignment="1">
      <alignment horizontal="center"/>
    </xf>
    <xf numFmtId="14" fontId="2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</cellXfs>
  <cellStyles count="2">
    <cellStyle name="Normal" xfId="0" builtinId="0"/>
    <cellStyle name="Normal 2" xfId="1" xr:uid="{7F1C36B3-AD20-48F3-A220-F2B9C9DB543D}"/>
  </cellStyles>
  <dxfs count="3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E8923-0BE6-45CE-972B-BF89ACC93046}">
  <dimension ref="A1:U579"/>
  <sheetViews>
    <sheetView tabSelected="1" zoomScale="40" zoomScaleNormal="40" workbookViewId="0">
      <selection activeCell="K53" sqref="K53"/>
    </sheetView>
  </sheetViews>
  <sheetFormatPr defaultRowHeight="14.4" x14ac:dyDescent="0.3"/>
  <cols>
    <col min="1" max="1" width="47" style="1" customWidth="1"/>
    <col min="2" max="2" width="44.6640625" style="1" customWidth="1"/>
    <col min="3" max="3" width="20.77734375" style="1" customWidth="1"/>
    <col min="4" max="4" width="29.33203125" style="1" customWidth="1"/>
    <col min="5" max="5" width="20.109375" style="1" customWidth="1"/>
    <col min="6" max="9" width="11.44140625" style="1"/>
    <col min="10" max="10" width="16" style="1" customWidth="1"/>
    <col min="11" max="11" width="30.6640625" style="1" customWidth="1"/>
    <col min="12" max="12" width="48" style="2" customWidth="1"/>
    <col min="13" max="13" width="19.21875" style="1" customWidth="1"/>
    <col min="14" max="14" width="62.109375" style="1" customWidth="1"/>
    <col min="15" max="15" width="17.77734375" style="1" customWidth="1"/>
    <col min="16" max="16" width="27.21875" style="1" customWidth="1"/>
    <col min="17" max="17" width="23.109375" style="1" customWidth="1"/>
    <col min="18" max="18" width="11.44140625" style="1"/>
    <col min="19" max="19" width="20.109375" style="1" customWidth="1"/>
    <col min="20" max="20" width="16.6640625" style="1" customWidth="1"/>
    <col min="21" max="21" width="15" style="1" customWidth="1"/>
    <col min="22" max="16384" width="8.88671875" style="1"/>
  </cols>
  <sheetData>
    <row r="1" spans="1:21" ht="15.6" x14ac:dyDescent="0.3">
      <c r="A1" s="31" t="s">
        <v>0</v>
      </c>
      <c r="B1" s="31" t="s">
        <v>579</v>
      </c>
      <c r="C1" s="32" t="s">
        <v>1158</v>
      </c>
      <c r="D1" s="31" t="s">
        <v>579</v>
      </c>
      <c r="E1" s="33" t="s">
        <v>1737</v>
      </c>
      <c r="F1" s="33" t="s">
        <v>1738</v>
      </c>
      <c r="G1" s="33" t="s">
        <v>1739</v>
      </c>
      <c r="H1" s="33" t="s">
        <v>1740</v>
      </c>
      <c r="I1" s="33" t="s">
        <v>1745</v>
      </c>
      <c r="J1" s="34" t="s">
        <v>1746</v>
      </c>
      <c r="K1" s="25" t="s">
        <v>1758</v>
      </c>
      <c r="L1" s="26" t="s">
        <v>1760</v>
      </c>
      <c r="M1" s="35" t="s">
        <v>1761</v>
      </c>
      <c r="N1" s="36" t="s">
        <v>1764</v>
      </c>
      <c r="O1" s="36" t="s">
        <v>1765</v>
      </c>
      <c r="P1" s="36" t="s">
        <v>1766</v>
      </c>
      <c r="Q1" s="36" t="s">
        <v>1767</v>
      </c>
      <c r="R1" s="36" t="s">
        <v>1768</v>
      </c>
      <c r="S1" s="36" t="s">
        <v>1769</v>
      </c>
      <c r="T1" s="36" t="s">
        <v>1770</v>
      </c>
      <c r="U1" s="36" t="s">
        <v>1771</v>
      </c>
    </row>
    <row r="2" spans="1:21" ht="15.6" x14ac:dyDescent="0.3">
      <c r="A2" s="27" t="s">
        <v>1</v>
      </c>
      <c r="B2" s="27" t="s">
        <v>580</v>
      </c>
      <c r="C2" s="27" t="s">
        <v>1159</v>
      </c>
      <c r="D2" s="27" t="s">
        <v>580</v>
      </c>
      <c r="E2" s="27" t="s">
        <v>1741</v>
      </c>
      <c r="F2" s="27" t="s">
        <v>1742</v>
      </c>
      <c r="G2" s="27" t="s">
        <v>1743</v>
      </c>
      <c r="H2" s="27" t="s">
        <v>1744</v>
      </c>
      <c r="I2" s="27" t="s">
        <v>1747</v>
      </c>
      <c r="J2" s="27" t="s">
        <v>1748</v>
      </c>
      <c r="K2" s="27" t="s">
        <v>1759</v>
      </c>
      <c r="L2" s="28">
        <v>98.225999999999999</v>
      </c>
      <c r="M2" s="27" t="s">
        <v>1762</v>
      </c>
      <c r="N2" s="27" t="s">
        <v>1772</v>
      </c>
      <c r="O2" s="37">
        <v>44734</v>
      </c>
      <c r="P2" s="27" t="s">
        <v>1773</v>
      </c>
      <c r="Q2" s="27" t="s">
        <v>1774</v>
      </c>
      <c r="R2" s="27" t="s">
        <v>1775</v>
      </c>
      <c r="S2" s="27" t="s">
        <v>1776</v>
      </c>
      <c r="T2" s="38" t="s">
        <v>1777</v>
      </c>
      <c r="U2" s="38" t="s">
        <v>1777</v>
      </c>
    </row>
    <row r="3" spans="1:21" ht="15.6" x14ac:dyDescent="0.3">
      <c r="A3" s="27" t="s">
        <v>2</v>
      </c>
      <c r="B3" s="27" t="s">
        <v>581</v>
      </c>
      <c r="C3" s="27" t="s">
        <v>1160</v>
      </c>
      <c r="D3" s="27" t="s">
        <v>581</v>
      </c>
      <c r="E3" s="27" t="s">
        <v>1741</v>
      </c>
      <c r="F3" s="27" t="s">
        <v>1742</v>
      </c>
      <c r="G3" s="27" t="s">
        <v>1743</v>
      </c>
      <c r="H3" s="27" t="s">
        <v>1744</v>
      </c>
      <c r="I3" s="27" t="s">
        <v>1747</v>
      </c>
      <c r="J3" s="27" t="s">
        <v>1748</v>
      </c>
      <c r="K3" s="27" t="s">
        <v>1759</v>
      </c>
      <c r="L3" s="28">
        <v>98.225999999999999</v>
      </c>
      <c r="M3" s="27" t="s">
        <v>1762</v>
      </c>
      <c r="N3" s="27" t="s">
        <v>1772</v>
      </c>
      <c r="O3" s="37">
        <v>44735</v>
      </c>
      <c r="P3" s="27" t="s">
        <v>1773</v>
      </c>
      <c r="Q3" s="27" t="s">
        <v>1774</v>
      </c>
      <c r="R3" s="27" t="s">
        <v>1775</v>
      </c>
      <c r="S3" s="27" t="s">
        <v>1776</v>
      </c>
      <c r="T3" s="38" t="s">
        <v>1777</v>
      </c>
      <c r="U3" s="38" t="s">
        <v>1777</v>
      </c>
    </row>
    <row r="4" spans="1:21" ht="15.6" x14ac:dyDescent="0.3">
      <c r="A4" s="27" t="s">
        <v>3</v>
      </c>
      <c r="B4" s="27" t="s">
        <v>582</v>
      </c>
      <c r="C4" s="27" t="s">
        <v>1161</v>
      </c>
      <c r="D4" s="27" t="s">
        <v>582</v>
      </c>
      <c r="E4" s="27" t="s">
        <v>1741</v>
      </c>
      <c r="F4" s="27" t="s">
        <v>1742</v>
      </c>
      <c r="G4" s="27" t="s">
        <v>1743</v>
      </c>
      <c r="H4" s="27" t="s">
        <v>1744</v>
      </c>
      <c r="I4" s="27" t="s">
        <v>1747</v>
      </c>
      <c r="J4" s="27" t="s">
        <v>1748</v>
      </c>
      <c r="K4" s="27" t="s">
        <v>1759</v>
      </c>
      <c r="L4" s="28">
        <v>97.742000000000004</v>
      </c>
      <c r="M4" s="27" t="s">
        <v>1762</v>
      </c>
      <c r="N4" s="27" t="s">
        <v>1772</v>
      </c>
      <c r="O4" s="37">
        <v>44735</v>
      </c>
      <c r="P4" s="27" t="s">
        <v>1773</v>
      </c>
      <c r="Q4" s="27" t="s">
        <v>1774</v>
      </c>
      <c r="R4" s="27" t="s">
        <v>1775</v>
      </c>
      <c r="S4" s="27" t="s">
        <v>1776</v>
      </c>
      <c r="T4" s="38" t="s">
        <v>1777</v>
      </c>
      <c r="U4" s="38" t="s">
        <v>1777</v>
      </c>
    </row>
    <row r="5" spans="1:21" ht="15.6" x14ac:dyDescent="0.3">
      <c r="A5" s="27" t="s">
        <v>4</v>
      </c>
      <c r="B5" s="27" t="s">
        <v>583</v>
      </c>
      <c r="C5" s="27" t="s">
        <v>1162</v>
      </c>
      <c r="D5" s="27" t="s">
        <v>583</v>
      </c>
      <c r="E5" s="27" t="s">
        <v>1741</v>
      </c>
      <c r="F5" s="27" t="s">
        <v>1742</v>
      </c>
      <c r="G5" s="27" t="s">
        <v>1743</v>
      </c>
      <c r="H5" s="27" t="s">
        <v>1744</v>
      </c>
      <c r="I5" s="27" t="s">
        <v>1747</v>
      </c>
      <c r="J5" s="27" t="s">
        <v>1748</v>
      </c>
      <c r="K5" s="27" t="s">
        <v>1759</v>
      </c>
      <c r="L5" s="28">
        <v>97.903000000000006</v>
      </c>
      <c r="M5" s="27" t="s">
        <v>1762</v>
      </c>
      <c r="N5" s="27" t="s">
        <v>1772</v>
      </c>
      <c r="O5" s="37">
        <v>44735</v>
      </c>
      <c r="P5" s="27" t="s">
        <v>1773</v>
      </c>
      <c r="Q5" s="27" t="s">
        <v>1774</v>
      </c>
      <c r="R5" s="27" t="s">
        <v>1775</v>
      </c>
      <c r="S5" s="27" t="s">
        <v>1776</v>
      </c>
      <c r="T5" s="38" t="s">
        <v>1777</v>
      </c>
      <c r="U5" s="38" t="s">
        <v>1777</v>
      </c>
    </row>
    <row r="6" spans="1:21" ht="15.6" x14ac:dyDescent="0.3">
      <c r="A6" s="27" t="s">
        <v>5</v>
      </c>
      <c r="B6" s="27" t="s">
        <v>584</v>
      </c>
      <c r="C6" s="27" t="s">
        <v>1163</v>
      </c>
      <c r="D6" s="27" t="s">
        <v>584</v>
      </c>
      <c r="E6" s="27" t="s">
        <v>1741</v>
      </c>
      <c r="F6" s="27" t="s">
        <v>1742</v>
      </c>
      <c r="G6" s="27" t="s">
        <v>1743</v>
      </c>
      <c r="H6" s="27" t="s">
        <v>1744</v>
      </c>
      <c r="I6" s="27" t="s">
        <v>1747</v>
      </c>
      <c r="J6" s="27" t="s">
        <v>1748</v>
      </c>
      <c r="K6" s="27" t="s">
        <v>1759</v>
      </c>
      <c r="L6" s="28">
        <v>96.774000000000001</v>
      </c>
      <c r="M6" s="27" t="s">
        <v>1762</v>
      </c>
      <c r="N6" s="27" t="s">
        <v>1772</v>
      </c>
      <c r="O6" s="37">
        <v>44735</v>
      </c>
      <c r="P6" s="27" t="s">
        <v>1773</v>
      </c>
      <c r="Q6" s="27" t="s">
        <v>1774</v>
      </c>
      <c r="R6" s="27" t="s">
        <v>1775</v>
      </c>
      <c r="S6" s="27" t="s">
        <v>1776</v>
      </c>
      <c r="T6" s="38" t="s">
        <v>1777</v>
      </c>
      <c r="U6" s="38" t="s">
        <v>1777</v>
      </c>
    </row>
    <row r="7" spans="1:21" ht="15.6" x14ac:dyDescent="0.3">
      <c r="A7" s="27" t="s">
        <v>6</v>
      </c>
      <c r="B7" s="27" t="s">
        <v>585</v>
      </c>
      <c r="C7" s="27" t="s">
        <v>1164</v>
      </c>
      <c r="D7" s="27" t="s">
        <v>585</v>
      </c>
      <c r="E7" s="27" t="s">
        <v>1741</v>
      </c>
      <c r="F7" s="27" t="s">
        <v>1742</v>
      </c>
      <c r="G7" s="27" t="s">
        <v>1743</v>
      </c>
      <c r="H7" s="27" t="s">
        <v>1744</v>
      </c>
      <c r="I7" s="27" t="s">
        <v>1747</v>
      </c>
      <c r="J7" s="27" t="s">
        <v>1749</v>
      </c>
      <c r="K7" s="27" t="s">
        <v>1759</v>
      </c>
      <c r="L7" s="28">
        <v>95.727000000000004</v>
      </c>
      <c r="M7" s="27" t="s">
        <v>1762</v>
      </c>
      <c r="N7" s="27" t="s">
        <v>1772</v>
      </c>
      <c r="O7" s="37">
        <v>44735</v>
      </c>
      <c r="P7" s="27" t="s">
        <v>1773</v>
      </c>
      <c r="Q7" s="27" t="s">
        <v>1774</v>
      </c>
      <c r="R7" s="27" t="s">
        <v>1775</v>
      </c>
      <c r="S7" s="27" t="s">
        <v>1776</v>
      </c>
      <c r="T7" s="38" t="s">
        <v>1777</v>
      </c>
      <c r="U7" s="38" t="s">
        <v>1777</v>
      </c>
    </row>
    <row r="8" spans="1:21" ht="15.6" x14ac:dyDescent="0.3">
      <c r="A8" s="27" t="s">
        <v>7</v>
      </c>
      <c r="B8" s="27" t="s">
        <v>586</v>
      </c>
      <c r="C8" s="27" t="s">
        <v>1165</v>
      </c>
      <c r="D8" s="27" t="s">
        <v>586</v>
      </c>
      <c r="E8" s="27" t="s">
        <v>1741</v>
      </c>
      <c r="F8" s="27" t="s">
        <v>1742</v>
      </c>
      <c r="G8" s="27" t="s">
        <v>1743</v>
      </c>
      <c r="H8" s="27" t="s">
        <v>1744</v>
      </c>
      <c r="I8" s="27" t="s">
        <v>1747</v>
      </c>
      <c r="J8" s="27" t="s">
        <v>1748</v>
      </c>
      <c r="K8" s="27" t="s">
        <v>1759</v>
      </c>
      <c r="L8" s="28">
        <v>98.064999999999998</v>
      </c>
      <c r="M8" s="27" t="s">
        <v>1762</v>
      </c>
      <c r="N8" s="27" t="s">
        <v>1772</v>
      </c>
      <c r="O8" s="37">
        <v>44735</v>
      </c>
      <c r="P8" s="27" t="s">
        <v>1773</v>
      </c>
      <c r="Q8" s="27" t="s">
        <v>1774</v>
      </c>
      <c r="R8" s="27" t="s">
        <v>1775</v>
      </c>
      <c r="S8" s="27" t="s">
        <v>1776</v>
      </c>
      <c r="T8" s="38" t="s">
        <v>1777</v>
      </c>
      <c r="U8" s="38" t="s">
        <v>1777</v>
      </c>
    </row>
    <row r="9" spans="1:21" ht="15.6" x14ac:dyDescent="0.3">
      <c r="A9" s="27" t="s">
        <v>8</v>
      </c>
      <c r="B9" s="27" t="s">
        <v>587</v>
      </c>
      <c r="C9" s="27" t="s">
        <v>1166</v>
      </c>
      <c r="D9" s="27" t="s">
        <v>587</v>
      </c>
      <c r="E9" s="27" t="s">
        <v>1741</v>
      </c>
      <c r="F9" s="27" t="s">
        <v>1742</v>
      </c>
      <c r="G9" s="27" t="s">
        <v>1743</v>
      </c>
      <c r="H9" s="27" t="s">
        <v>1744</v>
      </c>
      <c r="I9" s="27" t="s">
        <v>1747</v>
      </c>
      <c r="J9" s="27" t="s">
        <v>1748</v>
      </c>
      <c r="K9" s="27" t="s">
        <v>1759</v>
      </c>
      <c r="L9" s="28">
        <v>96.935000000000002</v>
      </c>
      <c r="M9" s="27" t="s">
        <v>1762</v>
      </c>
      <c r="N9" s="27" t="s">
        <v>1772</v>
      </c>
      <c r="O9" s="37">
        <v>44735</v>
      </c>
      <c r="P9" s="27" t="s">
        <v>1773</v>
      </c>
      <c r="Q9" s="27" t="s">
        <v>1774</v>
      </c>
      <c r="R9" s="27" t="s">
        <v>1775</v>
      </c>
      <c r="S9" s="27" t="s">
        <v>1776</v>
      </c>
      <c r="T9" s="38" t="s">
        <v>1777</v>
      </c>
      <c r="U9" s="38" t="s">
        <v>1777</v>
      </c>
    </row>
    <row r="10" spans="1:21" ht="15.6" x14ac:dyDescent="0.3">
      <c r="A10" s="27" t="s">
        <v>9</v>
      </c>
      <c r="B10" s="27" t="s">
        <v>588</v>
      </c>
      <c r="C10" s="27" t="s">
        <v>1167</v>
      </c>
      <c r="D10" s="27" t="s">
        <v>588</v>
      </c>
      <c r="E10" s="27" t="s">
        <v>1741</v>
      </c>
      <c r="F10" s="27" t="s">
        <v>1742</v>
      </c>
      <c r="G10" s="27" t="s">
        <v>1743</v>
      </c>
      <c r="H10" s="27" t="s">
        <v>1744</v>
      </c>
      <c r="I10" s="27" t="s">
        <v>1747</v>
      </c>
      <c r="J10" s="27" t="s">
        <v>1748</v>
      </c>
      <c r="K10" s="27" t="s">
        <v>1759</v>
      </c>
      <c r="L10" s="28">
        <v>98.543999999999997</v>
      </c>
      <c r="M10" s="27" t="s">
        <v>1762</v>
      </c>
      <c r="N10" s="27" t="s">
        <v>1772</v>
      </c>
      <c r="O10" s="37">
        <v>44736</v>
      </c>
      <c r="P10" s="27" t="s">
        <v>1773</v>
      </c>
      <c r="Q10" s="27" t="s">
        <v>1774</v>
      </c>
      <c r="R10" s="27" t="s">
        <v>1775</v>
      </c>
      <c r="S10" s="27" t="s">
        <v>1778</v>
      </c>
      <c r="T10" s="38" t="s">
        <v>1777</v>
      </c>
      <c r="U10" s="38" t="s">
        <v>1777</v>
      </c>
    </row>
    <row r="11" spans="1:21" ht="15.6" x14ac:dyDescent="0.3">
      <c r="A11" s="27" t="s">
        <v>10</v>
      </c>
      <c r="B11" s="27" t="s">
        <v>589</v>
      </c>
      <c r="C11" s="27" t="s">
        <v>1168</v>
      </c>
      <c r="D11" s="27" t="s">
        <v>589</v>
      </c>
      <c r="E11" s="27" t="s">
        <v>1741</v>
      </c>
      <c r="F11" s="27" t="s">
        <v>1742</v>
      </c>
      <c r="G11" s="27" t="s">
        <v>1743</v>
      </c>
      <c r="H11" s="27" t="s">
        <v>1744</v>
      </c>
      <c r="I11" s="27" t="s">
        <v>1747</v>
      </c>
      <c r="J11" s="27" t="s">
        <v>1748</v>
      </c>
      <c r="K11" s="27" t="s">
        <v>1759</v>
      </c>
      <c r="L11" s="28">
        <v>94.64</v>
      </c>
      <c r="M11" s="27" t="s">
        <v>1762</v>
      </c>
      <c r="N11" s="27" t="s">
        <v>1772</v>
      </c>
      <c r="O11" s="37">
        <v>44736</v>
      </c>
      <c r="P11" s="27" t="s">
        <v>1773</v>
      </c>
      <c r="Q11" s="27" t="s">
        <v>1774</v>
      </c>
      <c r="R11" s="27" t="s">
        <v>1775</v>
      </c>
      <c r="S11" s="27" t="s">
        <v>1778</v>
      </c>
      <c r="T11" s="38" t="s">
        <v>1777</v>
      </c>
      <c r="U11" s="38" t="s">
        <v>1777</v>
      </c>
    </row>
    <row r="12" spans="1:21" ht="15.6" x14ac:dyDescent="0.3">
      <c r="A12" s="27" t="s">
        <v>11</v>
      </c>
      <c r="B12" s="27" t="s">
        <v>590</v>
      </c>
      <c r="C12" s="27" t="s">
        <v>1169</v>
      </c>
      <c r="D12" s="27" t="s">
        <v>590</v>
      </c>
      <c r="E12" s="27" t="s">
        <v>1741</v>
      </c>
      <c r="F12" s="27" t="s">
        <v>1742</v>
      </c>
      <c r="G12" s="27" t="s">
        <v>1743</v>
      </c>
      <c r="H12" s="27" t="s">
        <v>1744</v>
      </c>
      <c r="I12" s="27" t="s">
        <v>1747</v>
      </c>
      <c r="J12" s="27" t="s">
        <v>1748</v>
      </c>
      <c r="K12" s="27" t="s">
        <v>1759</v>
      </c>
      <c r="L12" s="28">
        <v>97.418999999999997</v>
      </c>
      <c r="M12" s="27" t="s">
        <v>1762</v>
      </c>
      <c r="N12" s="27" t="s">
        <v>1772</v>
      </c>
      <c r="O12" s="37">
        <v>44736</v>
      </c>
      <c r="P12" s="27" t="s">
        <v>1773</v>
      </c>
      <c r="Q12" s="27" t="s">
        <v>1774</v>
      </c>
      <c r="R12" s="27" t="s">
        <v>1775</v>
      </c>
      <c r="S12" s="27" t="s">
        <v>1778</v>
      </c>
      <c r="T12" s="38" t="s">
        <v>1777</v>
      </c>
      <c r="U12" s="38" t="s">
        <v>1777</v>
      </c>
    </row>
    <row r="13" spans="1:21" ht="15.6" x14ac:dyDescent="0.3">
      <c r="A13" s="27" t="s">
        <v>12</v>
      </c>
      <c r="B13" s="27" t="s">
        <v>591</v>
      </c>
      <c r="C13" s="27" t="s">
        <v>1170</v>
      </c>
      <c r="D13" s="27" t="s">
        <v>591</v>
      </c>
      <c r="E13" s="27" t="s">
        <v>1741</v>
      </c>
      <c r="F13" s="27" t="s">
        <v>1742</v>
      </c>
      <c r="G13" s="27" t="s">
        <v>1743</v>
      </c>
      <c r="H13" s="27" t="s">
        <v>1744</v>
      </c>
      <c r="I13" s="27" t="s">
        <v>1747</v>
      </c>
      <c r="J13" s="27" t="s">
        <v>1748</v>
      </c>
      <c r="K13" s="27" t="s">
        <v>1759</v>
      </c>
      <c r="L13" s="28">
        <v>97.742000000000004</v>
      </c>
      <c r="M13" s="27" t="s">
        <v>1762</v>
      </c>
      <c r="N13" s="27" t="s">
        <v>1772</v>
      </c>
      <c r="O13" s="37">
        <v>44736</v>
      </c>
      <c r="P13" s="27" t="s">
        <v>1773</v>
      </c>
      <c r="Q13" s="27" t="s">
        <v>1774</v>
      </c>
      <c r="R13" s="27" t="s">
        <v>1775</v>
      </c>
      <c r="S13" s="27" t="s">
        <v>1778</v>
      </c>
      <c r="T13" s="38" t="s">
        <v>1777</v>
      </c>
      <c r="U13" s="38" t="s">
        <v>1777</v>
      </c>
    </row>
    <row r="14" spans="1:21" ht="15.6" x14ac:dyDescent="0.3">
      <c r="A14" s="27" t="s">
        <v>13</v>
      </c>
      <c r="B14" s="27" t="s">
        <v>592</v>
      </c>
      <c r="C14" s="27" t="s">
        <v>1171</v>
      </c>
      <c r="D14" s="27" t="s">
        <v>592</v>
      </c>
      <c r="E14" s="27" t="s">
        <v>1741</v>
      </c>
      <c r="F14" s="27" t="s">
        <v>1742</v>
      </c>
      <c r="G14" s="27" t="s">
        <v>1743</v>
      </c>
      <c r="H14" s="27" t="s">
        <v>1744</v>
      </c>
      <c r="I14" s="27" t="s">
        <v>1747</v>
      </c>
      <c r="J14" s="27" t="s">
        <v>1748</v>
      </c>
      <c r="K14" s="27" t="s">
        <v>1759</v>
      </c>
      <c r="L14" s="28">
        <v>97.584999999999994</v>
      </c>
      <c r="M14" s="27" t="s">
        <v>1762</v>
      </c>
      <c r="N14" s="27" t="s">
        <v>1772</v>
      </c>
      <c r="O14" s="37">
        <v>44736</v>
      </c>
      <c r="P14" s="27" t="s">
        <v>1773</v>
      </c>
      <c r="Q14" s="27" t="s">
        <v>1774</v>
      </c>
      <c r="R14" s="27" t="s">
        <v>1775</v>
      </c>
      <c r="S14" s="27" t="s">
        <v>1778</v>
      </c>
      <c r="T14" s="38" t="s">
        <v>1777</v>
      </c>
      <c r="U14" s="38" t="s">
        <v>1777</v>
      </c>
    </row>
    <row r="15" spans="1:21" ht="15.6" x14ac:dyDescent="0.3">
      <c r="A15" s="27" t="s">
        <v>14</v>
      </c>
      <c r="B15" s="27" t="s">
        <v>593</v>
      </c>
      <c r="C15" s="27" t="s">
        <v>1172</v>
      </c>
      <c r="D15" s="27" t="s">
        <v>593</v>
      </c>
      <c r="E15" s="27" t="s">
        <v>1741</v>
      </c>
      <c r="F15" s="27" t="s">
        <v>1742</v>
      </c>
      <c r="G15" s="27" t="s">
        <v>1743</v>
      </c>
      <c r="H15" s="27" t="s">
        <v>1744</v>
      </c>
      <c r="I15" s="27" t="s">
        <v>1747</v>
      </c>
      <c r="J15" s="27" t="s">
        <v>1748</v>
      </c>
      <c r="K15" s="27" t="s">
        <v>1759</v>
      </c>
      <c r="L15" s="28">
        <v>97.903000000000006</v>
      </c>
      <c r="M15" s="27" t="s">
        <v>1762</v>
      </c>
      <c r="N15" s="27" t="s">
        <v>1772</v>
      </c>
      <c r="O15" s="37">
        <v>44736</v>
      </c>
      <c r="P15" s="27" t="s">
        <v>1773</v>
      </c>
      <c r="Q15" s="27" t="s">
        <v>1774</v>
      </c>
      <c r="R15" s="27" t="s">
        <v>1775</v>
      </c>
      <c r="S15" s="27" t="s">
        <v>1778</v>
      </c>
      <c r="T15" s="38" t="s">
        <v>1777</v>
      </c>
      <c r="U15" s="38" t="s">
        <v>1777</v>
      </c>
    </row>
    <row r="16" spans="1:21" ht="15.6" x14ac:dyDescent="0.3">
      <c r="A16" s="27" t="s">
        <v>15</v>
      </c>
      <c r="B16" s="27" t="s">
        <v>594</v>
      </c>
      <c r="C16" s="27" t="s">
        <v>1173</v>
      </c>
      <c r="D16" s="27" t="s">
        <v>594</v>
      </c>
      <c r="E16" s="27" t="s">
        <v>1741</v>
      </c>
      <c r="F16" s="27" t="s">
        <v>1742</v>
      </c>
      <c r="G16" s="27" t="s">
        <v>1743</v>
      </c>
      <c r="H16" s="27" t="s">
        <v>1744</v>
      </c>
      <c r="I16" s="27" t="s">
        <v>1747</v>
      </c>
      <c r="J16" s="27" t="s">
        <v>1748</v>
      </c>
      <c r="K16" s="27" t="s">
        <v>1759</v>
      </c>
      <c r="L16" s="28">
        <v>98.548000000000002</v>
      </c>
      <c r="M16" s="27" t="s">
        <v>1762</v>
      </c>
      <c r="N16" s="27" t="s">
        <v>1772</v>
      </c>
      <c r="O16" s="37">
        <v>44735</v>
      </c>
      <c r="P16" s="27" t="s">
        <v>1773</v>
      </c>
      <c r="Q16" s="27" t="s">
        <v>1774</v>
      </c>
      <c r="R16" s="27" t="s">
        <v>1775</v>
      </c>
      <c r="S16" s="27" t="s">
        <v>1776</v>
      </c>
      <c r="T16" s="38" t="s">
        <v>1777</v>
      </c>
      <c r="U16" s="38" t="s">
        <v>1777</v>
      </c>
    </row>
    <row r="17" spans="1:21" ht="15.6" x14ac:dyDescent="0.3">
      <c r="A17" s="27" t="s">
        <v>16</v>
      </c>
      <c r="B17" s="27" t="s">
        <v>595</v>
      </c>
      <c r="C17" s="27" t="s">
        <v>1174</v>
      </c>
      <c r="D17" s="27" t="s">
        <v>595</v>
      </c>
      <c r="E17" s="27" t="s">
        <v>1741</v>
      </c>
      <c r="F17" s="27" t="s">
        <v>1742</v>
      </c>
      <c r="G17" s="27" t="s">
        <v>1743</v>
      </c>
      <c r="H17" s="27" t="s">
        <v>1744</v>
      </c>
      <c r="I17" s="27" t="s">
        <v>1747</v>
      </c>
      <c r="J17" s="27" t="s">
        <v>1749</v>
      </c>
      <c r="K17" s="27" t="s">
        <v>1759</v>
      </c>
      <c r="L17" s="28">
        <v>95.96</v>
      </c>
      <c r="M17" s="27" t="s">
        <v>1762</v>
      </c>
      <c r="N17" s="27" t="s">
        <v>1772</v>
      </c>
      <c r="O17" s="37">
        <v>44735</v>
      </c>
      <c r="P17" s="27" t="s">
        <v>1773</v>
      </c>
      <c r="Q17" s="27" t="s">
        <v>1774</v>
      </c>
      <c r="R17" s="27" t="s">
        <v>1775</v>
      </c>
      <c r="S17" s="27" t="s">
        <v>1776</v>
      </c>
      <c r="T17" s="38" t="s">
        <v>1777</v>
      </c>
      <c r="U17" s="38" t="s">
        <v>1777</v>
      </c>
    </row>
    <row r="18" spans="1:21" ht="15.6" x14ac:dyDescent="0.3">
      <c r="A18" s="27" t="s">
        <v>17</v>
      </c>
      <c r="B18" s="27" t="s">
        <v>596</v>
      </c>
      <c r="C18" s="27" t="s">
        <v>1175</v>
      </c>
      <c r="D18" s="27" t="s">
        <v>596</v>
      </c>
      <c r="E18" s="27" t="s">
        <v>1741</v>
      </c>
      <c r="F18" s="27" t="s">
        <v>1742</v>
      </c>
      <c r="G18" s="27" t="s">
        <v>1743</v>
      </c>
      <c r="H18" s="27" t="s">
        <v>1744</v>
      </c>
      <c r="I18" s="27" t="s">
        <v>1747</v>
      </c>
      <c r="J18" s="27" t="s">
        <v>1748</v>
      </c>
      <c r="K18" s="27" t="s">
        <v>1759</v>
      </c>
      <c r="L18" s="28">
        <v>97.096999999999994</v>
      </c>
      <c r="M18" s="27" t="s">
        <v>1762</v>
      </c>
      <c r="N18" s="27" t="s">
        <v>1772</v>
      </c>
      <c r="O18" s="37">
        <v>44735</v>
      </c>
      <c r="P18" s="27" t="s">
        <v>1773</v>
      </c>
      <c r="Q18" s="27" t="s">
        <v>1774</v>
      </c>
      <c r="R18" s="27" t="s">
        <v>1775</v>
      </c>
      <c r="S18" s="27" t="s">
        <v>1776</v>
      </c>
      <c r="T18" s="38" t="s">
        <v>1777</v>
      </c>
      <c r="U18" s="38" t="s">
        <v>1777</v>
      </c>
    </row>
    <row r="19" spans="1:21" ht="15.6" x14ac:dyDescent="0.3">
      <c r="A19" s="27" t="s">
        <v>18</v>
      </c>
      <c r="B19" s="27" t="s">
        <v>597</v>
      </c>
      <c r="C19" s="27" t="s">
        <v>1176</v>
      </c>
      <c r="D19" s="27" t="s">
        <v>597</v>
      </c>
      <c r="E19" s="27" t="s">
        <v>1741</v>
      </c>
      <c r="F19" s="27" t="s">
        <v>1742</v>
      </c>
      <c r="G19" s="27" t="s">
        <v>1743</v>
      </c>
      <c r="H19" s="27" t="s">
        <v>1744</v>
      </c>
      <c r="I19" s="27" t="s">
        <v>1747</v>
      </c>
      <c r="J19" s="27" t="s">
        <v>1748</v>
      </c>
      <c r="K19" s="27" t="s">
        <v>1759</v>
      </c>
      <c r="L19" s="28">
        <v>98.641999999999996</v>
      </c>
      <c r="M19" s="27" t="s">
        <v>1762</v>
      </c>
      <c r="N19" s="27" t="s">
        <v>1772</v>
      </c>
      <c r="O19" s="37">
        <v>44735</v>
      </c>
      <c r="P19" s="27" t="s">
        <v>1773</v>
      </c>
      <c r="Q19" s="27" t="s">
        <v>1774</v>
      </c>
      <c r="R19" s="27" t="s">
        <v>1775</v>
      </c>
      <c r="S19" s="27" t="s">
        <v>1776</v>
      </c>
      <c r="T19" s="38" t="s">
        <v>1777</v>
      </c>
      <c r="U19" s="38" t="s">
        <v>1777</v>
      </c>
    </row>
    <row r="20" spans="1:21" ht="15.6" x14ac:dyDescent="0.3">
      <c r="A20" s="27" t="s">
        <v>19</v>
      </c>
      <c r="B20" s="27" t="s">
        <v>598</v>
      </c>
      <c r="C20" s="27" t="s">
        <v>1177</v>
      </c>
      <c r="D20" s="27" t="s">
        <v>598</v>
      </c>
      <c r="E20" s="27" t="s">
        <v>1741</v>
      </c>
      <c r="F20" s="27" t="s">
        <v>1742</v>
      </c>
      <c r="G20" s="27" t="s">
        <v>1743</v>
      </c>
      <c r="H20" s="27" t="s">
        <v>1744</v>
      </c>
      <c r="I20" s="27" t="s">
        <v>1747</v>
      </c>
      <c r="J20" s="27" t="s">
        <v>1748</v>
      </c>
      <c r="K20" s="27" t="s">
        <v>1759</v>
      </c>
      <c r="L20" s="28">
        <v>97.581000000000003</v>
      </c>
      <c r="M20" s="27" t="s">
        <v>1762</v>
      </c>
      <c r="N20" s="27" t="s">
        <v>1772</v>
      </c>
      <c r="O20" s="37">
        <v>44735</v>
      </c>
      <c r="P20" s="27" t="s">
        <v>1773</v>
      </c>
      <c r="Q20" s="27" t="s">
        <v>1774</v>
      </c>
      <c r="R20" s="27" t="s">
        <v>1775</v>
      </c>
      <c r="S20" s="27" t="s">
        <v>1776</v>
      </c>
      <c r="T20" s="38" t="s">
        <v>1777</v>
      </c>
      <c r="U20" s="38" t="s">
        <v>1777</v>
      </c>
    </row>
    <row r="21" spans="1:21" ht="15.6" x14ac:dyDescent="0.3">
      <c r="A21" s="27" t="s">
        <v>20</v>
      </c>
      <c r="B21" s="27" t="s">
        <v>599</v>
      </c>
      <c r="C21" s="27" t="s">
        <v>1178</v>
      </c>
      <c r="D21" s="27" t="s">
        <v>599</v>
      </c>
      <c r="E21" s="27" t="s">
        <v>1741</v>
      </c>
      <c r="F21" s="27" t="s">
        <v>1742</v>
      </c>
      <c r="G21" s="27" t="s">
        <v>1743</v>
      </c>
      <c r="H21" s="27" t="s">
        <v>1744</v>
      </c>
      <c r="I21" s="27" t="s">
        <v>1747</v>
      </c>
      <c r="J21" s="27" t="s">
        <v>1748</v>
      </c>
      <c r="K21" s="27" t="s">
        <v>1759</v>
      </c>
      <c r="L21" s="28">
        <v>97.742000000000004</v>
      </c>
      <c r="M21" s="27" t="s">
        <v>1762</v>
      </c>
      <c r="N21" s="27" t="s">
        <v>1772</v>
      </c>
      <c r="O21" s="37">
        <v>44735</v>
      </c>
      <c r="P21" s="27" t="s">
        <v>1773</v>
      </c>
      <c r="Q21" s="27" t="s">
        <v>1774</v>
      </c>
      <c r="R21" s="27" t="s">
        <v>1775</v>
      </c>
      <c r="S21" s="27" t="s">
        <v>1776</v>
      </c>
      <c r="T21" s="38" t="s">
        <v>1777</v>
      </c>
      <c r="U21" s="38" t="s">
        <v>1777</v>
      </c>
    </row>
    <row r="22" spans="1:21" ht="15.6" x14ac:dyDescent="0.3">
      <c r="A22" s="27" t="s">
        <v>21</v>
      </c>
      <c r="B22" s="27" t="s">
        <v>600</v>
      </c>
      <c r="C22" s="27" t="s">
        <v>1179</v>
      </c>
      <c r="D22" s="27" t="s">
        <v>600</v>
      </c>
      <c r="E22" s="27" t="s">
        <v>1741</v>
      </c>
      <c r="F22" s="27" t="s">
        <v>1742</v>
      </c>
      <c r="G22" s="27" t="s">
        <v>1743</v>
      </c>
      <c r="H22" s="27" t="s">
        <v>1744</v>
      </c>
      <c r="I22" s="27" t="s">
        <v>1747</v>
      </c>
      <c r="J22" s="27" t="s">
        <v>1748</v>
      </c>
      <c r="K22" s="27" t="s">
        <v>1759</v>
      </c>
      <c r="L22" s="28">
        <v>97.096999999999994</v>
      </c>
      <c r="M22" s="27" t="s">
        <v>1762</v>
      </c>
      <c r="N22" s="27" t="s">
        <v>1772</v>
      </c>
      <c r="O22" s="37">
        <v>44735</v>
      </c>
      <c r="P22" s="27" t="s">
        <v>1773</v>
      </c>
      <c r="Q22" s="27" t="s">
        <v>1774</v>
      </c>
      <c r="R22" s="27" t="s">
        <v>1775</v>
      </c>
      <c r="S22" s="27" t="s">
        <v>1776</v>
      </c>
      <c r="T22" s="38" t="s">
        <v>1777</v>
      </c>
      <c r="U22" s="38" t="s">
        <v>1777</v>
      </c>
    </row>
    <row r="23" spans="1:21" ht="15.6" x14ac:dyDescent="0.3">
      <c r="A23" s="27" t="s">
        <v>22</v>
      </c>
      <c r="B23" s="27" t="s">
        <v>601</v>
      </c>
      <c r="C23" s="27" t="s">
        <v>1180</v>
      </c>
      <c r="D23" s="27" t="s">
        <v>601</v>
      </c>
      <c r="E23" s="27" t="s">
        <v>1741</v>
      </c>
      <c r="F23" s="27" t="s">
        <v>1742</v>
      </c>
      <c r="G23" s="27" t="s">
        <v>1743</v>
      </c>
      <c r="H23" s="27" t="s">
        <v>1744</v>
      </c>
      <c r="I23" s="27" t="s">
        <v>1747</v>
      </c>
      <c r="J23" s="27" t="s">
        <v>1748</v>
      </c>
      <c r="K23" s="27" t="s">
        <v>1759</v>
      </c>
      <c r="L23" s="28">
        <v>96.29</v>
      </c>
      <c r="M23" s="27" t="s">
        <v>1762</v>
      </c>
      <c r="N23" s="27" t="s">
        <v>1772</v>
      </c>
      <c r="O23" s="37">
        <v>44736</v>
      </c>
      <c r="P23" s="27" t="s">
        <v>1773</v>
      </c>
      <c r="Q23" s="27" t="s">
        <v>1774</v>
      </c>
      <c r="R23" s="27" t="s">
        <v>1775</v>
      </c>
      <c r="S23" s="27" t="s">
        <v>1778</v>
      </c>
      <c r="T23" s="38" t="s">
        <v>1777</v>
      </c>
      <c r="U23" s="38" t="s">
        <v>1777</v>
      </c>
    </row>
    <row r="24" spans="1:21" ht="15.6" x14ac:dyDescent="0.3">
      <c r="A24" s="27" t="s">
        <v>23</v>
      </c>
      <c r="B24" s="27" t="s">
        <v>602</v>
      </c>
      <c r="C24" s="27" t="s">
        <v>1181</v>
      </c>
      <c r="D24" s="27" t="s">
        <v>602</v>
      </c>
      <c r="E24" s="27" t="s">
        <v>1741</v>
      </c>
      <c r="F24" s="27" t="s">
        <v>1742</v>
      </c>
      <c r="G24" s="27" t="s">
        <v>1743</v>
      </c>
      <c r="H24" s="27" t="s">
        <v>1744</v>
      </c>
      <c r="I24" s="27" t="s">
        <v>1747</v>
      </c>
      <c r="J24" s="27" t="s">
        <v>1748</v>
      </c>
      <c r="K24" s="27" t="s">
        <v>1759</v>
      </c>
      <c r="L24" s="28">
        <v>98.548000000000002</v>
      </c>
      <c r="M24" s="27" t="s">
        <v>1762</v>
      </c>
      <c r="N24" s="27" t="s">
        <v>1772</v>
      </c>
      <c r="O24" s="37">
        <v>44736</v>
      </c>
      <c r="P24" s="27" t="s">
        <v>1773</v>
      </c>
      <c r="Q24" s="27" t="s">
        <v>1774</v>
      </c>
      <c r="R24" s="27" t="s">
        <v>1775</v>
      </c>
      <c r="S24" s="27" t="s">
        <v>1778</v>
      </c>
      <c r="T24" s="38" t="s">
        <v>1777</v>
      </c>
      <c r="U24" s="38" t="s">
        <v>1777</v>
      </c>
    </row>
    <row r="25" spans="1:21" ht="15.6" x14ac:dyDescent="0.3">
      <c r="A25" s="27" t="s">
        <v>24</v>
      </c>
      <c r="B25" s="27" t="s">
        <v>603</v>
      </c>
      <c r="C25" s="27" t="s">
        <v>1182</v>
      </c>
      <c r="D25" s="27" t="s">
        <v>603</v>
      </c>
      <c r="E25" s="27" t="s">
        <v>1741</v>
      </c>
      <c r="F25" s="27" t="s">
        <v>1742</v>
      </c>
      <c r="G25" s="27" t="s">
        <v>1743</v>
      </c>
      <c r="H25" s="27" t="s">
        <v>1744</v>
      </c>
      <c r="I25" s="27" t="s">
        <v>1747</v>
      </c>
      <c r="J25" s="27" t="s">
        <v>1748</v>
      </c>
      <c r="K25" s="27" t="s">
        <v>1759</v>
      </c>
      <c r="L25" s="28">
        <v>97.581000000000003</v>
      </c>
      <c r="M25" s="27" t="s">
        <v>1762</v>
      </c>
      <c r="N25" s="27" t="s">
        <v>1772</v>
      </c>
      <c r="O25" s="37">
        <v>44736</v>
      </c>
      <c r="P25" s="27" t="s">
        <v>1773</v>
      </c>
      <c r="Q25" s="27" t="s">
        <v>1774</v>
      </c>
      <c r="R25" s="27" t="s">
        <v>1775</v>
      </c>
      <c r="S25" s="27" t="s">
        <v>1778</v>
      </c>
      <c r="T25" s="38" t="s">
        <v>1777</v>
      </c>
      <c r="U25" s="38" t="s">
        <v>1777</v>
      </c>
    </row>
    <row r="26" spans="1:21" ht="15.6" x14ac:dyDescent="0.3">
      <c r="A26" s="27" t="s">
        <v>25</v>
      </c>
      <c r="B26" s="27" t="s">
        <v>604</v>
      </c>
      <c r="C26" s="27" t="s">
        <v>1183</v>
      </c>
      <c r="D26" s="27" t="s">
        <v>604</v>
      </c>
      <c r="E26" s="27" t="s">
        <v>1741</v>
      </c>
      <c r="F26" s="27" t="s">
        <v>1742</v>
      </c>
      <c r="G26" s="27" t="s">
        <v>1743</v>
      </c>
      <c r="H26" s="27" t="s">
        <v>1744</v>
      </c>
      <c r="I26" s="27" t="s">
        <v>1747</v>
      </c>
      <c r="J26" s="27" t="s">
        <v>1748</v>
      </c>
      <c r="K26" s="27" t="s">
        <v>1759</v>
      </c>
      <c r="L26" s="28">
        <v>98.290999999999997</v>
      </c>
      <c r="M26" s="27" t="s">
        <v>1762</v>
      </c>
      <c r="N26" s="27" t="s">
        <v>1772</v>
      </c>
      <c r="O26" s="37">
        <v>44736</v>
      </c>
      <c r="P26" s="27" t="s">
        <v>1773</v>
      </c>
      <c r="Q26" s="27" t="s">
        <v>1774</v>
      </c>
      <c r="R26" s="27" t="s">
        <v>1775</v>
      </c>
      <c r="S26" s="27" t="s">
        <v>1778</v>
      </c>
      <c r="T26" s="38" t="s">
        <v>1777</v>
      </c>
      <c r="U26" s="38" t="s">
        <v>1777</v>
      </c>
    </row>
    <row r="27" spans="1:21" ht="15.6" x14ac:dyDescent="0.3">
      <c r="A27" s="27" t="s">
        <v>26</v>
      </c>
      <c r="B27" s="27" t="s">
        <v>605</v>
      </c>
      <c r="C27" s="27" t="s">
        <v>1184</v>
      </c>
      <c r="D27" s="27" t="s">
        <v>605</v>
      </c>
      <c r="E27" s="27" t="s">
        <v>1741</v>
      </c>
      <c r="F27" s="27" t="s">
        <v>1742</v>
      </c>
      <c r="G27" s="27" t="s">
        <v>1743</v>
      </c>
      <c r="H27" s="27" t="s">
        <v>1744</v>
      </c>
      <c r="I27" s="27" t="s">
        <v>1747</v>
      </c>
      <c r="J27" s="27" t="s">
        <v>1748</v>
      </c>
      <c r="K27" s="27" t="s">
        <v>1759</v>
      </c>
      <c r="L27" s="28">
        <v>97.742000000000004</v>
      </c>
      <c r="M27" s="27" t="s">
        <v>1762</v>
      </c>
      <c r="N27" s="27" t="s">
        <v>1772</v>
      </c>
      <c r="O27" s="37">
        <v>44736</v>
      </c>
      <c r="P27" s="27" t="s">
        <v>1773</v>
      </c>
      <c r="Q27" s="27" t="s">
        <v>1774</v>
      </c>
      <c r="R27" s="27" t="s">
        <v>1775</v>
      </c>
      <c r="S27" s="27" t="s">
        <v>1778</v>
      </c>
      <c r="T27" s="38" t="s">
        <v>1777</v>
      </c>
      <c r="U27" s="38" t="s">
        <v>1777</v>
      </c>
    </row>
    <row r="28" spans="1:21" ht="15.6" x14ac:dyDescent="0.3">
      <c r="A28" s="27" t="s">
        <v>27</v>
      </c>
      <c r="B28" s="27" t="s">
        <v>606</v>
      </c>
      <c r="C28" s="27" t="s">
        <v>1185</v>
      </c>
      <c r="D28" s="27" t="s">
        <v>606</v>
      </c>
      <c r="E28" s="27" t="s">
        <v>1741</v>
      </c>
      <c r="F28" s="27" t="s">
        <v>1742</v>
      </c>
      <c r="G28" s="27" t="s">
        <v>1743</v>
      </c>
      <c r="H28" s="27" t="s">
        <v>1744</v>
      </c>
      <c r="I28" s="27" t="s">
        <v>1747</v>
      </c>
      <c r="J28" s="27" t="s">
        <v>1748</v>
      </c>
      <c r="K28" s="27" t="s">
        <v>1759</v>
      </c>
      <c r="L28" s="28">
        <v>96.613</v>
      </c>
      <c r="M28" s="27" t="s">
        <v>1762</v>
      </c>
      <c r="N28" s="27" t="s">
        <v>1772</v>
      </c>
      <c r="O28" s="37">
        <v>44736</v>
      </c>
      <c r="P28" s="27" t="s">
        <v>1773</v>
      </c>
      <c r="Q28" s="27" t="s">
        <v>1774</v>
      </c>
      <c r="R28" s="27" t="s">
        <v>1775</v>
      </c>
      <c r="S28" s="27" t="s">
        <v>1778</v>
      </c>
      <c r="T28" s="38" t="s">
        <v>1777</v>
      </c>
      <c r="U28" s="38" t="s">
        <v>1777</v>
      </c>
    </row>
    <row r="29" spans="1:21" ht="15.6" x14ac:dyDescent="0.3">
      <c r="A29" s="27" t="s">
        <v>28</v>
      </c>
      <c r="B29" s="27" t="s">
        <v>607</v>
      </c>
      <c r="C29" s="27" t="s">
        <v>1186</v>
      </c>
      <c r="D29" s="27" t="s">
        <v>607</v>
      </c>
      <c r="E29" s="27" t="s">
        <v>1741</v>
      </c>
      <c r="F29" s="27" t="s">
        <v>1742</v>
      </c>
      <c r="G29" s="27" t="s">
        <v>1743</v>
      </c>
      <c r="H29" s="27" t="s">
        <v>1744</v>
      </c>
      <c r="I29" s="27" t="s">
        <v>1747</v>
      </c>
      <c r="J29" s="27" t="s">
        <v>1748</v>
      </c>
      <c r="K29" s="27" t="s">
        <v>1759</v>
      </c>
      <c r="L29" s="28">
        <v>97.742000000000004</v>
      </c>
      <c r="M29" s="27" t="s">
        <v>1762</v>
      </c>
      <c r="N29" s="27" t="s">
        <v>1772</v>
      </c>
      <c r="O29" s="37">
        <v>44736</v>
      </c>
      <c r="P29" s="27" t="s">
        <v>1773</v>
      </c>
      <c r="Q29" s="27" t="s">
        <v>1774</v>
      </c>
      <c r="R29" s="27" t="s">
        <v>1775</v>
      </c>
      <c r="S29" s="27" t="s">
        <v>1778</v>
      </c>
      <c r="T29" s="38" t="s">
        <v>1777</v>
      </c>
      <c r="U29" s="38" t="s">
        <v>1777</v>
      </c>
    </row>
    <row r="30" spans="1:21" ht="15.6" x14ac:dyDescent="0.3">
      <c r="A30" s="27" t="s">
        <v>29</v>
      </c>
      <c r="B30" s="27" t="s">
        <v>608</v>
      </c>
      <c r="C30" s="27" t="s">
        <v>1187</v>
      </c>
      <c r="D30" s="27" t="s">
        <v>608</v>
      </c>
      <c r="E30" s="27" t="s">
        <v>1741</v>
      </c>
      <c r="F30" s="27" t="s">
        <v>1742</v>
      </c>
      <c r="G30" s="27" t="s">
        <v>1743</v>
      </c>
      <c r="H30" s="27" t="s">
        <v>1744</v>
      </c>
      <c r="I30" s="27" t="s">
        <v>1747</v>
      </c>
      <c r="J30" s="27" t="s">
        <v>1748</v>
      </c>
      <c r="K30" s="27" t="s">
        <v>1759</v>
      </c>
      <c r="L30" s="28">
        <v>97.822999999999993</v>
      </c>
      <c r="M30" s="27" t="s">
        <v>1762</v>
      </c>
      <c r="N30" s="27" t="s">
        <v>1772</v>
      </c>
      <c r="O30" s="37">
        <v>44736</v>
      </c>
      <c r="P30" s="27" t="s">
        <v>1773</v>
      </c>
      <c r="Q30" s="27" t="s">
        <v>1774</v>
      </c>
      <c r="R30" s="27" t="s">
        <v>1775</v>
      </c>
      <c r="S30" s="27" t="s">
        <v>1778</v>
      </c>
      <c r="T30" s="38" t="s">
        <v>1777</v>
      </c>
      <c r="U30" s="38" t="s">
        <v>1777</v>
      </c>
    </row>
    <row r="31" spans="1:21" ht="15.6" x14ac:dyDescent="0.3">
      <c r="A31" s="27" t="s">
        <v>30</v>
      </c>
      <c r="B31" s="27" t="s">
        <v>609</v>
      </c>
      <c r="C31" s="27" t="s">
        <v>1188</v>
      </c>
      <c r="D31" s="27" t="s">
        <v>609</v>
      </c>
      <c r="E31" s="27" t="s">
        <v>1741</v>
      </c>
      <c r="F31" s="27" t="s">
        <v>1742</v>
      </c>
      <c r="G31" s="27" t="s">
        <v>1743</v>
      </c>
      <c r="H31" s="27" t="s">
        <v>1744</v>
      </c>
      <c r="I31" s="27" t="s">
        <v>1747</v>
      </c>
      <c r="J31" s="27" t="s">
        <v>1748</v>
      </c>
      <c r="K31" s="27" t="s">
        <v>1759</v>
      </c>
      <c r="L31" s="28">
        <v>97.903000000000006</v>
      </c>
      <c r="M31" s="27" t="s">
        <v>1762</v>
      </c>
      <c r="N31" s="27" t="s">
        <v>1772</v>
      </c>
      <c r="O31" s="37">
        <v>44736</v>
      </c>
      <c r="P31" s="27" t="s">
        <v>1773</v>
      </c>
      <c r="Q31" s="27" t="s">
        <v>1774</v>
      </c>
      <c r="R31" s="27" t="s">
        <v>1775</v>
      </c>
      <c r="S31" s="27" t="s">
        <v>1778</v>
      </c>
      <c r="T31" s="38" t="s">
        <v>1777</v>
      </c>
      <c r="U31" s="38" t="s">
        <v>1777</v>
      </c>
    </row>
    <row r="32" spans="1:21" ht="15.6" x14ac:dyDescent="0.3">
      <c r="A32" s="27" t="s">
        <v>31</v>
      </c>
      <c r="B32" s="27" t="s">
        <v>610</v>
      </c>
      <c r="C32" s="27" t="s">
        <v>1189</v>
      </c>
      <c r="D32" s="27" t="s">
        <v>610</v>
      </c>
      <c r="E32" s="27" t="s">
        <v>1741</v>
      </c>
      <c r="F32" s="27" t="s">
        <v>1742</v>
      </c>
      <c r="G32" s="27" t="s">
        <v>1743</v>
      </c>
      <c r="H32" s="27" t="s">
        <v>1744</v>
      </c>
      <c r="I32" s="27" t="s">
        <v>1747</v>
      </c>
      <c r="J32" s="27" t="s">
        <v>1748</v>
      </c>
      <c r="K32" s="27" t="s">
        <v>1759</v>
      </c>
      <c r="L32" s="28">
        <v>97.46</v>
      </c>
      <c r="M32" s="27" t="s">
        <v>1762</v>
      </c>
      <c r="N32" s="27" t="s">
        <v>1772</v>
      </c>
      <c r="O32" s="37">
        <v>44736</v>
      </c>
      <c r="P32" s="27" t="s">
        <v>1773</v>
      </c>
      <c r="Q32" s="27" t="s">
        <v>1774</v>
      </c>
      <c r="R32" s="27" t="s">
        <v>1775</v>
      </c>
      <c r="S32" s="27" t="s">
        <v>1778</v>
      </c>
      <c r="T32" s="38" t="s">
        <v>1777</v>
      </c>
      <c r="U32" s="38" t="s">
        <v>1777</v>
      </c>
    </row>
    <row r="33" spans="1:21" ht="15.6" x14ac:dyDescent="0.3">
      <c r="A33" s="27" t="s">
        <v>32</v>
      </c>
      <c r="B33" s="27" t="s">
        <v>611</v>
      </c>
      <c r="C33" s="27" t="s">
        <v>1190</v>
      </c>
      <c r="D33" s="27" t="s">
        <v>611</v>
      </c>
      <c r="E33" s="27" t="s">
        <v>1741</v>
      </c>
      <c r="F33" s="27" t="s">
        <v>1742</v>
      </c>
      <c r="G33" s="27" t="s">
        <v>1743</v>
      </c>
      <c r="H33" s="27" t="s">
        <v>1744</v>
      </c>
      <c r="I33" s="27" t="s">
        <v>1747</v>
      </c>
      <c r="J33" s="27" t="s">
        <v>1748</v>
      </c>
      <c r="K33" s="27" t="s">
        <v>1759</v>
      </c>
      <c r="L33" s="28">
        <v>98.546000000000006</v>
      </c>
      <c r="M33" s="27" t="s">
        <v>1762</v>
      </c>
      <c r="N33" s="27" t="s">
        <v>1772</v>
      </c>
      <c r="O33" s="37">
        <v>44734</v>
      </c>
      <c r="P33" s="27" t="s">
        <v>1773</v>
      </c>
      <c r="Q33" s="27" t="s">
        <v>1774</v>
      </c>
      <c r="R33" s="27" t="s">
        <v>1775</v>
      </c>
      <c r="S33" s="27" t="s">
        <v>1776</v>
      </c>
      <c r="T33" s="38" t="s">
        <v>1777</v>
      </c>
      <c r="U33" s="38" t="s">
        <v>1777</v>
      </c>
    </row>
    <row r="34" spans="1:21" ht="15.6" x14ac:dyDescent="0.3">
      <c r="A34" s="27" t="s">
        <v>33</v>
      </c>
      <c r="B34" s="27" t="s">
        <v>612</v>
      </c>
      <c r="C34" s="27" t="s">
        <v>1191</v>
      </c>
      <c r="D34" s="27" t="s">
        <v>612</v>
      </c>
      <c r="E34" s="27" t="s">
        <v>1741</v>
      </c>
      <c r="F34" s="27" t="s">
        <v>1742</v>
      </c>
      <c r="G34" s="27" t="s">
        <v>1743</v>
      </c>
      <c r="H34" s="27" t="s">
        <v>1744</v>
      </c>
      <c r="I34" s="27" t="s">
        <v>1747</v>
      </c>
      <c r="J34" s="27" t="s">
        <v>1748</v>
      </c>
      <c r="K34" s="27" t="s">
        <v>1759</v>
      </c>
      <c r="L34" s="28">
        <v>97.903000000000006</v>
      </c>
      <c r="M34" s="27" t="s">
        <v>1762</v>
      </c>
      <c r="N34" s="27" t="s">
        <v>1772</v>
      </c>
      <c r="O34" s="37">
        <v>44734</v>
      </c>
      <c r="P34" s="27" t="s">
        <v>1773</v>
      </c>
      <c r="Q34" s="27" t="s">
        <v>1774</v>
      </c>
      <c r="R34" s="27" t="s">
        <v>1775</v>
      </c>
      <c r="S34" s="27" t="s">
        <v>1776</v>
      </c>
      <c r="T34" s="38" t="s">
        <v>1777</v>
      </c>
      <c r="U34" s="38" t="s">
        <v>1777</v>
      </c>
    </row>
    <row r="35" spans="1:21" ht="15.6" x14ac:dyDescent="0.3">
      <c r="A35" s="27" t="s">
        <v>34</v>
      </c>
      <c r="B35" s="27" t="s">
        <v>613</v>
      </c>
      <c r="C35" s="27" t="s">
        <v>1192</v>
      </c>
      <c r="D35" s="27" t="s">
        <v>613</v>
      </c>
      <c r="E35" s="27" t="s">
        <v>1741</v>
      </c>
      <c r="F35" s="27" t="s">
        <v>1742</v>
      </c>
      <c r="G35" s="27" t="s">
        <v>1743</v>
      </c>
      <c r="H35" s="27" t="s">
        <v>1744</v>
      </c>
      <c r="I35" s="27" t="s">
        <v>1747</v>
      </c>
      <c r="J35" s="27" t="s">
        <v>1748</v>
      </c>
      <c r="K35" s="27" t="s">
        <v>1759</v>
      </c>
      <c r="L35" s="28">
        <v>97.742000000000004</v>
      </c>
      <c r="M35" s="27" t="s">
        <v>1762</v>
      </c>
      <c r="N35" s="27" t="s">
        <v>1772</v>
      </c>
      <c r="O35" s="37">
        <v>44734</v>
      </c>
      <c r="P35" s="27" t="s">
        <v>1773</v>
      </c>
      <c r="Q35" s="27" t="s">
        <v>1774</v>
      </c>
      <c r="R35" s="27" t="s">
        <v>1775</v>
      </c>
      <c r="S35" s="27" t="s">
        <v>1776</v>
      </c>
      <c r="T35" s="38" t="s">
        <v>1777</v>
      </c>
      <c r="U35" s="38" t="s">
        <v>1777</v>
      </c>
    </row>
    <row r="36" spans="1:21" ht="15.6" x14ac:dyDescent="0.3">
      <c r="A36" s="27" t="s">
        <v>35</v>
      </c>
      <c r="B36" s="27" t="s">
        <v>614</v>
      </c>
      <c r="C36" s="27" t="s">
        <v>1193</v>
      </c>
      <c r="D36" s="27" t="s">
        <v>614</v>
      </c>
      <c r="E36" s="27" t="s">
        <v>1741</v>
      </c>
      <c r="F36" s="27" t="s">
        <v>1742</v>
      </c>
      <c r="G36" s="27" t="s">
        <v>1743</v>
      </c>
      <c r="H36" s="27" t="s">
        <v>1744</v>
      </c>
      <c r="I36" s="27" t="s">
        <v>1747</v>
      </c>
      <c r="J36" s="27" t="s">
        <v>1748</v>
      </c>
      <c r="K36" s="27" t="s">
        <v>1759</v>
      </c>
      <c r="L36" s="28">
        <v>98.548000000000002</v>
      </c>
      <c r="M36" s="27" t="s">
        <v>1762</v>
      </c>
      <c r="N36" s="27" t="s">
        <v>1772</v>
      </c>
      <c r="O36" s="37">
        <v>44734</v>
      </c>
      <c r="P36" s="27" t="s">
        <v>1773</v>
      </c>
      <c r="Q36" s="27" t="s">
        <v>1774</v>
      </c>
      <c r="R36" s="27" t="s">
        <v>1775</v>
      </c>
      <c r="S36" s="27" t="s">
        <v>1776</v>
      </c>
      <c r="T36" s="38" t="s">
        <v>1777</v>
      </c>
      <c r="U36" s="38" t="s">
        <v>1777</v>
      </c>
    </row>
    <row r="37" spans="1:21" ht="15.6" x14ac:dyDescent="0.3">
      <c r="A37" s="27" t="s">
        <v>36</v>
      </c>
      <c r="B37" s="27" t="s">
        <v>615</v>
      </c>
      <c r="C37" s="27" t="s">
        <v>1194</v>
      </c>
      <c r="D37" s="27" t="s">
        <v>615</v>
      </c>
      <c r="E37" s="27" t="s">
        <v>1741</v>
      </c>
      <c r="F37" s="27" t="s">
        <v>1742</v>
      </c>
      <c r="G37" s="27" t="s">
        <v>1743</v>
      </c>
      <c r="H37" s="27" t="s">
        <v>1744</v>
      </c>
      <c r="I37" s="27" t="s">
        <v>1747</v>
      </c>
      <c r="J37" s="27" t="s">
        <v>1748</v>
      </c>
      <c r="K37" s="27" t="s">
        <v>1759</v>
      </c>
      <c r="L37" s="28">
        <v>97.591999999999999</v>
      </c>
      <c r="M37" s="27" t="s">
        <v>1762</v>
      </c>
      <c r="N37" s="27" t="s">
        <v>1772</v>
      </c>
      <c r="O37" s="37">
        <v>44734</v>
      </c>
      <c r="P37" s="27" t="s">
        <v>1773</v>
      </c>
      <c r="Q37" s="27" t="s">
        <v>1774</v>
      </c>
      <c r="R37" s="27" t="s">
        <v>1775</v>
      </c>
      <c r="S37" s="27" t="s">
        <v>1776</v>
      </c>
      <c r="T37" s="38" t="s">
        <v>1777</v>
      </c>
      <c r="U37" s="38" t="s">
        <v>1777</v>
      </c>
    </row>
    <row r="38" spans="1:21" ht="15.6" x14ac:dyDescent="0.3">
      <c r="A38" s="27" t="s">
        <v>37</v>
      </c>
      <c r="B38" s="27" t="s">
        <v>616</v>
      </c>
      <c r="C38" s="27" t="s">
        <v>1195</v>
      </c>
      <c r="D38" s="27" t="s">
        <v>616</v>
      </c>
      <c r="E38" s="27" t="s">
        <v>1741</v>
      </c>
      <c r="F38" s="27" t="s">
        <v>1742</v>
      </c>
      <c r="G38" s="27" t="s">
        <v>1743</v>
      </c>
      <c r="H38" s="27" t="s">
        <v>1744</v>
      </c>
      <c r="I38" s="27" t="s">
        <v>1747</v>
      </c>
      <c r="J38" s="27" t="s">
        <v>1748</v>
      </c>
      <c r="K38" s="27" t="s">
        <v>1759</v>
      </c>
      <c r="L38" s="28">
        <v>95.82</v>
      </c>
      <c r="M38" s="27" t="s">
        <v>1762</v>
      </c>
      <c r="N38" s="27" t="s">
        <v>1772</v>
      </c>
      <c r="O38" s="37">
        <v>44734</v>
      </c>
      <c r="P38" s="27" t="s">
        <v>1773</v>
      </c>
      <c r="Q38" s="27" t="s">
        <v>1774</v>
      </c>
      <c r="R38" s="27" t="s">
        <v>1775</v>
      </c>
      <c r="S38" s="27" t="s">
        <v>1776</v>
      </c>
      <c r="T38" s="38" t="s">
        <v>1777</v>
      </c>
      <c r="U38" s="38" t="s">
        <v>1777</v>
      </c>
    </row>
    <row r="39" spans="1:21" ht="15.6" x14ac:dyDescent="0.3">
      <c r="A39" s="27" t="s">
        <v>38</v>
      </c>
      <c r="B39" s="27" t="s">
        <v>617</v>
      </c>
      <c r="C39" s="27" t="s">
        <v>1196</v>
      </c>
      <c r="D39" s="27" t="s">
        <v>617</v>
      </c>
      <c r="E39" s="27" t="s">
        <v>1741</v>
      </c>
      <c r="F39" s="27" t="s">
        <v>1742</v>
      </c>
      <c r="G39" s="27" t="s">
        <v>1743</v>
      </c>
      <c r="H39" s="27" t="s">
        <v>1744</v>
      </c>
      <c r="I39" s="27" t="s">
        <v>1747</v>
      </c>
      <c r="J39" s="27" t="s">
        <v>1748</v>
      </c>
      <c r="K39" s="27" t="s">
        <v>1759</v>
      </c>
      <c r="L39" s="28">
        <v>98.641999999999996</v>
      </c>
      <c r="M39" s="27" t="s">
        <v>1762</v>
      </c>
      <c r="N39" s="27" t="s">
        <v>1772</v>
      </c>
      <c r="O39" s="37">
        <v>44734</v>
      </c>
      <c r="P39" s="27" t="s">
        <v>1773</v>
      </c>
      <c r="Q39" s="27" t="s">
        <v>1774</v>
      </c>
      <c r="R39" s="27" t="s">
        <v>1775</v>
      </c>
      <c r="S39" s="27" t="s">
        <v>1776</v>
      </c>
      <c r="T39" s="38" t="s">
        <v>1777</v>
      </c>
      <c r="U39" s="38" t="s">
        <v>1777</v>
      </c>
    </row>
    <row r="40" spans="1:21" ht="15.6" x14ac:dyDescent="0.3">
      <c r="A40" s="27" t="s">
        <v>39</v>
      </c>
      <c r="B40" s="27" t="s">
        <v>618</v>
      </c>
      <c r="C40" s="27" t="s">
        <v>1197</v>
      </c>
      <c r="D40" s="27" t="s">
        <v>618</v>
      </c>
      <c r="E40" s="27" t="s">
        <v>1741</v>
      </c>
      <c r="F40" s="27" t="s">
        <v>1742</v>
      </c>
      <c r="G40" s="27" t="s">
        <v>1743</v>
      </c>
      <c r="H40" s="27" t="s">
        <v>1744</v>
      </c>
      <c r="I40" s="27" t="s">
        <v>1747</v>
      </c>
      <c r="J40" s="27" t="s">
        <v>1748</v>
      </c>
      <c r="K40" s="27" t="s">
        <v>1759</v>
      </c>
      <c r="L40" s="28">
        <v>97.257999999999996</v>
      </c>
      <c r="M40" s="27" t="s">
        <v>1762</v>
      </c>
      <c r="N40" s="27" t="s">
        <v>1772</v>
      </c>
      <c r="O40" s="37">
        <v>44734</v>
      </c>
      <c r="P40" s="27" t="s">
        <v>1773</v>
      </c>
      <c r="Q40" s="27" t="s">
        <v>1774</v>
      </c>
      <c r="R40" s="27" t="s">
        <v>1775</v>
      </c>
      <c r="S40" s="27" t="s">
        <v>1776</v>
      </c>
      <c r="T40" s="38" t="s">
        <v>1777</v>
      </c>
      <c r="U40" s="38" t="s">
        <v>1777</v>
      </c>
    </row>
    <row r="41" spans="1:21" ht="15.6" x14ac:dyDescent="0.3">
      <c r="A41" s="27" t="s">
        <v>40</v>
      </c>
      <c r="B41" s="27" t="s">
        <v>619</v>
      </c>
      <c r="C41" s="27" t="s">
        <v>1198</v>
      </c>
      <c r="D41" s="27" t="s">
        <v>619</v>
      </c>
      <c r="E41" s="27" t="s">
        <v>1741</v>
      </c>
      <c r="F41" s="27" t="s">
        <v>1742</v>
      </c>
      <c r="G41" s="27" t="s">
        <v>1743</v>
      </c>
      <c r="H41" s="27" t="s">
        <v>1744</v>
      </c>
      <c r="I41" s="27" t="s">
        <v>1747</v>
      </c>
      <c r="J41" s="27" t="s">
        <v>1748</v>
      </c>
      <c r="K41" s="27" t="s">
        <v>1759</v>
      </c>
      <c r="L41" s="28">
        <v>97.534000000000006</v>
      </c>
      <c r="M41" s="27" t="s">
        <v>1762</v>
      </c>
      <c r="N41" s="27" t="s">
        <v>1772</v>
      </c>
      <c r="O41" s="37">
        <v>44734</v>
      </c>
      <c r="P41" s="27" t="s">
        <v>1773</v>
      </c>
      <c r="Q41" s="27" t="s">
        <v>1774</v>
      </c>
      <c r="R41" s="27" t="s">
        <v>1775</v>
      </c>
      <c r="S41" s="27" t="s">
        <v>1776</v>
      </c>
      <c r="T41" s="38" t="s">
        <v>1777</v>
      </c>
      <c r="U41" s="38" t="s">
        <v>1777</v>
      </c>
    </row>
    <row r="42" spans="1:21" ht="15.6" x14ac:dyDescent="0.3">
      <c r="A42" s="27" t="s">
        <v>41</v>
      </c>
      <c r="B42" s="27" t="s">
        <v>620</v>
      </c>
      <c r="C42" s="27" t="s">
        <v>1199</v>
      </c>
      <c r="D42" s="27" t="s">
        <v>620</v>
      </c>
      <c r="E42" s="27" t="s">
        <v>1741</v>
      </c>
      <c r="F42" s="27" t="s">
        <v>1742</v>
      </c>
      <c r="G42" s="27" t="s">
        <v>1743</v>
      </c>
      <c r="H42" s="27" t="s">
        <v>1744</v>
      </c>
      <c r="I42" s="27" t="s">
        <v>1747</v>
      </c>
      <c r="J42" s="27" t="s">
        <v>1748</v>
      </c>
      <c r="K42" s="27" t="s">
        <v>1759</v>
      </c>
      <c r="L42" s="28">
        <v>98.474999999999994</v>
      </c>
      <c r="M42" s="27" t="s">
        <v>1762</v>
      </c>
      <c r="N42" s="27" t="s">
        <v>1772</v>
      </c>
      <c r="O42" s="37">
        <v>44734</v>
      </c>
      <c r="P42" s="27" t="s">
        <v>1773</v>
      </c>
      <c r="Q42" s="27" t="s">
        <v>1774</v>
      </c>
      <c r="R42" s="27" t="s">
        <v>1775</v>
      </c>
      <c r="S42" s="27" t="s">
        <v>1776</v>
      </c>
      <c r="T42" s="38" t="s">
        <v>1777</v>
      </c>
      <c r="U42" s="38" t="s">
        <v>1777</v>
      </c>
    </row>
    <row r="43" spans="1:21" ht="15.6" x14ac:dyDescent="0.3">
      <c r="A43" s="27" t="s">
        <v>42</v>
      </c>
      <c r="B43" s="27" t="s">
        <v>621</v>
      </c>
      <c r="C43" s="27" t="s">
        <v>1200</v>
      </c>
      <c r="D43" s="27" t="s">
        <v>621</v>
      </c>
      <c r="E43" s="27" t="s">
        <v>1741</v>
      </c>
      <c r="F43" s="27" t="s">
        <v>1742</v>
      </c>
      <c r="G43" s="27" t="s">
        <v>1743</v>
      </c>
      <c r="H43" s="27" t="s">
        <v>1744</v>
      </c>
      <c r="I43" s="27" t="s">
        <v>1747</v>
      </c>
      <c r="J43" s="27" t="s">
        <v>1748</v>
      </c>
      <c r="K43" s="27" t="s">
        <v>1759</v>
      </c>
      <c r="L43" s="28">
        <v>97.742000000000004</v>
      </c>
      <c r="M43" s="27" t="s">
        <v>1762</v>
      </c>
      <c r="N43" s="27" t="s">
        <v>1772</v>
      </c>
      <c r="O43" s="37">
        <v>44736</v>
      </c>
      <c r="P43" s="27" t="s">
        <v>1773</v>
      </c>
      <c r="Q43" s="27" t="s">
        <v>1774</v>
      </c>
      <c r="R43" s="27" t="s">
        <v>1775</v>
      </c>
      <c r="S43" s="27" t="s">
        <v>1776</v>
      </c>
      <c r="T43" s="38" t="s">
        <v>1777</v>
      </c>
      <c r="U43" s="38" t="s">
        <v>1777</v>
      </c>
    </row>
    <row r="44" spans="1:21" ht="15.6" x14ac:dyDescent="0.3">
      <c r="A44" s="27" t="s">
        <v>43</v>
      </c>
      <c r="B44" s="27" t="s">
        <v>622</v>
      </c>
      <c r="C44" s="27" t="s">
        <v>1201</v>
      </c>
      <c r="D44" s="27" t="s">
        <v>622</v>
      </c>
      <c r="E44" s="27" t="s">
        <v>1741</v>
      </c>
      <c r="F44" s="27" t="s">
        <v>1742</v>
      </c>
      <c r="G44" s="27" t="s">
        <v>1743</v>
      </c>
      <c r="H44" s="27" t="s">
        <v>1744</v>
      </c>
      <c r="I44" s="27" t="s">
        <v>1747</v>
      </c>
      <c r="J44" s="27" t="s">
        <v>1748</v>
      </c>
      <c r="K44" s="27" t="s">
        <v>1759</v>
      </c>
      <c r="L44" s="28">
        <v>97.903000000000006</v>
      </c>
      <c r="M44" s="27" t="s">
        <v>1762</v>
      </c>
      <c r="N44" s="27" t="s">
        <v>1772</v>
      </c>
      <c r="O44" s="37">
        <v>44736</v>
      </c>
      <c r="P44" s="27" t="s">
        <v>1773</v>
      </c>
      <c r="Q44" s="27" t="s">
        <v>1774</v>
      </c>
      <c r="R44" s="27" t="s">
        <v>1775</v>
      </c>
      <c r="S44" s="27" t="s">
        <v>1776</v>
      </c>
      <c r="T44" s="38" t="s">
        <v>1777</v>
      </c>
      <c r="U44" s="38" t="s">
        <v>1777</v>
      </c>
    </row>
    <row r="45" spans="1:21" ht="15.6" x14ac:dyDescent="0.3">
      <c r="A45" s="27" t="s">
        <v>44</v>
      </c>
      <c r="B45" s="27" t="s">
        <v>623</v>
      </c>
      <c r="C45" s="27" t="s">
        <v>1202</v>
      </c>
      <c r="D45" s="27" t="s">
        <v>623</v>
      </c>
      <c r="E45" s="27" t="s">
        <v>1741</v>
      </c>
      <c r="F45" s="27" t="s">
        <v>1742</v>
      </c>
      <c r="G45" s="27" t="s">
        <v>1743</v>
      </c>
      <c r="H45" s="27" t="s">
        <v>1744</v>
      </c>
      <c r="I45" s="27" t="s">
        <v>1747</v>
      </c>
      <c r="J45" s="27" t="s">
        <v>1748</v>
      </c>
      <c r="K45" s="27" t="s">
        <v>1759</v>
      </c>
      <c r="L45" s="28">
        <v>97.903000000000006</v>
      </c>
      <c r="M45" s="27" t="s">
        <v>1762</v>
      </c>
      <c r="N45" s="27" t="s">
        <v>1772</v>
      </c>
      <c r="O45" s="37">
        <v>44736</v>
      </c>
      <c r="P45" s="27" t="s">
        <v>1773</v>
      </c>
      <c r="Q45" s="27" t="s">
        <v>1774</v>
      </c>
      <c r="R45" s="27" t="s">
        <v>1775</v>
      </c>
      <c r="S45" s="27" t="s">
        <v>1776</v>
      </c>
      <c r="T45" s="38" t="s">
        <v>1777</v>
      </c>
      <c r="U45" s="38" t="s">
        <v>1777</v>
      </c>
    </row>
    <row r="46" spans="1:21" ht="15.6" x14ac:dyDescent="0.3">
      <c r="A46" s="27" t="s">
        <v>45</v>
      </c>
      <c r="B46" s="27" t="s">
        <v>624</v>
      </c>
      <c r="C46" s="27" t="s">
        <v>1203</v>
      </c>
      <c r="D46" s="27" t="s">
        <v>624</v>
      </c>
      <c r="E46" s="27" t="s">
        <v>1741</v>
      </c>
      <c r="F46" s="27" t="s">
        <v>1742</v>
      </c>
      <c r="G46" s="27" t="s">
        <v>1743</v>
      </c>
      <c r="H46" s="27" t="s">
        <v>1744</v>
      </c>
      <c r="I46" s="27" t="s">
        <v>1747</v>
      </c>
      <c r="J46" s="27" t="s">
        <v>1749</v>
      </c>
      <c r="K46" s="27" t="s">
        <v>1759</v>
      </c>
      <c r="L46" s="28">
        <v>95.566999999999993</v>
      </c>
      <c r="M46" s="27" t="s">
        <v>1762</v>
      </c>
      <c r="N46" s="27" t="s">
        <v>1772</v>
      </c>
      <c r="O46" s="37">
        <v>44736</v>
      </c>
      <c r="P46" s="27" t="s">
        <v>1773</v>
      </c>
      <c r="Q46" s="27" t="s">
        <v>1774</v>
      </c>
      <c r="R46" s="27" t="s">
        <v>1775</v>
      </c>
      <c r="S46" s="27" t="s">
        <v>1776</v>
      </c>
      <c r="T46" s="38" t="s">
        <v>1777</v>
      </c>
      <c r="U46" s="38" t="s">
        <v>1777</v>
      </c>
    </row>
    <row r="47" spans="1:21" ht="15.6" x14ac:dyDescent="0.3">
      <c r="A47" s="27" t="s">
        <v>46</v>
      </c>
      <c r="B47" s="27" t="s">
        <v>625</v>
      </c>
      <c r="C47" s="27" t="s">
        <v>1204</v>
      </c>
      <c r="D47" s="27" t="s">
        <v>625</v>
      </c>
      <c r="E47" s="27" t="s">
        <v>1741</v>
      </c>
      <c r="F47" s="27" t="s">
        <v>1742</v>
      </c>
      <c r="G47" s="27" t="s">
        <v>1743</v>
      </c>
      <c r="H47" s="27" t="s">
        <v>1744</v>
      </c>
      <c r="I47" s="27" t="s">
        <v>1747</v>
      </c>
      <c r="J47" s="27" t="s">
        <v>1748</v>
      </c>
      <c r="K47" s="27" t="s">
        <v>1759</v>
      </c>
      <c r="L47" s="28">
        <v>94.918999999999997</v>
      </c>
      <c r="M47" s="27" t="s">
        <v>1762</v>
      </c>
      <c r="N47" s="27" t="s">
        <v>1772</v>
      </c>
      <c r="O47" s="37">
        <v>44736</v>
      </c>
      <c r="P47" s="27" t="s">
        <v>1773</v>
      </c>
      <c r="Q47" s="27" t="s">
        <v>1774</v>
      </c>
      <c r="R47" s="27" t="s">
        <v>1775</v>
      </c>
      <c r="S47" s="27" t="s">
        <v>1776</v>
      </c>
      <c r="T47" s="38" t="s">
        <v>1777</v>
      </c>
      <c r="U47" s="38" t="s">
        <v>1777</v>
      </c>
    </row>
    <row r="48" spans="1:21" ht="15.6" x14ac:dyDescent="0.3">
      <c r="A48" s="27" t="s">
        <v>47</v>
      </c>
      <c r="B48" s="27" t="s">
        <v>626</v>
      </c>
      <c r="C48" s="27" t="s">
        <v>1205</v>
      </c>
      <c r="D48" s="27" t="s">
        <v>626</v>
      </c>
      <c r="E48" s="27" t="s">
        <v>1741</v>
      </c>
      <c r="F48" s="27" t="s">
        <v>1742</v>
      </c>
      <c r="G48" s="27" t="s">
        <v>1743</v>
      </c>
      <c r="H48" s="27" t="s">
        <v>1744</v>
      </c>
      <c r="I48" s="27" t="s">
        <v>1747</v>
      </c>
      <c r="J48" s="27" t="s">
        <v>1748</v>
      </c>
      <c r="K48" s="27" t="s">
        <v>1759</v>
      </c>
      <c r="L48" s="28">
        <v>98.384</v>
      </c>
      <c r="M48" s="27" t="s">
        <v>1762</v>
      </c>
      <c r="N48" s="27" t="s">
        <v>1772</v>
      </c>
      <c r="O48" s="37">
        <v>44736</v>
      </c>
      <c r="P48" s="27" t="s">
        <v>1773</v>
      </c>
      <c r="Q48" s="27" t="s">
        <v>1774</v>
      </c>
      <c r="R48" s="27" t="s">
        <v>1775</v>
      </c>
      <c r="S48" s="27" t="s">
        <v>1776</v>
      </c>
      <c r="T48" s="38" t="s">
        <v>1777</v>
      </c>
      <c r="U48" s="38" t="s">
        <v>1777</v>
      </c>
    </row>
    <row r="49" spans="1:21" ht="15.6" x14ac:dyDescent="0.3">
      <c r="A49" s="27" t="s">
        <v>48</v>
      </c>
      <c r="B49" s="27" t="s">
        <v>627</v>
      </c>
      <c r="C49" s="27" t="s">
        <v>1206</v>
      </c>
      <c r="D49" s="27" t="s">
        <v>627</v>
      </c>
      <c r="E49" s="27" t="s">
        <v>1741</v>
      </c>
      <c r="F49" s="27" t="s">
        <v>1742</v>
      </c>
      <c r="G49" s="27" t="s">
        <v>1743</v>
      </c>
      <c r="H49" s="27" t="s">
        <v>1744</v>
      </c>
      <c r="I49" s="27" t="s">
        <v>1747</v>
      </c>
      <c r="J49" s="27" t="s">
        <v>1748</v>
      </c>
      <c r="K49" s="27" t="s">
        <v>1759</v>
      </c>
      <c r="L49" s="28">
        <v>96.613</v>
      </c>
      <c r="M49" s="27" t="s">
        <v>1762</v>
      </c>
      <c r="N49" s="27" t="s">
        <v>1772</v>
      </c>
      <c r="O49" s="37">
        <v>44736</v>
      </c>
      <c r="P49" s="27" t="s">
        <v>1773</v>
      </c>
      <c r="Q49" s="27" t="s">
        <v>1774</v>
      </c>
      <c r="R49" s="27" t="s">
        <v>1775</v>
      </c>
      <c r="S49" s="27" t="s">
        <v>1776</v>
      </c>
      <c r="T49" s="38" t="s">
        <v>1777</v>
      </c>
      <c r="U49" s="38" t="s">
        <v>1777</v>
      </c>
    </row>
    <row r="50" spans="1:21" ht="15.6" x14ac:dyDescent="0.3">
      <c r="A50" s="27" t="s">
        <v>49</v>
      </c>
      <c r="B50" s="27" t="s">
        <v>628</v>
      </c>
      <c r="C50" s="27" t="s">
        <v>1207</v>
      </c>
      <c r="D50" s="27" t="s">
        <v>628</v>
      </c>
      <c r="E50" s="27" t="s">
        <v>1741</v>
      </c>
      <c r="F50" s="27" t="s">
        <v>1742</v>
      </c>
      <c r="G50" s="27" t="s">
        <v>1743</v>
      </c>
      <c r="H50" s="27" t="s">
        <v>1744</v>
      </c>
      <c r="I50" s="27" t="s">
        <v>1747</v>
      </c>
      <c r="J50" s="27" t="s">
        <v>1748</v>
      </c>
      <c r="K50" s="27" t="s">
        <v>1759</v>
      </c>
      <c r="L50" s="28">
        <v>97.658000000000001</v>
      </c>
      <c r="M50" s="27" t="s">
        <v>1762</v>
      </c>
      <c r="N50" s="27" t="s">
        <v>1772</v>
      </c>
      <c r="O50" s="37">
        <v>44736</v>
      </c>
      <c r="P50" s="27" t="s">
        <v>1773</v>
      </c>
      <c r="Q50" s="27" t="s">
        <v>1774</v>
      </c>
      <c r="R50" s="27" t="s">
        <v>1775</v>
      </c>
      <c r="S50" s="27" t="s">
        <v>1776</v>
      </c>
      <c r="T50" s="38" t="s">
        <v>1777</v>
      </c>
      <c r="U50" s="38" t="s">
        <v>1777</v>
      </c>
    </row>
    <row r="51" spans="1:21" ht="15.6" x14ac:dyDescent="0.3">
      <c r="A51" s="27" t="s">
        <v>50</v>
      </c>
      <c r="B51" s="27" t="s">
        <v>629</v>
      </c>
      <c r="C51" s="27" t="s">
        <v>1208</v>
      </c>
      <c r="D51" s="27" t="s">
        <v>629</v>
      </c>
      <c r="E51" s="27" t="s">
        <v>1741</v>
      </c>
      <c r="F51" s="27" t="s">
        <v>1742</v>
      </c>
      <c r="G51" s="27" t="s">
        <v>1743</v>
      </c>
      <c r="H51" s="27" t="s">
        <v>1744</v>
      </c>
      <c r="I51" s="27" t="s">
        <v>1747</v>
      </c>
      <c r="J51" s="27" t="s">
        <v>1748</v>
      </c>
      <c r="K51" s="27" t="s">
        <v>1759</v>
      </c>
      <c r="L51" s="28">
        <v>96.774000000000001</v>
      </c>
      <c r="M51" s="27" t="s">
        <v>1762</v>
      </c>
      <c r="N51" s="27" t="s">
        <v>1772</v>
      </c>
      <c r="O51" s="37">
        <v>44736</v>
      </c>
      <c r="P51" s="27" t="s">
        <v>1773</v>
      </c>
      <c r="Q51" s="27" t="s">
        <v>1774</v>
      </c>
      <c r="R51" s="27" t="s">
        <v>1775</v>
      </c>
      <c r="S51" s="27" t="s">
        <v>1776</v>
      </c>
      <c r="T51" s="38" t="s">
        <v>1777</v>
      </c>
      <c r="U51" s="38" t="s">
        <v>1777</v>
      </c>
    </row>
    <row r="52" spans="1:21" ht="15.6" x14ac:dyDescent="0.3">
      <c r="A52" s="27" t="s">
        <v>51</v>
      </c>
      <c r="B52" s="27" t="s">
        <v>630</v>
      </c>
      <c r="C52" s="27" t="s">
        <v>1209</v>
      </c>
      <c r="D52" s="27" t="s">
        <v>630</v>
      </c>
      <c r="E52" s="27" t="s">
        <v>1741</v>
      </c>
      <c r="F52" s="27" t="s">
        <v>1742</v>
      </c>
      <c r="G52" s="27" t="s">
        <v>1743</v>
      </c>
      <c r="H52" s="27" t="s">
        <v>1744</v>
      </c>
      <c r="I52" s="27" t="s">
        <v>1747</v>
      </c>
      <c r="J52" s="27" t="s">
        <v>1748</v>
      </c>
      <c r="K52" s="27" t="s">
        <v>1759</v>
      </c>
      <c r="L52" s="28">
        <v>98.548000000000002</v>
      </c>
      <c r="M52" s="27" t="s">
        <v>1762</v>
      </c>
      <c r="N52" s="27" t="s">
        <v>1772</v>
      </c>
      <c r="O52" s="37">
        <v>44734</v>
      </c>
      <c r="P52" s="27" t="s">
        <v>1773</v>
      </c>
      <c r="Q52" s="27" t="s">
        <v>1774</v>
      </c>
      <c r="R52" s="27" t="s">
        <v>1775</v>
      </c>
      <c r="S52" s="27" t="s">
        <v>1778</v>
      </c>
      <c r="T52" s="38" t="s">
        <v>1777</v>
      </c>
      <c r="U52" s="38" t="s">
        <v>1777</v>
      </c>
    </row>
    <row r="53" spans="1:21" ht="15.6" x14ac:dyDescent="0.3">
      <c r="A53" s="27" t="s">
        <v>52</v>
      </c>
      <c r="B53" s="27" t="s">
        <v>631</v>
      </c>
      <c r="C53" s="27" t="s">
        <v>1210</v>
      </c>
      <c r="D53" s="27" t="s">
        <v>631</v>
      </c>
      <c r="E53" s="27" t="s">
        <v>1741</v>
      </c>
      <c r="F53" s="27" t="s">
        <v>1742</v>
      </c>
      <c r="G53" s="27" t="s">
        <v>1743</v>
      </c>
      <c r="H53" s="27" t="s">
        <v>1744</v>
      </c>
      <c r="I53" s="27" t="s">
        <v>1747</v>
      </c>
      <c r="J53" s="27" t="s">
        <v>1748</v>
      </c>
      <c r="K53" s="27" t="s">
        <v>1759</v>
      </c>
      <c r="L53" s="28">
        <v>96.814999999999998</v>
      </c>
      <c r="M53" s="27" t="s">
        <v>1762</v>
      </c>
      <c r="N53" s="27" t="s">
        <v>1772</v>
      </c>
      <c r="O53" s="37">
        <v>44734</v>
      </c>
      <c r="P53" s="27" t="s">
        <v>1773</v>
      </c>
      <c r="Q53" s="27" t="s">
        <v>1774</v>
      </c>
      <c r="R53" s="27" t="s">
        <v>1775</v>
      </c>
      <c r="S53" s="27" t="s">
        <v>1778</v>
      </c>
      <c r="T53" s="38" t="s">
        <v>1777</v>
      </c>
      <c r="U53" s="38" t="s">
        <v>1777</v>
      </c>
    </row>
    <row r="54" spans="1:21" ht="15.6" x14ac:dyDescent="0.3">
      <c r="A54" s="27" t="s">
        <v>53</v>
      </c>
      <c r="B54" s="27" t="s">
        <v>632</v>
      </c>
      <c r="C54" s="27" t="s">
        <v>1211</v>
      </c>
      <c r="D54" s="27" t="s">
        <v>632</v>
      </c>
      <c r="E54" s="27" t="s">
        <v>1741</v>
      </c>
      <c r="F54" s="27" t="s">
        <v>1742</v>
      </c>
      <c r="G54" s="27" t="s">
        <v>1743</v>
      </c>
      <c r="H54" s="27" t="s">
        <v>1744</v>
      </c>
      <c r="I54" s="27" t="s">
        <v>1747</v>
      </c>
      <c r="J54" s="27" t="s">
        <v>1748</v>
      </c>
      <c r="K54" s="27" t="s">
        <v>1759</v>
      </c>
      <c r="L54" s="28">
        <v>95.616</v>
      </c>
      <c r="M54" s="27" t="s">
        <v>1762</v>
      </c>
      <c r="N54" s="27" t="s">
        <v>1772</v>
      </c>
      <c r="O54" s="37">
        <v>44734</v>
      </c>
      <c r="P54" s="27" t="s">
        <v>1773</v>
      </c>
      <c r="Q54" s="27" t="s">
        <v>1774</v>
      </c>
      <c r="R54" s="27" t="s">
        <v>1775</v>
      </c>
      <c r="S54" s="27" t="s">
        <v>1778</v>
      </c>
      <c r="T54" s="38" t="s">
        <v>1777</v>
      </c>
      <c r="U54" s="38" t="s">
        <v>1777</v>
      </c>
    </row>
    <row r="55" spans="1:21" ht="15.6" x14ac:dyDescent="0.3">
      <c r="A55" s="27" t="s">
        <v>54</v>
      </c>
      <c r="B55" s="27" t="s">
        <v>633</v>
      </c>
      <c r="C55" s="27" t="s">
        <v>1212</v>
      </c>
      <c r="D55" s="27" t="s">
        <v>633</v>
      </c>
      <c r="E55" s="27" t="s">
        <v>1741</v>
      </c>
      <c r="F55" s="27" t="s">
        <v>1742</v>
      </c>
      <c r="G55" s="27" t="s">
        <v>1743</v>
      </c>
      <c r="H55" s="27" t="s">
        <v>1744</v>
      </c>
      <c r="I55" s="27" t="s">
        <v>1747</v>
      </c>
      <c r="J55" s="27" t="s">
        <v>1748</v>
      </c>
      <c r="K55" s="27" t="s">
        <v>1759</v>
      </c>
      <c r="L55" s="28">
        <v>98.058000000000007</v>
      </c>
      <c r="M55" s="27" t="s">
        <v>1762</v>
      </c>
      <c r="N55" s="27" t="s">
        <v>1772</v>
      </c>
      <c r="O55" s="37">
        <v>44734</v>
      </c>
      <c r="P55" s="27" t="s">
        <v>1773</v>
      </c>
      <c r="Q55" s="27" t="s">
        <v>1774</v>
      </c>
      <c r="R55" s="27" t="s">
        <v>1775</v>
      </c>
      <c r="S55" s="27" t="s">
        <v>1778</v>
      </c>
      <c r="T55" s="38" t="s">
        <v>1777</v>
      </c>
      <c r="U55" s="38" t="s">
        <v>1777</v>
      </c>
    </row>
    <row r="56" spans="1:21" ht="15.6" x14ac:dyDescent="0.3">
      <c r="A56" s="27" t="s">
        <v>55</v>
      </c>
      <c r="B56" s="27" t="s">
        <v>634</v>
      </c>
      <c r="C56" s="27" t="s">
        <v>1213</v>
      </c>
      <c r="D56" s="27" t="s">
        <v>634</v>
      </c>
      <c r="E56" s="27" t="s">
        <v>1741</v>
      </c>
      <c r="F56" s="27" t="s">
        <v>1742</v>
      </c>
      <c r="G56" s="27" t="s">
        <v>1743</v>
      </c>
      <c r="H56" s="27" t="s">
        <v>1744</v>
      </c>
      <c r="I56" s="27" t="s">
        <v>1747</v>
      </c>
      <c r="J56" s="27" t="s">
        <v>1748</v>
      </c>
      <c r="K56" s="27" t="s">
        <v>1759</v>
      </c>
      <c r="L56" s="28">
        <v>98.418999999999997</v>
      </c>
      <c r="M56" s="27" t="s">
        <v>1762</v>
      </c>
      <c r="N56" s="27" t="s">
        <v>1772</v>
      </c>
      <c r="O56" s="37">
        <v>44734</v>
      </c>
      <c r="P56" s="27" t="s">
        <v>1773</v>
      </c>
      <c r="Q56" s="27" t="s">
        <v>1774</v>
      </c>
      <c r="R56" s="27" t="s">
        <v>1775</v>
      </c>
      <c r="S56" s="27" t="s">
        <v>1778</v>
      </c>
      <c r="T56" s="38" t="s">
        <v>1777</v>
      </c>
      <c r="U56" s="38" t="s">
        <v>1777</v>
      </c>
    </row>
    <row r="57" spans="1:21" ht="15.6" x14ac:dyDescent="0.3">
      <c r="A57" s="27" t="s">
        <v>56</v>
      </c>
      <c r="B57" s="27" t="s">
        <v>635</v>
      </c>
      <c r="C57" s="27" t="s">
        <v>1214</v>
      </c>
      <c r="D57" s="27" t="s">
        <v>635</v>
      </c>
      <c r="E57" s="27" t="s">
        <v>1741</v>
      </c>
      <c r="F57" s="27" t="s">
        <v>1742</v>
      </c>
      <c r="G57" s="27" t="s">
        <v>1743</v>
      </c>
      <c r="H57" s="27" t="s">
        <v>1744</v>
      </c>
      <c r="I57" s="27" t="s">
        <v>1747</v>
      </c>
      <c r="J57" s="27" t="s">
        <v>1748</v>
      </c>
      <c r="K57" s="27" t="s">
        <v>1759</v>
      </c>
      <c r="L57" s="28">
        <v>96.935000000000002</v>
      </c>
      <c r="M57" s="27" t="s">
        <v>1762</v>
      </c>
      <c r="N57" s="27" t="s">
        <v>1772</v>
      </c>
      <c r="O57" s="37">
        <v>44734</v>
      </c>
      <c r="P57" s="27" t="s">
        <v>1773</v>
      </c>
      <c r="Q57" s="27" t="s">
        <v>1774</v>
      </c>
      <c r="R57" s="27" t="s">
        <v>1775</v>
      </c>
      <c r="S57" s="27" t="s">
        <v>1778</v>
      </c>
      <c r="T57" s="38" t="s">
        <v>1777</v>
      </c>
      <c r="U57" s="38" t="s">
        <v>1777</v>
      </c>
    </row>
    <row r="58" spans="1:21" ht="15.6" x14ac:dyDescent="0.3">
      <c r="A58" s="27" t="s">
        <v>57</v>
      </c>
      <c r="B58" s="27" t="s">
        <v>636</v>
      </c>
      <c r="C58" s="27" t="s">
        <v>1215</v>
      </c>
      <c r="D58" s="27" t="s">
        <v>636</v>
      </c>
      <c r="E58" s="27" t="s">
        <v>1741</v>
      </c>
      <c r="F58" s="27" t="s">
        <v>1742</v>
      </c>
      <c r="G58" s="27" t="s">
        <v>1743</v>
      </c>
      <c r="H58" s="27" t="s">
        <v>1744</v>
      </c>
      <c r="I58" s="27" t="s">
        <v>1747</v>
      </c>
      <c r="J58" s="27" t="s">
        <v>1748</v>
      </c>
      <c r="K58" s="27" t="s">
        <v>1759</v>
      </c>
      <c r="L58" s="28">
        <v>97.903000000000006</v>
      </c>
      <c r="M58" s="27" t="s">
        <v>1762</v>
      </c>
      <c r="N58" s="27" t="s">
        <v>1772</v>
      </c>
      <c r="O58" s="37">
        <v>44734</v>
      </c>
      <c r="P58" s="27" t="s">
        <v>1773</v>
      </c>
      <c r="Q58" s="27" t="s">
        <v>1774</v>
      </c>
      <c r="R58" s="27" t="s">
        <v>1775</v>
      </c>
      <c r="S58" s="27" t="s">
        <v>1778</v>
      </c>
      <c r="T58" s="38" t="s">
        <v>1777</v>
      </c>
      <c r="U58" s="38" t="s">
        <v>1777</v>
      </c>
    </row>
    <row r="59" spans="1:21" ht="15.6" x14ac:dyDescent="0.3">
      <c r="A59" s="27" t="s">
        <v>58</v>
      </c>
      <c r="B59" s="27" t="s">
        <v>637</v>
      </c>
      <c r="C59" s="27" t="s">
        <v>1216</v>
      </c>
      <c r="D59" s="27" t="s">
        <v>637</v>
      </c>
      <c r="E59" s="27" t="s">
        <v>1741</v>
      </c>
      <c r="F59" s="27" t="s">
        <v>1742</v>
      </c>
      <c r="G59" s="27" t="s">
        <v>1743</v>
      </c>
      <c r="H59" s="27" t="s">
        <v>1744</v>
      </c>
      <c r="I59" s="27" t="s">
        <v>1747</v>
      </c>
      <c r="J59" s="27" t="s">
        <v>1748</v>
      </c>
      <c r="K59" s="27" t="s">
        <v>1759</v>
      </c>
      <c r="L59" s="28">
        <v>97.581000000000003</v>
      </c>
      <c r="M59" s="27" t="s">
        <v>1762</v>
      </c>
      <c r="N59" s="27" t="s">
        <v>1772</v>
      </c>
      <c r="O59" s="37">
        <v>44734</v>
      </c>
      <c r="P59" s="27" t="s">
        <v>1773</v>
      </c>
      <c r="Q59" s="27" t="s">
        <v>1774</v>
      </c>
      <c r="R59" s="27" t="s">
        <v>1775</v>
      </c>
      <c r="S59" s="27" t="s">
        <v>1778</v>
      </c>
      <c r="T59" s="38" t="s">
        <v>1777</v>
      </c>
      <c r="U59" s="38" t="s">
        <v>1777</v>
      </c>
    </row>
    <row r="60" spans="1:21" ht="15.6" x14ac:dyDescent="0.3">
      <c r="A60" s="27" t="s">
        <v>59</v>
      </c>
      <c r="B60" s="27" t="s">
        <v>638</v>
      </c>
      <c r="C60" s="27" t="s">
        <v>1217</v>
      </c>
      <c r="D60" s="27" t="s">
        <v>638</v>
      </c>
      <c r="E60" s="27" t="s">
        <v>1741</v>
      </c>
      <c r="F60" s="27" t="s">
        <v>1742</v>
      </c>
      <c r="G60" s="27" t="s">
        <v>1743</v>
      </c>
      <c r="H60" s="27" t="s">
        <v>1744</v>
      </c>
      <c r="I60" s="27" t="s">
        <v>1747</v>
      </c>
      <c r="J60" s="27" t="s">
        <v>1748</v>
      </c>
      <c r="K60" s="27" t="s">
        <v>1759</v>
      </c>
      <c r="L60" s="28">
        <v>98.064999999999998</v>
      </c>
      <c r="M60" s="27" t="s">
        <v>1762</v>
      </c>
      <c r="N60" s="27" t="s">
        <v>1772</v>
      </c>
      <c r="O60" s="37">
        <v>44734</v>
      </c>
      <c r="P60" s="27" t="s">
        <v>1773</v>
      </c>
      <c r="Q60" s="27" t="s">
        <v>1774</v>
      </c>
      <c r="R60" s="27" t="s">
        <v>1775</v>
      </c>
      <c r="S60" s="27" t="s">
        <v>1778</v>
      </c>
      <c r="T60" s="38" t="s">
        <v>1777</v>
      </c>
      <c r="U60" s="38" t="s">
        <v>1777</v>
      </c>
    </row>
    <row r="61" spans="1:21" ht="15.6" x14ac:dyDescent="0.3">
      <c r="A61" s="27" t="s">
        <v>60</v>
      </c>
      <c r="B61" s="27" t="s">
        <v>639</v>
      </c>
      <c r="C61" s="27" t="s">
        <v>1218</v>
      </c>
      <c r="D61" s="27" t="s">
        <v>639</v>
      </c>
      <c r="E61" s="27" t="s">
        <v>1741</v>
      </c>
      <c r="F61" s="27" t="s">
        <v>1742</v>
      </c>
      <c r="G61" s="27" t="s">
        <v>1743</v>
      </c>
      <c r="H61" s="27" t="s">
        <v>1744</v>
      </c>
      <c r="I61" s="27" t="s">
        <v>1747</v>
      </c>
      <c r="J61" s="27" t="s">
        <v>1748</v>
      </c>
      <c r="K61" s="27" t="s">
        <v>1759</v>
      </c>
      <c r="L61" s="28">
        <v>95.146000000000001</v>
      </c>
      <c r="M61" s="27" t="s">
        <v>1762</v>
      </c>
      <c r="N61" s="27" t="s">
        <v>1772</v>
      </c>
      <c r="O61" s="37">
        <v>44740</v>
      </c>
      <c r="P61" s="27" t="s">
        <v>1773</v>
      </c>
      <c r="Q61" s="27" t="s">
        <v>1774</v>
      </c>
      <c r="R61" s="27" t="s">
        <v>1775</v>
      </c>
      <c r="S61" s="27" t="s">
        <v>1776</v>
      </c>
      <c r="T61" s="38" t="s">
        <v>1777</v>
      </c>
      <c r="U61" s="38" t="s">
        <v>1777</v>
      </c>
    </row>
    <row r="62" spans="1:21" ht="15.6" x14ac:dyDescent="0.3">
      <c r="A62" s="27" t="s">
        <v>61</v>
      </c>
      <c r="B62" s="27" t="s">
        <v>640</v>
      </c>
      <c r="C62" s="27" t="s">
        <v>1219</v>
      </c>
      <c r="D62" s="27" t="s">
        <v>640</v>
      </c>
      <c r="E62" s="27" t="s">
        <v>1741</v>
      </c>
      <c r="F62" s="27" t="s">
        <v>1742</v>
      </c>
      <c r="G62" s="27" t="s">
        <v>1743</v>
      </c>
      <c r="H62" s="27" t="s">
        <v>1744</v>
      </c>
      <c r="I62" s="27" t="s">
        <v>1747</v>
      </c>
      <c r="J62" s="27" t="s">
        <v>1748</v>
      </c>
      <c r="K62" s="27" t="s">
        <v>1759</v>
      </c>
      <c r="L62" s="28">
        <v>97.415000000000006</v>
      </c>
      <c r="M62" s="27" t="s">
        <v>1762</v>
      </c>
      <c r="N62" s="27" t="s">
        <v>1772</v>
      </c>
      <c r="O62" s="37">
        <v>44740</v>
      </c>
      <c r="P62" s="27" t="s">
        <v>1773</v>
      </c>
      <c r="Q62" s="27" t="s">
        <v>1774</v>
      </c>
      <c r="R62" s="27" t="s">
        <v>1775</v>
      </c>
      <c r="S62" s="27" t="s">
        <v>1776</v>
      </c>
      <c r="T62" s="38" t="s">
        <v>1777</v>
      </c>
      <c r="U62" s="38" t="s">
        <v>1777</v>
      </c>
    </row>
    <row r="63" spans="1:21" ht="15.6" x14ac:dyDescent="0.3">
      <c r="A63" s="27" t="s">
        <v>62</v>
      </c>
      <c r="B63" s="27" t="s">
        <v>641</v>
      </c>
      <c r="C63" s="27" t="s">
        <v>1220</v>
      </c>
      <c r="D63" s="27" t="s">
        <v>641</v>
      </c>
      <c r="E63" s="27" t="s">
        <v>1741</v>
      </c>
      <c r="F63" s="27" t="s">
        <v>1742</v>
      </c>
      <c r="G63" s="27" t="s">
        <v>1743</v>
      </c>
      <c r="H63" s="27" t="s">
        <v>1744</v>
      </c>
      <c r="I63" s="27" t="s">
        <v>1747</v>
      </c>
      <c r="J63" s="27" t="s">
        <v>1748</v>
      </c>
      <c r="K63" s="27" t="s">
        <v>1759</v>
      </c>
      <c r="L63" s="28">
        <v>97.016000000000005</v>
      </c>
      <c r="M63" s="27" t="s">
        <v>1762</v>
      </c>
      <c r="N63" s="27" t="s">
        <v>1772</v>
      </c>
      <c r="O63" s="37">
        <v>44740</v>
      </c>
      <c r="P63" s="27" t="s">
        <v>1773</v>
      </c>
      <c r="Q63" s="27" t="s">
        <v>1774</v>
      </c>
      <c r="R63" s="27" t="s">
        <v>1775</v>
      </c>
      <c r="S63" s="27" t="s">
        <v>1776</v>
      </c>
      <c r="T63" s="38" t="s">
        <v>1777</v>
      </c>
      <c r="U63" s="38" t="s">
        <v>1777</v>
      </c>
    </row>
    <row r="64" spans="1:21" ht="15.6" x14ac:dyDescent="0.3">
      <c r="A64" s="27" t="s">
        <v>63</v>
      </c>
      <c r="B64" s="27" t="s">
        <v>642</v>
      </c>
      <c r="C64" s="27" t="s">
        <v>1221</v>
      </c>
      <c r="D64" s="27" t="s">
        <v>642</v>
      </c>
      <c r="E64" s="27" t="s">
        <v>1741</v>
      </c>
      <c r="F64" s="27" t="s">
        <v>1742</v>
      </c>
      <c r="G64" s="27" t="s">
        <v>1743</v>
      </c>
      <c r="H64" s="27" t="s">
        <v>1744</v>
      </c>
      <c r="I64" s="27" t="s">
        <v>1747</v>
      </c>
      <c r="J64" s="27" t="s">
        <v>1748</v>
      </c>
      <c r="K64" s="27" t="s">
        <v>1759</v>
      </c>
      <c r="L64" s="28">
        <v>97.903000000000006</v>
      </c>
      <c r="M64" s="27" t="s">
        <v>1762</v>
      </c>
      <c r="N64" s="27" t="s">
        <v>1772</v>
      </c>
      <c r="O64" s="37">
        <v>44740</v>
      </c>
      <c r="P64" s="27" t="s">
        <v>1773</v>
      </c>
      <c r="Q64" s="27" t="s">
        <v>1774</v>
      </c>
      <c r="R64" s="27" t="s">
        <v>1775</v>
      </c>
      <c r="S64" s="27" t="s">
        <v>1776</v>
      </c>
      <c r="T64" s="38" t="s">
        <v>1777</v>
      </c>
      <c r="U64" s="38" t="s">
        <v>1777</v>
      </c>
    </row>
    <row r="65" spans="1:21" ht="15.6" x14ac:dyDescent="0.3">
      <c r="A65" s="27" t="s">
        <v>64</v>
      </c>
      <c r="B65" s="27" t="s">
        <v>643</v>
      </c>
      <c r="C65" s="27" t="s">
        <v>1222</v>
      </c>
      <c r="D65" s="27" t="s">
        <v>643</v>
      </c>
      <c r="E65" s="27" t="s">
        <v>1741</v>
      </c>
      <c r="F65" s="27" t="s">
        <v>1742</v>
      </c>
      <c r="G65" s="27" t="s">
        <v>1743</v>
      </c>
      <c r="H65" s="27" t="s">
        <v>1744</v>
      </c>
      <c r="I65" s="27" t="s">
        <v>1747</v>
      </c>
      <c r="J65" s="27" t="s">
        <v>1748</v>
      </c>
      <c r="K65" s="27" t="s">
        <v>1759</v>
      </c>
      <c r="L65" s="28">
        <v>98.548000000000002</v>
      </c>
      <c r="M65" s="27" t="s">
        <v>1762</v>
      </c>
      <c r="N65" s="27" t="s">
        <v>1772</v>
      </c>
      <c r="O65" s="37">
        <v>44740</v>
      </c>
      <c r="P65" s="27" t="s">
        <v>1773</v>
      </c>
      <c r="Q65" s="27" t="s">
        <v>1774</v>
      </c>
      <c r="R65" s="27" t="s">
        <v>1775</v>
      </c>
      <c r="S65" s="27" t="s">
        <v>1776</v>
      </c>
      <c r="T65" s="38" t="s">
        <v>1777</v>
      </c>
      <c r="U65" s="38" t="s">
        <v>1777</v>
      </c>
    </row>
    <row r="66" spans="1:21" ht="15.6" x14ac:dyDescent="0.3">
      <c r="A66" s="27" t="s">
        <v>65</v>
      </c>
      <c r="B66" s="27" t="s">
        <v>644</v>
      </c>
      <c r="C66" s="27" t="s">
        <v>1223</v>
      </c>
      <c r="D66" s="27" t="s">
        <v>644</v>
      </c>
      <c r="E66" s="27" t="s">
        <v>1741</v>
      </c>
      <c r="F66" s="27" t="s">
        <v>1742</v>
      </c>
      <c r="G66" s="27" t="s">
        <v>1743</v>
      </c>
      <c r="H66" s="27" t="s">
        <v>1744</v>
      </c>
      <c r="I66" s="27" t="s">
        <v>1747</v>
      </c>
      <c r="J66" s="27" t="s">
        <v>1748</v>
      </c>
      <c r="K66" s="27" t="s">
        <v>1759</v>
      </c>
      <c r="L66" s="28">
        <v>98.064999999999998</v>
      </c>
      <c r="M66" s="27" t="s">
        <v>1762</v>
      </c>
      <c r="N66" s="27" t="s">
        <v>1772</v>
      </c>
      <c r="O66" s="37">
        <v>44740</v>
      </c>
      <c r="P66" s="27" t="s">
        <v>1773</v>
      </c>
      <c r="Q66" s="27" t="s">
        <v>1774</v>
      </c>
      <c r="R66" s="27" t="s">
        <v>1775</v>
      </c>
      <c r="S66" s="27" t="s">
        <v>1776</v>
      </c>
      <c r="T66" s="38" t="s">
        <v>1777</v>
      </c>
      <c r="U66" s="38" t="s">
        <v>1777</v>
      </c>
    </row>
    <row r="67" spans="1:21" ht="15.6" x14ac:dyDescent="0.3">
      <c r="A67" s="27" t="s">
        <v>66</v>
      </c>
      <c r="B67" s="27" t="s">
        <v>645</v>
      </c>
      <c r="C67" s="27" t="s">
        <v>1224</v>
      </c>
      <c r="D67" s="27" t="s">
        <v>645</v>
      </c>
      <c r="E67" s="27" t="s">
        <v>1741</v>
      </c>
      <c r="F67" s="27" t="s">
        <v>1742</v>
      </c>
      <c r="G67" s="27" t="s">
        <v>1743</v>
      </c>
      <c r="H67" s="27" t="s">
        <v>1744</v>
      </c>
      <c r="I67" s="27" t="s">
        <v>1747</v>
      </c>
      <c r="J67" s="27" t="s">
        <v>1748</v>
      </c>
      <c r="K67" s="27" t="s">
        <v>1759</v>
      </c>
      <c r="L67" s="28">
        <v>97.742000000000004</v>
      </c>
      <c r="M67" s="27" t="s">
        <v>1762</v>
      </c>
      <c r="N67" s="27" t="s">
        <v>1772</v>
      </c>
      <c r="O67" s="37">
        <v>44740</v>
      </c>
      <c r="P67" s="27" t="s">
        <v>1773</v>
      </c>
      <c r="Q67" s="27" t="s">
        <v>1774</v>
      </c>
      <c r="R67" s="27" t="s">
        <v>1775</v>
      </c>
      <c r="S67" s="27" t="s">
        <v>1776</v>
      </c>
      <c r="T67" s="38" t="s">
        <v>1777</v>
      </c>
      <c r="U67" s="38" t="s">
        <v>1777</v>
      </c>
    </row>
    <row r="68" spans="1:21" ht="15.6" x14ac:dyDescent="0.3">
      <c r="A68" s="27" t="s">
        <v>67</v>
      </c>
      <c r="B68" s="27" t="s">
        <v>646</v>
      </c>
      <c r="C68" s="27" t="s">
        <v>1225</v>
      </c>
      <c r="D68" s="27" t="s">
        <v>646</v>
      </c>
      <c r="E68" s="27" t="s">
        <v>1741</v>
      </c>
      <c r="F68" s="27" t="s">
        <v>1742</v>
      </c>
      <c r="G68" s="27" t="s">
        <v>1743</v>
      </c>
      <c r="H68" s="27" t="s">
        <v>1744</v>
      </c>
      <c r="I68" s="27" t="s">
        <v>1747</v>
      </c>
      <c r="J68" s="27" t="s">
        <v>1748</v>
      </c>
      <c r="K68" s="27" t="s">
        <v>1759</v>
      </c>
      <c r="L68" s="28">
        <v>98.064999999999998</v>
      </c>
      <c r="M68" s="27" t="s">
        <v>1762</v>
      </c>
      <c r="N68" s="27" t="s">
        <v>1772</v>
      </c>
      <c r="O68" s="37">
        <v>44740</v>
      </c>
      <c r="P68" s="27" t="s">
        <v>1773</v>
      </c>
      <c r="Q68" s="27" t="s">
        <v>1774</v>
      </c>
      <c r="R68" s="27" t="s">
        <v>1775</v>
      </c>
      <c r="S68" s="27" t="s">
        <v>1776</v>
      </c>
      <c r="T68" s="38" t="s">
        <v>1777</v>
      </c>
      <c r="U68" s="38" t="s">
        <v>1777</v>
      </c>
    </row>
    <row r="69" spans="1:21" ht="15.6" x14ac:dyDescent="0.3">
      <c r="A69" s="27" t="s">
        <v>68</v>
      </c>
      <c r="B69" s="27" t="s">
        <v>647</v>
      </c>
      <c r="C69" s="27" t="s">
        <v>1226</v>
      </c>
      <c r="D69" s="27" t="s">
        <v>647</v>
      </c>
      <c r="E69" s="27" t="s">
        <v>1741</v>
      </c>
      <c r="F69" s="27" t="s">
        <v>1742</v>
      </c>
      <c r="G69" s="27" t="s">
        <v>1743</v>
      </c>
      <c r="H69" s="27" t="s">
        <v>1744</v>
      </c>
      <c r="I69" s="27" t="s">
        <v>1747</v>
      </c>
      <c r="J69" s="27" t="s">
        <v>1748</v>
      </c>
      <c r="K69" s="27" t="s">
        <v>1759</v>
      </c>
      <c r="L69" s="28">
        <v>97.257999999999996</v>
      </c>
      <c r="M69" s="27" t="s">
        <v>1762</v>
      </c>
      <c r="N69" s="27" t="s">
        <v>1772</v>
      </c>
      <c r="O69" s="37">
        <v>44741</v>
      </c>
      <c r="P69" s="27" t="s">
        <v>1773</v>
      </c>
      <c r="Q69" s="27" t="s">
        <v>1774</v>
      </c>
      <c r="R69" s="27" t="s">
        <v>1775</v>
      </c>
      <c r="S69" s="27" t="s">
        <v>1778</v>
      </c>
      <c r="T69" s="38" t="s">
        <v>1777</v>
      </c>
      <c r="U69" s="38" t="s">
        <v>1777</v>
      </c>
    </row>
    <row r="70" spans="1:21" ht="15.6" x14ac:dyDescent="0.3">
      <c r="A70" s="27" t="s">
        <v>69</v>
      </c>
      <c r="B70" s="27" t="s">
        <v>648</v>
      </c>
      <c r="C70" s="27" t="s">
        <v>1227</v>
      </c>
      <c r="D70" s="27" t="s">
        <v>648</v>
      </c>
      <c r="E70" s="27" t="s">
        <v>1741</v>
      </c>
      <c r="F70" s="27" t="s">
        <v>1742</v>
      </c>
      <c r="G70" s="27" t="s">
        <v>1743</v>
      </c>
      <c r="H70" s="27" t="s">
        <v>1744</v>
      </c>
      <c r="I70" s="27" t="s">
        <v>1747</v>
      </c>
      <c r="J70" s="27" t="s">
        <v>1748</v>
      </c>
      <c r="K70" s="27" t="s">
        <v>1759</v>
      </c>
      <c r="L70" s="28">
        <v>99.155000000000001</v>
      </c>
      <c r="M70" s="27" t="s">
        <v>1762</v>
      </c>
      <c r="N70" s="27" t="s">
        <v>1772</v>
      </c>
      <c r="O70" s="37">
        <v>44741</v>
      </c>
      <c r="P70" s="27" t="s">
        <v>1773</v>
      </c>
      <c r="Q70" s="27" t="s">
        <v>1774</v>
      </c>
      <c r="R70" s="27" t="s">
        <v>1775</v>
      </c>
      <c r="S70" s="27" t="s">
        <v>1778</v>
      </c>
      <c r="T70" s="38" t="s">
        <v>1777</v>
      </c>
      <c r="U70" s="38" t="s">
        <v>1777</v>
      </c>
    </row>
    <row r="71" spans="1:21" ht="15.6" x14ac:dyDescent="0.3">
      <c r="A71" s="27" t="s">
        <v>70</v>
      </c>
      <c r="B71" s="27" t="s">
        <v>649</v>
      </c>
      <c r="C71" s="27" t="s">
        <v>1228</v>
      </c>
      <c r="D71" s="27" t="s">
        <v>649</v>
      </c>
      <c r="E71" s="27" t="s">
        <v>1741</v>
      </c>
      <c r="F71" s="27" t="s">
        <v>1742</v>
      </c>
      <c r="G71" s="27" t="s">
        <v>1743</v>
      </c>
      <c r="H71" s="27" t="s">
        <v>1744</v>
      </c>
      <c r="I71" s="27" t="s">
        <v>1747</v>
      </c>
      <c r="J71" s="27" t="s">
        <v>1748</v>
      </c>
      <c r="K71" s="27" t="s">
        <v>1759</v>
      </c>
      <c r="L71" s="28">
        <v>97.257999999999996</v>
      </c>
      <c r="M71" s="27" t="s">
        <v>1762</v>
      </c>
      <c r="N71" s="27" t="s">
        <v>1772</v>
      </c>
      <c r="O71" s="37">
        <v>44741</v>
      </c>
      <c r="P71" s="27" t="s">
        <v>1773</v>
      </c>
      <c r="Q71" s="27" t="s">
        <v>1774</v>
      </c>
      <c r="R71" s="27" t="s">
        <v>1775</v>
      </c>
      <c r="S71" s="27" t="s">
        <v>1778</v>
      </c>
      <c r="T71" s="38" t="s">
        <v>1777</v>
      </c>
      <c r="U71" s="38" t="s">
        <v>1777</v>
      </c>
    </row>
    <row r="72" spans="1:21" ht="15.6" x14ac:dyDescent="0.3">
      <c r="A72" s="27" t="s">
        <v>71</v>
      </c>
      <c r="B72" s="27" t="s">
        <v>650</v>
      </c>
      <c r="C72" s="27" t="s">
        <v>1229</v>
      </c>
      <c r="D72" s="27" t="s">
        <v>650</v>
      </c>
      <c r="E72" s="27" t="s">
        <v>1741</v>
      </c>
      <c r="F72" s="27" t="s">
        <v>1742</v>
      </c>
      <c r="G72" s="27" t="s">
        <v>1743</v>
      </c>
      <c r="H72" s="27" t="s">
        <v>1744</v>
      </c>
      <c r="I72" s="27" t="s">
        <v>1747</v>
      </c>
      <c r="J72" s="27" t="s">
        <v>1748</v>
      </c>
      <c r="K72" s="27" t="s">
        <v>1759</v>
      </c>
      <c r="L72" s="28">
        <v>97.742000000000004</v>
      </c>
      <c r="M72" s="27" t="s">
        <v>1762</v>
      </c>
      <c r="N72" s="27" t="s">
        <v>1772</v>
      </c>
      <c r="O72" s="37">
        <v>44741</v>
      </c>
      <c r="P72" s="27" t="s">
        <v>1773</v>
      </c>
      <c r="Q72" s="27" t="s">
        <v>1774</v>
      </c>
      <c r="R72" s="27" t="s">
        <v>1775</v>
      </c>
      <c r="S72" s="27" t="s">
        <v>1778</v>
      </c>
      <c r="T72" s="38" t="s">
        <v>1777</v>
      </c>
      <c r="U72" s="38" t="s">
        <v>1777</v>
      </c>
    </row>
    <row r="73" spans="1:21" ht="15.6" x14ac:dyDescent="0.3">
      <c r="A73" s="27" t="s">
        <v>72</v>
      </c>
      <c r="B73" s="27" t="s">
        <v>651</v>
      </c>
      <c r="C73" s="27" t="s">
        <v>1230</v>
      </c>
      <c r="D73" s="27" t="s">
        <v>651</v>
      </c>
      <c r="E73" s="27" t="s">
        <v>1741</v>
      </c>
      <c r="F73" s="27" t="s">
        <v>1742</v>
      </c>
      <c r="G73" s="27" t="s">
        <v>1743</v>
      </c>
      <c r="H73" s="27" t="s">
        <v>1744</v>
      </c>
      <c r="I73" s="27" t="s">
        <v>1747</v>
      </c>
      <c r="J73" s="27" t="s">
        <v>1748</v>
      </c>
      <c r="K73" s="27" t="s">
        <v>1759</v>
      </c>
      <c r="L73" s="28">
        <v>97.742000000000004</v>
      </c>
      <c r="M73" s="27" t="s">
        <v>1762</v>
      </c>
      <c r="N73" s="27" t="s">
        <v>1772</v>
      </c>
      <c r="O73" s="37">
        <v>44741</v>
      </c>
      <c r="P73" s="27" t="s">
        <v>1773</v>
      </c>
      <c r="Q73" s="27" t="s">
        <v>1774</v>
      </c>
      <c r="R73" s="27" t="s">
        <v>1775</v>
      </c>
      <c r="S73" s="27" t="s">
        <v>1778</v>
      </c>
      <c r="T73" s="38" t="s">
        <v>1777</v>
      </c>
      <c r="U73" s="38" t="s">
        <v>1777</v>
      </c>
    </row>
    <row r="74" spans="1:21" ht="15.6" x14ac:dyDescent="0.3">
      <c r="A74" s="27" t="s">
        <v>73</v>
      </c>
      <c r="B74" s="27" t="s">
        <v>652</v>
      </c>
      <c r="C74" s="27" t="s">
        <v>1231</v>
      </c>
      <c r="D74" s="27" t="s">
        <v>652</v>
      </c>
      <c r="E74" s="27" t="s">
        <v>1741</v>
      </c>
      <c r="F74" s="27" t="s">
        <v>1742</v>
      </c>
      <c r="G74" s="27" t="s">
        <v>1743</v>
      </c>
      <c r="H74" s="27" t="s">
        <v>1744</v>
      </c>
      <c r="I74" s="27" t="s">
        <v>1747</v>
      </c>
      <c r="J74" s="27" t="s">
        <v>1748</v>
      </c>
      <c r="K74" s="27" t="s">
        <v>1759</v>
      </c>
      <c r="L74" s="28">
        <v>98.064999999999998</v>
      </c>
      <c r="M74" s="27" t="s">
        <v>1762</v>
      </c>
      <c r="N74" s="27" t="s">
        <v>1772</v>
      </c>
      <c r="O74" s="37">
        <v>44741</v>
      </c>
      <c r="P74" s="27" t="s">
        <v>1773</v>
      </c>
      <c r="Q74" s="27" t="s">
        <v>1774</v>
      </c>
      <c r="R74" s="27" t="s">
        <v>1775</v>
      </c>
      <c r="S74" s="27" t="s">
        <v>1778</v>
      </c>
      <c r="T74" s="38" t="s">
        <v>1777</v>
      </c>
      <c r="U74" s="38" t="s">
        <v>1777</v>
      </c>
    </row>
    <row r="75" spans="1:21" ht="15.6" x14ac:dyDescent="0.3">
      <c r="A75" s="27" t="s">
        <v>74</v>
      </c>
      <c r="B75" s="27" t="s">
        <v>653</v>
      </c>
      <c r="C75" s="27" t="s">
        <v>1232</v>
      </c>
      <c r="D75" s="27" t="s">
        <v>653</v>
      </c>
      <c r="E75" s="27" t="s">
        <v>1741</v>
      </c>
      <c r="F75" s="27" t="s">
        <v>1742</v>
      </c>
      <c r="G75" s="27" t="s">
        <v>1743</v>
      </c>
      <c r="H75" s="27" t="s">
        <v>1744</v>
      </c>
      <c r="I75" s="27" t="s">
        <v>1747</v>
      </c>
      <c r="J75" s="27" t="s">
        <v>1748</v>
      </c>
      <c r="K75" s="27" t="s">
        <v>1759</v>
      </c>
      <c r="L75" s="28">
        <v>96.935000000000002</v>
      </c>
      <c r="M75" s="27" t="s">
        <v>1762</v>
      </c>
      <c r="N75" s="27" t="s">
        <v>1772</v>
      </c>
      <c r="O75" s="37">
        <v>44741</v>
      </c>
      <c r="P75" s="27" t="s">
        <v>1773</v>
      </c>
      <c r="Q75" s="27" t="s">
        <v>1774</v>
      </c>
      <c r="R75" s="27" t="s">
        <v>1775</v>
      </c>
      <c r="S75" s="27" t="s">
        <v>1778</v>
      </c>
      <c r="T75" s="38" t="s">
        <v>1777</v>
      </c>
      <c r="U75" s="38" t="s">
        <v>1777</v>
      </c>
    </row>
    <row r="76" spans="1:21" ht="15.6" x14ac:dyDescent="0.3">
      <c r="A76" s="27" t="s">
        <v>75</v>
      </c>
      <c r="B76" s="27" t="s">
        <v>654</v>
      </c>
      <c r="C76" s="27" t="s">
        <v>1233</v>
      </c>
      <c r="D76" s="27" t="s">
        <v>654</v>
      </c>
      <c r="E76" s="27" t="s">
        <v>1741</v>
      </c>
      <c r="F76" s="27" t="s">
        <v>1742</v>
      </c>
      <c r="G76" s="27" t="s">
        <v>1743</v>
      </c>
      <c r="H76" s="27" t="s">
        <v>1744</v>
      </c>
      <c r="I76" s="27" t="s">
        <v>1747</v>
      </c>
      <c r="J76" s="27" t="s">
        <v>1748</v>
      </c>
      <c r="K76" s="27" t="s">
        <v>1759</v>
      </c>
      <c r="L76" s="28">
        <v>97.581000000000003</v>
      </c>
      <c r="M76" s="27" t="s">
        <v>1762</v>
      </c>
      <c r="N76" s="27" t="s">
        <v>1772</v>
      </c>
      <c r="O76" s="37">
        <v>44741</v>
      </c>
      <c r="P76" s="27" t="s">
        <v>1773</v>
      </c>
      <c r="Q76" s="27" t="s">
        <v>1774</v>
      </c>
      <c r="R76" s="27" t="s">
        <v>1775</v>
      </c>
      <c r="S76" s="27" t="s">
        <v>1778</v>
      </c>
      <c r="T76" s="38" t="s">
        <v>1777</v>
      </c>
      <c r="U76" s="38" t="s">
        <v>1777</v>
      </c>
    </row>
    <row r="77" spans="1:21" ht="15.6" x14ac:dyDescent="0.3">
      <c r="A77" s="27" t="s">
        <v>76</v>
      </c>
      <c r="B77" s="27" t="s">
        <v>655</v>
      </c>
      <c r="C77" s="27" t="s">
        <v>1234</v>
      </c>
      <c r="D77" s="27" t="s">
        <v>655</v>
      </c>
      <c r="E77" s="27" t="s">
        <v>1741</v>
      </c>
      <c r="F77" s="27" t="s">
        <v>1742</v>
      </c>
      <c r="G77" s="27" t="s">
        <v>1743</v>
      </c>
      <c r="H77" s="27" t="s">
        <v>1744</v>
      </c>
      <c r="I77" s="27" t="s">
        <v>1747</v>
      </c>
      <c r="J77" s="27" t="s">
        <v>1748</v>
      </c>
      <c r="K77" s="27" t="s">
        <v>1759</v>
      </c>
      <c r="L77" s="28">
        <v>98.061000000000007</v>
      </c>
      <c r="M77" s="27" t="s">
        <v>1762</v>
      </c>
      <c r="N77" s="27" t="s">
        <v>1772</v>
      </c>
      <c r="O77" s="37">
        <v>44741</v>
      </c>
      <c r="P77" s="27" t="s">
        <v>1773</v>
      </c>
      <c r="Q77" s="27" t="s">
        <v>1774</v>
      </c>
      <c r="R77" s="27" t="s">
        <v>1775</v>
      </c>
      <c r="S77" s="27" t="s">
        <v>1778</v>
      </c>
      <c r="T77" s="38" t="s">
        <v>1777</v>
      </c>
      <c r="U77" s="38" t="s">
        <v>1777</v>
      </c>
    </row>
    <row r="78" spans="1:21" ht="15.6" x14ac:dyDescent="0.3">
      <c r="A78" s="27" t="s">
        <v>77</v>
      </c>
      <c r="B78" s="27" t="s">
        <v>656</v>
      </c>
      <c r="C78" s="27" t="s">
        <v>1235</v>
      </c>
      <c r="D78" s="27" t="s">
        <v>656</v>
      </c>
      <c r="E78" s="27" t="s">
        <v>1741</v>
      </c>
      <c r="F78" s="27" t="s">
        <v>1742</v>
      </c>
      <c r="G78" s="27" t="s">
        <v>1743</v>
      </c>
      <c r="H78" s="27" t="s">
        <v>1744</v>
      </c>
      <c r="I78" s="27" t="s">
        <v>1747</v>
      </c>
      <c r="J78" s="27" t="s">
        <v>1748</v>
      </c>
      <c r="K78" s="27" t="s">
        <v>1759</v>
      </c>
      <c r="L78" s="28">
        <v>96.462999999999994</v>
      </c>
      <c r="M78" s="27" t="s">
        <v>1762</v>
      </c>
      <c r="N78" s="27" t="s">
        <v>1772</v>
      </c>
      <c r="O78" s="37">
        <v>44741</v>
      </c>
      <c r="P78" s="27" t="s">
        <v>1773</v>
      </c>
      <c r="Q78" s="27" t="s">
        <v>1774</v>
      </c>
      <c r="R78" s="27" t="s">
        <v>1775</v>
      </c>
      <c r="S78" s="27" t="s">
        <v>1778</v>
      </c>
      <c r="T78" s="38" t="s">
        <v>1777</v>
      </c>
      <c r="U78" s="38" t="s">
        <v>1777</v>
      </c>
    </row>
    <row r="79" spans="1:21" ht="15.6" x14ac:dyDescent="0.3">
      <c r="A79" s="27" t="s">
        <v>78</v>
      </c>
      <c r="B79" s="27" t="s">
        <v>657</v>
      </c>
      <c r="C79" s="27" t="s">
        <v>1236</v>
      </c>
      <c r="D79" s="27" t="s">
        <v>657</v>
      </c>
      <c r="E79" s="27" t="s">
        <v>1741</v>
      </c>
      <c r="F79" s="27" t="s">
        <v>1742</v>
      </c>
      <c r="G79" s="27" t="s">
        <v>1743</v>
      </c>
      <c r="H79" s="27" t="s">
        <v>1744</v>
      </c>
      <c r="I79" s="27" t="s">
        <v>1747</v>
      </c>
      <c r="J79" s="27" t="s">
        <v>1748</v>
      </c>
      <c r="K79" s="27" t="s">
        <v>1759</v>
      </c>
      <c r="L79" s="28">
        <v>98.71</v>
      </c>
      <c r="M79" s="27" t="s">
        <v>1762</v>
      </c>
      <c r="N79" s="27" t="s">
        <v>1772</v>
      </c>
      <c r="O79" s="37">
        <v>44740</v>
      </c>
      <c r="P79" s="27" t="s">
        <v>1773</v>
      </c>
      <c r="Q79" s="27" t="s">
        <v>1774</v>
      </c>
      <c r="R79" s="27" t="s">
        <v>1775</v>
      </c>
      <c r="S79" s="27" t="s">
        <v>1778</v>
      </c>
      <c r="T79" s="38" t="s">
        <v>1777</v>
      </c>
      <c r="U79" s="38" t="s">
        <v>1777</v>
      </c>
    </row>
    <row r="80" spans="1:21" ht="15.6" x14ac:dyDescent="0.3">
      <c r="A80" s="27" t="s">
        <v>79</v>
      </c>
      <c r="B80" s="27" t="s">
        <v>658</v>
      </c>
      <c r="C80" s="27" t="s">
        <v>1237</v>
      </c>
      <c r="D80" s="27" t="s">
        <v>658</v>
      </c>
      <c r="E80" s="27" t="s">
        <v>1741</v>
      </c>
      <c r="F80" s="27" t="s">
        <v>1742</v>
      </c>
      <c r="G80" s="27" t="s">
        <v>1743</v>
      </c>
      <c r="H80" s="27" t="s">
        <v>1744</v>
      </c>
      <c r="I80" s="27" t="s">
        <v>1747</v>
      </c>
      <c r="J80" s="27" t="s">
        <v>1748</v>
      </c>
      <c r="K80" s="27" t="s">
        <v>1759</v>
      </c>
      <c r="L80" s="28">
        <v>97.096999999999994</v>
      </c>
      <c r="M80" s="27" t="s">
        <v>1762</v>
      </c>
      <c r="N80" s="27" t="s">
        <v>1772</v>
      </c>
      <c r="O80" s="37">
        <v>44740</v>
      </c>
      <c r="P80" s="27" t="s">
        <v>1773</v>
      </c>
      <c r="Q80" s="27" t="s">
        <v>1774</v>
      </c>
      <c r="R80" s="27" t="s">
        <v>1775</v>
      </c>
      <c r="S80" s="27" t="s">
        <v>1778</v>
      </c>
      <c r="T80" s="38" t="s">
        <v>1777</v>
      </c>
      <c r="U80" s="38" t="s">
        <v>1777</v>
      </c>
    </row>
    <row r="81" spans="1:21" ht="15.6" x14ac:dyDescent="0.3">
      <c r="A81" s="27" t="s">
        <v>80</v>
      </c>
      <c r="B81" s="27" t="s">
        <v>659</v>
      </c>
      <c r="C81" s="27" t="s">
        <v>1238</v>
      </c>
      <c r="D81" s="27" t="s">
        <v>659</v>
      </c>
      <c r="E81" s="27" t="s">
        <v>1741</v>
      </c>
      <c r="F81" s="27" t="s">
        <v>1742</v>
      </c>
      <c r="G81" s="27" t="s">
        <v>1743</v>
      </c>
      <c r="H81" s="27" t="s">
        <v>1744</v>
      </c>
      <c r="I81" s="27" t="s">
        <v>1747</v>
      </c>
      <c r="J81" s="27" t="s">
        <v>1748</v>
      </c>
      <c r="K81" s="27" t="s">
        <v>1759</v>
      </c>
      <c r="L81" s="28">
        <v>96.935000000000002</v>
      </c>
      <c r="M81" s="27" t="s">
        <v>1762</v>
      </c>
      <c r="N81" s="27" t="s">
        <v>1772</v>
      </c>
      <c r="O81" s="37">
        <v>44740</v>
      </c>
      <c r="P81" s="27" t="s">
        <v>1773</v>
      </c>
      <c r="Q81" s="27" t="s">
        <v>1774</v>
      </c>
      <c r="R81" s="27" t="s">
        <v>1775</v>
      </c>
      <c r="S81" s="27" t="s">
        <v>1778</v>
      </c>
      <c r="T81" s="38" t="s">
        <v>1777</v>
      </c>
      <c r="U81" s="38" t="s">
        <v>1777</v>
      </c>
    </row>
    <row r="82" spans="1:21" ht="15.6" x14ac:dyDescent="0.3">
      <c r="A82" s="27" t="s">
        <v>81</v>
      </c>
      <c r="B82" s="27" t="s">
        <v>660</v>
      </c>
      <c r="C82" s="27" t="s">
        <v>1239</v>
      </c>
      <c r="D82" s="27" t="s">
        <v>660</v>
      </c>
      <c r="E82" s="27" t="s">
        <v>1741</v>
      </c>
      <c r="F82" s="27" t="s">
        <v>1742</v>
      </c>
      <c r="G82" s="27" t="s">
        <v>1743</v>
      </c>
      <c r="H82" s="27" t="s">
        <v>1744</v>
      </c>
      <c r="I82" s="27" t="s">
        <v>1747</v>
      </c>
      <c r="J82" s="27" t="s">
        <v>1748</v>
      </c>
      <c r="K82" s="27" t="s">
        <v>1759</v>
      </c>
      <c r="L82" s="28">
        <v>98.225999999999999</v>
      </c>
      <c r="M82" s="27" t="s">
        <v>1762</v>
      </c>
      <c r="N82" s="27" t="s">
        <v>1772</v>
      </c>
      <c r="O82" s="37">
        <v>44740</v>
      </c>
      <c r="P82" s="27" t="s">
        <v>1773</v>
      </c>
      <c r="Q82" s="27" t="s">
        <v>1774</v>
      </c>
      <c r="R82" s="27" t="s">
        <v>1775</v>
      </c>
      <c r="S82" s="27" t="s">
        <v>1778</v>
      </c>
      <c r="T82" s="38" t="s">
        <v>1777</v>
      </c>
      <c r="U82" s="38" t="s">
        <v>1777</v>
      </c>
    </row>
    <row r="83" spans="1:21" ht="15.6" x14ac:dyDescent="0.3">
      <c r="A83" s="27" t="s">
        <v>82</v>
      </c>
      <c r="B83" s="27" t="s">
        <v>661</v>
      </c>
      <c r="C83" s="27" t="s">
        <v>1240</v>
      </c>
      <c r="D83" s="27" t="s">
        <v>661</v>
      </c>
      <c r="E83" s="27" t="s">
        <v>1741</v>
      </c>
      <c r="F83" s="27" t="s">
        <v>1742</v>
      </c>
      <c r="G83" s="27" t="s">
        <v>1743</v>
      </c>
      <c r="H83" s="27" t="s">
        <v>1744</v>
      </c>
      <c r="I83" s="27" t="s">
        <v>1747</v>
      </c>
      <c r="J83" s="27" t="s">
        <v>1748</v>
      </c>
      <c r="K83" s="27" t="s">
        <v>1759</v>
      </c>
      <c r="L83" s="28">
        <v>98.626999999999995</v>
      </c>
      <c r="M83" s="27" t="s">
        <v>1762</v>
      </c>
      <c r="N83" s="27" t="s">
        <v>1772</v>
      </c>
      <c r="O83" s="37">
        <v>44740</v>
      </c>
      <c r="P83" s="27" t="s">
        <v>1773</v>
      </c>
      <c r="Q83" s="27" t="s">
        <v>1774</v>
      </c>
      <c r="R83" s="27" t="s">
        <v>1775</v>
      </c>
      <c r="S83" s="27" t="s">
        <v>1778</v>
      </c>
      <c r="T83" s="38" t="s">
        <v>1777</v>
      </c>
      <c r="U83" s="38" t="s">
        <v>1777</v>
      </c>
    </row>
    <row r="84" spans="1:21" ht="15.6" x14ac:dyDescent="0.3">
      <c r="A84" s="27" t="s">
        <v>83</v>
      </c>
      <c r="B84" s="27" t="s">
        <v>662</v>
      </c>
      <c r="C84" s="27" t="s">
        <v>1241</v>
      </c>
      <c r="D84" s="27" t="s">
        <v>662</v>
      </c>
      <c r="E84" s="27" t="s">
        <v>1741</v>
      </c>
      <c r="F84" s="27" t="s">
        <v>1742</v>
      </c>
      <c r="G84" s="27" t="s">
        <v>1743</v>
      </c>
      <c r="H84" s="27" t="s">
        <v>1744</v>
      </c>
      <c r="I84" s="27" t="s">
        <v>1747</v>
      </c>
      <c r="J84" s="27" t="s">
        <v>1748</v>
      </c>
      <c r="K84" s="27" t="s">
        <v>1759</v>
      </c>
      <c r="L84" s="28">
        <v>97.096999999999994</v>
      </c>
      <c r="M84" s="27" t="s">
        <v>1762</v>
      </c>
      <c r="N84" s="27" t="s">
        <v>1772</v>
      </c>
      <c r="O84" s="37">
        <v>44740</v>
      </c>
      <c r="P84" s="27" t="s">
        <v>1773</v>
      </c>
      <c r="Q84" s="27" t="s">
        <v>1774</v>
      </c>
      <c r="R84" s="27" t="s">
        <v>1775</v>
      </c>
      <c r="S84" s="27" t="s">
        <v>1778</v>
      </c>
      <c r="T84" s="38" t="s">
        <v>1777</v>
      </c>
      <c r="U84" s="38" t="s">
        <v>1777</v>
      </c>
    </row>
    <row r="85" spans="1:21" ht="15.6" x14ac:dyDescent="0.3">
      <c r="A85" s="27" t="s">
        <v>84</v>
      </c>
      <c r="B85" s="27" t="s">
        <v>663</v>
      </c>
      <c r="C85" s="27" t="s">
        <v>1242</v>
      </c>
      <c r="D85" s="27" t="s">
        <v>663</v>
      </c>
      <c r="E85" s="27" t="s">
        <v>1741</v>
      </c>
      <c r="F85" s="27" t="s">
        <v>1742</v>
      </c>
      <c r="G85" s="27" t="s">
        <v>1743</v>
      </c>
      <c r="H85" s="27" t="s">
        <v>1744</v>
      </c>
      <c r="I85" s="27" t="s">
        <v>1747</v>
      </c>
      <c r="J85" s="27" t="s">
        <v>1748</v>
      </c>
      <c r="K85" s="27" t="s">
        <v>1759</v>
      </c>
      <c r="L85" s="28">
        <v>97.903000000000006</v>
      </c>
      <c r="M85" s="27" t="s">
        <v>1762</v>
      </c>
      <c r="N85" s="27" t="s">
        <v>1772</v>
      </c>
      <c r="O85" s="37">
        <v>44740</v>
      </c>
      <c r="P85" s="27" t="s">
        <v>1773</v>
      </c>
      <c r="Q85" s="27" t="s">
        <v>1774</v>
      </c>
      <c r="R85" s="27" t="s">
        <v>1775</v>
      </c>
      <c r="S85" s="27" t="s">
        <v>1778</v>
      </c>
      <c r="T85" s="38" t="s">
        <v>1777</v>
      </c>
      <c r="U85" s="38" t="s">
        <v>1777</v>
      </c>
    </row>
    <row r="86" spans="1:21" ht="15.6" x14ac:dyDescent="0.3">
      <c r="A86" s="27" t="s">
        <v>85</v>
      </c>
      <c r="B86" s="27" t="s">
        <v>664</v>
      </c>
      <c r="C86" s="27" t="s">
        <v>1243</v>
      </c>
      <c r="D86" s="27" t="s">
        <v>664</v>
      </c>
      <c r="E86" s="27" t="s">
        <v>1741</v>
      </c>
      <c r="F86" s="27" t="s">
        <v>1742</v>
      </c>
      <c r="G86" s="27" t="s">
        <v>1743</v>
      </c>
      <c r="H86" s="27" t="s">
        <v>1744</v>
      </c>
      <c r="I86" s="27" t="s">
        <v>1747</v>
      </c>
      <c r="J86" s="27" t="s">
        <v>1748</v>
      </c>
      <c r="K86" s="27" t="s">
        <v>1759</v>
      </c>
      <c r="L86" s="28">
        <v>98.064999999999998</v>
      </c>
      <c r="M86" s="27" t="s">
        <v>1762</v>
      </c>
      <c r="N86" s="27" t="s">
        <v>1772</v>
      </c>
      <c r="O86" s="37">
        <v>44740</v>
      </c>
      <c r="P86" s="27" t="s">
        <v>1773</v>
      </c>
      <c r="Q86" s="27" t="s">
        <v>1774</v>
      </c>
      <c r="R86" s="27" t="s">
        <v>1775</v>
      </c>
      <c r="S86" s="27" t="s">
        <v>1778</v>
      </c>
      <c r="T86" s="38" t="s">
        <v>1777</v>
      </c>
      <c r="U86" s="38" t="s">
        <v>1777</v>
      </c>
    </row>
    <row r="87" spans="1:21" ht="15.6" x14ac:dyDescent="0.3">
      <c r="A87" s="27" t="s">
        <v>86</v>
      </c>
      <c r="B87" s="27" t="s">
        <v>665</v>
      </c>
      <c r="C87" s="27" t="s">
        <v>1244</v>
      </c>
      <c r="D87" s="27" t="s">
        <v>665</v>
      </c>
      <c r="E87" s="27" t="s">
        <v>1741</v>
      </c>
      <c r="F87" s="27" t="s">
        <v>1742</v>
      </c>
      <c r="G87" s="27" t="s">
        <v>1743</v>
      </c>
      <c r="H87" s="27" t="s">
        <v>1744</v>
      </c>
      <c r="I87" s="27" t="s">
        <v>1747</v>
      </c>
      <c r="J87" s="27" t="s">
        <v>1748</v>
      </c>
      <c r="K87" s="27" t="s">
        <v>1759</v>
      </c>
      <c r="L87" s="28">
        <v>97.096999999999994</v>
      </c>
      <c r="M87" s="27" t="s">
        <v>1762</v>
      </c>
      <c r="N87" s="27" t="s">
        <v>1772</v>
      </c>
      <c r="O87" s="37">
        <v>44740</v>
      </c>
      <c r="P87" s="27" t="s">
        <v>1773</v>
      </c>
      <c r="Q87" s="27" t="s">
        <v>1774</v>
      </c>
      <c r="R87" s="27" t="s">
        <v>1775</v>
      </c>
      <c r="S87" s="27" t="s">
        <v>1778</v>
      </c>
      <c r="T87" s="38" t="s">
        <v>1777</v>
      </c>
      <c r="U87" s="38" t="s">
        <v>1777</v>
      </c>
    </row>
    <row r="88" spans="1:21" ht="15.6" x14ac:dyDescent="0.3">
      <c r="A88" s="27" t="s">
        <v>87</v>
      </c>
      <c r="B88" s="27" t="s">
        <v>666</v>
      </c>
      <c r="C88" s="27" t="s">
        <v>1245</v>
      </c>
      <c r="D88" s="27" t="s">
        <v>666</v>
      </c>
      <c r="E88" s="27" t="s">
        <v>1741</v>
      </c>
      <c r="F88" s="27" t="s">
        <v>1742</v>
      </c>
      <c r="G88" s="27" t="s">
        <v>1743</v>
      </c>
      <c r="H88" s="27" t="s">
        <v>1744</v>
      </c>
      <c r="I88" s="27" t="s">
        <v>1747</v>
      </c>
      <c r="J88" s="27" t="s">
        <v>1748</v>
      </c>
      <c r="K88" s="27" t="s">
        <v>1759</v>
      </c>
      <c r="L88" s="28">
        <v>98.225999999999999</v>
      </c>
      <c r="M88" s="27" t="s">
        <v>1762</v>
      </c>
      <c r="N88" s="27" t="s">
        <v>1772</v>
      </c>
      <c r="O88" s="37">
        <v>44740</v>
      </c>
      <c r="P88" s="27" t="s">
        <v>1773</v>
      </c>
      <c r="Q88" s="27" t="s">
        <v>1774</v>
      </c>
      <c r="R88" s="27" t="s">
        <v>1775</v>
      </c>
      <c r="S88" s="27" t="s">
        <v>1778</v>
      </c>
      <c r="T88" s="38" t="s">
        <v>1777</v>
      </c>
      <c r="U88" s="38" t="s">
        <v>1777</v>
      </c>
    </row>
    <row r="89" spans="1:21" ht="15.6" x14ac:dyDescent="0.3">
      <c r="A89" s="27" t="s">
        <v>88</v>
      </c>
      <c r="B89" s="27" t="s">
        <v>667</v>
      </c>
      <c r="C89" s="27" t="s">
        <v>1246</v>
      </c>
      <c r="D89" s="27" t="s">
        <v>667</v>
      </c>
      <c r="E89" s="27" t="s">
        <v>1741</v>
      </c>
      <c r="F89" s="27" t="s">
        <v>1742</v>
      </c>
      <c r="G89" s="27" t="s">
        <v>1743</v>
      </c>
      <c r="H89" s="27" t="s">
        <v>1744</v>
      </c>
      <c r="I89" s="27" t="s">
        <v>1747</v>
      </c>
      <c r="J89" s="27" t="s">
        <v>1748</v>
      </c>
      <c r="K89" s="27" t="s">
        <v>1759</v>
      </c>
      <c r="L89" s="28">
        <v>98.548000000000002</v>
      </c>
      <c r="M89" s="27" t="s">
        <v>1762</v>
      </c>
      <c r="N89" s="27" t="s">
        <v>1772</v>
      </c>
      <c r="O89" s="37">
        <v>44740</v>
      </c>
      <c r="P89" s="27" t="s">
        <v>1773</v>
      </c>
      <c r="Q89" s="27" t="s">
        <v>1774</v>
      </c>
      <c r="R89" s="27" t="s">
        <v>1775</v>
      </c>
      <c r="S89" s="27" t="s">
        <v>1778</v>
      </c>
      <c r="T89" s="38" t="s">
        <v>1777</v>
      </c>
      <c r="U89" s="38" t="s">
        <v>1777</v>
      </c>
    </row>
    <row r="90" spans="1:21" ht="15.6" x14ac:dyDescent="0.3">
      <c r="A90" s="27" t="s">
        <v>89</v>
      </c>
      <c r="B90" s="27" t="s">
        <v>668</v>
      </c>
      <c r="C90" s="27" t="s">
        <v>1247</v>
      </c>
      <c r="D90" s="27" t="s">
        <v>668</v>
      </c>
      <c r="E90" s="27" t="s">
        <v>1741</v>
      </c>
      <c r="F90" s="27" t="s">
        <v>1742</v>
      </c>
      <c r="G90" s="27" t="s">
        <v>1743</v>
      </c>
      <c r="H90" s="27" t="s">
        <v>1744</v>
      </c>
      <c r="I90" s="27" t="s">
        <v>1747</v>
      </c>
      <c r="J90" s="27" t="s">
        <v>1748</v>
      </c>
      <c r="K90" s="27" t="s">
        <v>1759</v>
      </c>
      <c r="L90" s="28">
        <v>97.418999999999997</v>
      </c>
      <c r="M90" s="27" t="s">
        <v>1762</v>
      </c>
      <c r="N90" s="27" t="s">
        <v>1772</v>
      </c>
      <c r="O90" s="37">
        <v>44741</v>
      </c>
      <c r="P90" s="27" t="s">
        <v>1773</v>
      </c>
      <c r="Q90" s="27" t="s">
        <v>1774</v>
      </c>
      <c r="R90" s="27" t="s">
        <v>1775</v>
      </c>
      <c r="S90" s="27" t="s">
        <v>1778</v>
      </c>
      <c r="T90" s="38" t="s">
        <v>1777</v>
      </c>
      <c r="U90" s="38" t="s">
        <v>1777</v>
      </c>
    </row>
    <row r="91" spans="1:21" ht="15.6" x14ac:dyDescent="0.3">
      <c r="A91" s="27" t="s">
        <v>90</v>
      </c>
      <c r="B91" s="27" t="s">
        <v>669</v>
      </c>
      <c r="C91" s="27" t="s">
        <v>1248</v>
      </c>
      <c r="D91" s="27" t="s">
        <v>669</v>
      </c>
      <c r="E91" s="27" t="s">
        <v>1741</v>
      </c>
      <c r="F91" s="27" t="s">
        <v>1742</v>
      </c>
      <c r="G91" s="27" t="s">
        <v>1743</v>
      </c>
      <c r="H91" s="27" t="s">
        <v>1744</v>
      </c>
      <c r="I91" s="27" t="s">
        <v>1747</v>
      </c>
      <c r="J91" s="27" t="s">
        <v>1748</v>
      </c>
      <c r="K91" s="27" t="s">
        <v>1759</v>
      </c>
      <c r="L91" s="28">
        <v>98.141999999999996</v>
      </c>
      <c r="M91" s="27" t="s">
        <v>1762</v>
      </c>
      <c r="N91" s="27" t="s">
        <v>1772</v>
      </c>
      <c r="O91" s="37">
        <v>44741</v>
      </c>
      <c r="P91" s="27" t="s">
        <v>1773</v>
      </c>
      <c r="Q91" s="27" t="s">
        <v>1774</v>
      </c>
      <c r="R91" s="27" t="s">
        <v>1775</v>
      </c>
      <c r="S91" s="27" t="s">
        <v>1778</v>
      </c>
      <c r="T91" s="38" t="s">
        <v>1777</v>
      </c>
      <c r="U91" s="38" t="s">
        <v>1777</v>
      </c>
    </row>
    <row r="92" spans="1:21" ht="15.6" x14ac:dyDescent="0.3">
      <c r="A92" s="27" t="s">
        <v>91</v>
      </c>
      <c r="B92" s="27" t="s">
        <v>670</v>
      </c>
      <c r="C92" s="27" t="s">
        <v>1249</v>
      </c>
      <c r="D92" s="27" t="s">
        <v>670</v>
      </c>
      <c r="E92" s="27" t="s">
        <v>1741</v>
      </c>
      <c r="F92" s="27" t="s">
        <v>1742</v>
      </c>
      <c r="G92" s="27" t="s">
        <v>1743</v>
      </c>
      <c r="H92" s="27" t="s">
        <v>1744</v>
      </c>
      <c r="I92" s="27" t="s">
        <v>1747</v>
      </c>
      <c r="J92" s="27" t="s">
        <v>1748</v>
      </c>
      <c r="K92" s="27" t="s">
        <v>1759</v>
      </c>
      <c r="L92" s="28">
        <v>97.742000000000004</v>
      </c>
      <c r="M92" s="27" t="s">
        <v>1762</v>
      </c>
      <c r="N92" s="27" t="s">
        <v>1772</v>
      </c>
      <c r="O92" s="37">
        <v>44741</v>
      </c>
      <c r="P92" s="27" t="s">
        <v>1773</v>
      </c>
      <c r="Q92" s="27" t="s">
        <v>1774</v>
      </c>
      <c r="R92" s="27" t="s">
        <v>1775</v>
      </c>
      <c r="S92" s="27" t="s">
        <v>1778</v>
      </c>
      <c r="T92" s="38" t="s">
        <v>1777</v>
      </c>
      <c r="U92" s="38" t="s">
        <v>1777</v>
      </c>
    </row>
    <row r="93" spans="1:21" ht="15.6" x14ac:dyDescent="0.3">
      <c r="A93" s="27" t="s">
        <v>92</v>
      </c>
      <c r="B93" s="27" t="s">
        <v>671</v>
      </c>
      <c r="C93" s="27" t="s">
        <v>1250</v>
      </c>
      <c r="D93" s="27" t="s">
        <v>671</v>
      </c>
      <c r="E93" s="27" t="s">
        <v>1741</v>
      </c>
      <c r="F93" s="27" t="s">
        <v>1742</v>
      </c>
      <c r="G93" s="27" t="s">
        <v>1743</v>
      </c>
      <c r="H93" s="27" t="s">
        <v>1744</v>
      </c>
      <c r="I93" s="27" t="s">
        <v>1747</v>
      </c>
      <c r="J93" s="27" t="s">
        <v>1748</v>
      </c>
      <c r="K93" s="27" t="s">
        <v>1759</v>
      </c>
      <c r="L93" s="28">
        <v>97.415000000000006</v>
      </c>
      <c r="M93" s="27" t="s">
        <v>1762</v>
      </c>
      <c r="N93" s="27" t="s">
        <v>1772</v>
      </c>
      <c r="O93" s="37">
        <v>44741</v>
      </c>
      <c r="P93" s="27" t="s">
        <v>1773</v>
      </c>
      <c r="Q93" s="27" t="s">
        <v>1774</v>
      </c>
      <c r="R93" s="27" t="s">
        <v>1775</v>
      </c>
      <c r="S93" s="27" t="s">
        <v>1778</v>
      </c>
      <c r="T93" s="38" t="s">
        <v>1777</v>
      </c>
      <c r="U93" s="38" t="s">
        <v>1777</v>
      </c>
    </row>
    <row r="94" spans="1:21" ht="15.6" x14ac:dyDescent="0.3">
      <c r="A94" s="27" t="s">
        <v>93</v>
      </c>
      <c r="B94" s="27" t="s">
        <v>672</v>
      </c>
      <c r="C94" s="27" t="s">
        <v>1251</v>
      </c>
      <c r="D94" s="27" t="s">
        <v>672</v>
      </c>
      <c r="E94" s="27" t="s">
        <v>1741</v>
      </c>
      <c r="F94" s="27" t="s">
        <v>1742</v>
      </c>
      <c r="G94" s="27" t="s">
        <v>1743</v>
      </c>
      <c r="H94" s="27" t="s">
        <v>1744</v>
      </c>
      <c r="I94" s="27" t="s">
        <v>1747</v>
      </c>
      <c r="J94" s="27" t="s">
        <v>1748</v>
      </c>
      <c r="K94" s="27" t="s">
        <v>1759</v>
      </c>
      <c r="L94" s="28">
        <v>96.606999999999999</v>
      </c>
      <c r="M94" s="27" t="s">
        <v>1762</v>
      </c>
      <c r="N94" s="27" t="s">
        <v>1772</v>
      </c>
      <c r="O94" s="37">
        <v>44741</v>
      </c>
      <c r="P94" s="27" t="s">
        <v>1773</v>
      </c>
      <c r="Q94" s="27" t="s">
        <v>1774</v>
      </c>
      <c r="R94" s="27" t="s">
        <v>1775</v>
      </c>
      <c r="S94" s="27" t="s">
        <v>1778</v>
      </c>
      <c r="T94" s="38" t="s">
        <v>1777</v>
      </c>
      <c r="U94" s="38" t="s">
        <v>1777</v>
      </c>
    </row>
    <row r="95" spans="1:21" ht="15.6" x14ac:dyDescent="0.3">
      <c r="A95" s="27" t="s">
        <v>94</v>
      </c>
      <c r="B95" s="27" t="s">
        <v>673</v>
      </c>
      <c r="C95" s="27" t="s">
        <v>1252</v>
      </c>
      <c r="D95" s="27" t="s">
        <v>673</v>
      </c>
      <c r="E95" s="27" t="s">
        <v>1741</v>
      </c>
      <c r="F95" s="27" t="s">
        <v>1742</v>
      </c>
      <c r="G95" s="27" t="s">
        <v>1743</v>
      </c>
      <c r="H95" s="27" t="s">
        <v>1744</v>
      </c>
      <c r="I95" s="27" t="s">
        <v>1747</v>
      </c>
      <c r="J95" s="27" t="s">
        <v>1748</v>
      </c>
      <c r="K95" s="27" t="s">
        <v>1759</v>
      </c>
      <c r="L95" s="28">
        <v>98.71</v>
      </c>
      <c r="M95" s="27" t="s">
        <v>1762</v>
      </c>
      <c r="N95" s="27" t="s">
        <v>1772</v>
      </c>
      <c r="O95" s="37">
        <v>44741</v>
      </c>
      <c r="P95" s="27" t="s">
        <v>1773</v>
      </c>
      <c r="Q95" s="27" t="s">
        <v>1774</v>
      </c>
      <c r="R95" s="27" t="s">
        <v>1775</v>
      </c>
      <c r="S95" s="27" t="s">
        <v>1778</v>
      </c>
      <c r="T95" s="38" t="s">
        <v>1777</v>
      </c>
      <c r="U95" s="38" t="s">
        <v>1777</v>
      </c>
    </row>
    <row r="96" spans="1:21" ht="15.6" x14ac:dyDescent="0.3">
      <c r="A96" s="27" t="s">
        <v>95</v>
      </c>
      <c r="B96" s="27" t="s">
        <v>674</v>
      </c>
      <c r="C96" s="27" t="s">
        <v>1253</v>
      </c>
      <c r="D96" s="27" t="s">
        <v>674</v>
      </c>
      <c r="E96" s="27" t="s">
        <v>1741</v>
      </c>
      <c r="F96" s="27" t="s">
        <v>1742</v>
      </c>
      <c r="G96" s="27" t="s">
        <v>1743</v>
      </c>
      <c r="H96" s="27" t="s">
        <v>1744</v>
      </c>
      <c r="I96" s="27" t="s">
        <v>1747</v>
      </c>
      <c r="J96" s="27" t="s">
        <v>1748</v>
      </c>
      <c r="K96" s="27" t="s">
        <v>1759</v>
      </c>
      <c r="L96" s="28">
        <v>98.064999999999998</v>
      </c>
      <c r="M96" s="27" t="s">
        <v>1762</v>
      </c>
      <c r="N96" s="27" t="s">
        <v>1772</v>
      </c>
      <c r="O96" s="37">
        <v>44741</v>
      </c>
      <c r="P96" s="27" t="s">
        <v>1773</v>
      </c>
      <c r="Q96" s="27" t="s">
        <v>1774</v>
      </c>
      <c r="R96" s="27" t="s">
        <v>1775</v>
      </c>
      <c r="S96" s="27" t="s">
        <v>1778</v>
      </c>
      <c r="T96" s="38" t="s">
        <v>1777</v>
      </c>
      <c r="U96" s="38" t="s">
        <v>1777</v>
      </c>
    </row>
    <row r="97" spans="1:21" ht="15.6" x14ac:dyDescent="0.3">
      <c r="A97" s="27" t="s">
        <v>96</v>
      </c>
      <c r="B97" s="27" t="s">
        <v>675</v>
      </c>
      <c r="C97" s="27" t="s">
        <v>1254</v>
      </c>
      <c r="D97" s="27" t="s">
        <v>675</v>
      </c>
      <c r="E97" s="27" t="s">
        <v>1741</v>
      </c>
      <c r="F97" s="27" t="s">
        <v>1742</v>
      </c>
      <c r="G97" s="27" t="s">
        <v>1743</v>
      </c>
      <c r="H97" s="27" t="s">
        <v>1744</v>
      </c>
      <c r="I97" s="27" t="s">
        <v>1747</v>
      </c>
      <c r="J97" s="27" t="s">
        <v>1748</v>
      </c>
      <c r="K97" s="27" t="s">
        <v>1759</v>
      </c>
      <c r="L97" s="28">
        <v>97.742000000000004</v>
      </c>
      <c r="M97" s="27" t="s">
        <v>1762</v>
      </c>
      <c r="N97" s="27" t="s">
        <v>1772</v>
      </c>
      <c r="O97" s="37">
        <v>44741</v>
      </c>
      <c r="P97" s="27" t="s">
        <v>1773</v>
      </c>
      <c r="Q97" s="27" t="s">
        <v>1774</v>
      </c>
      <c r="R97" s="27" t="s">
        <v>1775</v>
      </c>
      <c r="S97" s="27" t="s">
        <v>1778</v>
      </c>
      <c r="T97" s="38" t="s">
        <v>1777</v>
      </c>
      <c r="U97" s="38" t="s">
        <v>1777</v>
      </c>
    </row>
    <row r="98" spans="1:21" ht="15.6" x14ac:dyDescent="0.3">
      <c r="A98" s="27" t="s">
        <v>97</v>
      </c>
      <c r="B98" s="27" t="s">
        <v>676</v>
      </c>
      <c r="C98" s="27" t="s">
        <v>1255</v>
      </c>
      <c r="D98" s="27" t="s">
        <v>676</v>
      </c>
      <c r="E98" s="27" t="s">
        <v>1741</v>
      </c>
      <c r="F98" s="27" t="s">
        <v>1742</v>
      </c>
      <c r="G98" s="27" t="s">
        <v>1743</v>
      </c>
      <c r="H98" s="27" t="s">
        <v>1744</v>
      </c>
      <c r="I98" s="27" t="s">
        <v>1747</v>
      </c>
      <c r="J98" s="27" t="s">
        <v>1748</v>
      </c>
      <c r="K98" s="27" t="s">
        <v>1759</v>
      </c>
      <c r="L98" s="28">
        <v>97.903000000000006</v>
      </c>
      <c r="M98" s="27" t="s">
        <v>1762</v>
      </c>
      <c r="N98" s="27" t="s">
        <v>1772</v>
      </c>
      <c r="O98" s="37">
        <v>44776</v>
      </c>
      <c r="P98" s="27" t="s">
        <v>1773</v>
      </c>
      <c r="Q98" s="27" t="s">
        <v>1774</v>
      </c>
      <c r="R98" s="27" t="s">
        <v>1775</v>
      </c>
      <c r="S98" s="27" t="s">
        <v>1778</v>
      </c>
      <c r="T98" s="38" t="s">
        <v>1777</v>
      </c>
      <c r="U98" s="38" t="s">
        <v>1777</v>
      </c>
    </row>
    <row r="99" spans="1:21" ht="15.6" x14ac:dyDescent="0.3">
      <c r="A99" s="27" t="s">
        <v>98</v>
      </c>
      <c r="B99" s="27" t="s">
        <v>677</v>
      </c>
      <c r="C99" s="27" t="s">
        <v>1256</v>
      </c>
      <c r="D99" s="27" t="s">
        <v>677</v>
      </c>
      <c r="E99" s="27" t="s">
        <v>1741</v>
      </c>
      <c r="F99" s="27" t="s">
        <v>1742</v>
      </c>
      <c r="G99" s="27" t="s">
        <v>1743</v>
      </c>
      <c r="H99" s="27" t="s">
        <v>1744</v>
      </c>
      <c r="I99" s="27" t="s">
        <v>1747</v>
      </c>
      <c r="J99" s="27" t="s">
        <v>1748</v>
      </c>
      <c r="K99" s="27" t="s">
        <v>1759</v>
      </c>
      <c r="L99" s="28">
        <v>97.822999999999993</v>
      </c>
      <c r="M99" s="27" t="s">
        <v>1762</v>
      </c>
      <c r="N99" s="27" t="s">
        <v>1772</v>
      </c>
      <c r="O99" s="37">
        <v>44775</v>
      </c>
      <c r="P99" s="27" t="s">
        <v>1773</v>
      </c>
      <c r="Q99" s="27" t="s">
        <v>1774</v>
      </c>
      <c r="R99" s="27" t="s">
        <v>1775</v>
      </c>
      <c r="S99" s="27" t="s">
        <v>1778</v>
      </c>
      <c r="T99" s="38" t="s">
        <v>1777</v>
      </c>
      <c r="U99" s="38" t="s">
        <v>1777</v>
      </c>
    </row>
    <row r="100" spans="1:21" ht="15.6" x14ac:dyDescent="0.3">
      <c r="A100" s="27" t="s">
        <v>99</v>
      </c>
      <c r="B100" s="27" t="s">
        <v>678</v>
      </c>
      <c r="C100" s="27" t="s">
        <v>1257</v>
      </c>
      <c r="D100" s="27" t="s">
        <v>678</v>
      </c>
      <c r="E100" s="27" t="s">
        <v>1741</v>
      </c>
      <c r="F100" s="27" t="s">
        <v>1742</v>
      </c>
      <c r="G100" s="27" t="s">
        <v>1743</v>
      </c>
      <c r="H100" s="27" t="s">
        <v>1744</v>
      </c>
      <c r="I100" s="27" t="s">
        <v>1747</v>
      </c>
      <c r="J100" s="27" t="s">
        <v>1748</v>
      </c>
      <c r="K100" s="27" t="s">
        <v>1759</v>
      </c>
      <c r="L100" s="28">
        <v>97.738</v>
      </c>
      <c r="M100" s="27" t="s">
        <v>1762</v>
      </c>
      <c r="N100" s="27" t="s">
        <v>1772</v>
      </c>
      <c r="O100" s="37">
        <v>44775</v>
      </c>
      <c r="P100" s="27" t="s">
        <v>1773</v>
      </c>
      <c r="Q100" s="27" t="s">
        <v>1774</v>
      </c>
      <c r="R100" s="27" t="s">
        <v>1775</v>
      </c>
      <c r="S100" s="27" t="s">
        <v>1778</v>
      </c>
      <c r="T100" s="38" t="s">
        <v>1777</v>
      </c>
      <c r="U100" s="38" t="s">
        <v>1777</v>
      </c>
    </row>
    <row r="101" spans="1:21" ht="15.6" x14ac:dyDescent="0.3">
      <c r="A101" s="27" t="s">
        <v>100</v>
      </c>
      <c r="B101" s="27" t="s">
        <v>679</v>
      </c>
      <c r="C101" s="27" t="s">
        <v>1258</v>
      </c>
      <c r="D101" s="27" t="s">
        <v>679</v>
      </c>
      <c r="E101" s="27" t="s">
        <v>1741</v>
      </c>
      <c r="F101" s="27" t="s">
        <v>1742</v>
      </c>
      <c r="G101" s="27" t="s">
        <v>1743</v>
      </c>
      <c r="H101" s="27" t="s">
        <v>1744</v>
      </c>
      <c r="I101" s="27" t="s">
        <v>1747</v>
      </c>
      <c r="J101" s="27" t="s">
        <v>1748</v>
      </c>
      <c r="K101" s="27" t="s">
        <v>1759</v>
      </c>
      <c r="L101" s="28">
        <v>97.903000000000006</v>
      </c>
      <c r="M101" s="27" t="s">
        <v>1762</v>
      </c>
      <c r="N101" s="27" t="s">
        <v>1772</v>
      </c>
      <c r="O101" s="37">
        <v>44777</v>
      </c>
      <c r="P101" s="27" t="s">
        <v>1773</v>
      </c>
      <c r="Q101" s="27" t="s">
        <v>1774</v>
      </c>
      <c r="R101" s="27" t="s">
        <v>1775</v>
      </c>
      <c r="S101" s="27" t="s">
        <v>1776</v>
      </c>
      <c r="T101" s="38" t="s">
        <v>1777</v>
      </c>
      <c r="U101" s="38" t="s">
        <v>1777</v>
      </c>
    </row>
    <row r="102" spans="1:21" ht="15.6" x14ac:dyDescent="0.3">
      <c r="A102" s="27" t="s">
        <v>101</v>
      </c>
      <c r="B102" s="27" t="s">
        <v>680</v>
      </c>
      <c r="C102" s="27" t="s">
        <v>1259</v>
      </c>
      <c r="D102" s="27" t="s">
        <v>680</v>
      </c>
      <c r="E102" s="27" t="s">
        <v>1741</v>
      </c>
      <c r="F102" s="27" t="s">
        <v>1742</v>
      </c>
      <c r="G102" s="27" t="s">
        <v>1743</v>
      </c>
      <c r="H102" s="27" t="s">
        <v>1744</v>
      </c>
      <c r="I102" s="27" t="s">
        <v>1747</v>
      </c>
      <c r="J102" s="27" t="s">
        <v>1748</v>
      </c>
      <c r="K102" s="27" t="s">
        <v>1759</v>
      </c>
      <c r="L102" s="28">
        <v>97.742000000000004</v>
      </c>
      <c r="M102" s="27" t="s">
        <v>1762</v>
      </c>
      <c r="N102" s="27" t="s">
        <v>1772</v>
      </c>
      <c r="O102" s="37">
        <v>44782</v>
      </c>
      <c r="P102" s="27" t="s">
        <v>1773</v>
      </c>
      <c r="Q102" s="27" t="s">
        <v>1774</v>
      </c>
      <c r="R102" s="27" t="s">
        <v>1775</v>
      </c>
      <c r="S102" s="27" t="s">
        <v>1778</v>
      </c>
      <c r="T102" s="38" t="s">
        <v>1777</v>
      </c>
      <c r="U102" s="38" t="s">
        <v>1777</v>
      </c>
    </row>
    <row r="103" spans="1:21" ht="15.6" x14ac:dyDescent="0.3">
      <c r="A103" s="27" t="s">
        <v>102</v>
      </c>
      <c r="B103" s="27" t="s">
        <v>681</v>
      </c>
      <c r="C103" s="27" t="s">
        <v>1260</v>
      </c>
      <c r="D103" s="27" t="s">
        <v>681</v>
      </c>
      <c r="E103" s="27" t="s">
        <v>1741</v>
      </c>
      <c r="F103" s="27" t="s">
        <v>1742</v>
      </c>
      <c r="G103" s="27" t="s">
        <v>1743</v>
      </c>
      <c r="H103" s="27" t="s">
        <v>1744</v>
      </c>
      <c r="I103" s="27" t="s">
        <v>1747</v>
      </c>
      <c r="J103" s="27" t="s">
        <v>1748</v>
      </c>
      <c r="K103" s="27" t="s">
        <v>1759</v>
      </c>
      <c r="L103" s="28">
        <v>97.903000000000006</v>
      </c>
      <c r="M103" s="27" t="s">
        <v>1762</v>
      </c>
      <c r="N103" s="27" t="s">
        <v>1772</v>
      </c>
      <c r="O103" s="37">
        <v>44782</v>
      </c>
      <c r="P103" s="27" t="s">
        <v>1773</v>
      </c>
      <c r="Q103" s="27" t="s">
        <v>1774</v>
      </c>
      <c r="R103" s="27" t="s">
        <v>1775</v>
      </c>
      <c r="S103" s="27" t="s">
        <v>1778</v>
      </c>
      <c r="T103" s="38" t="s">
        <v>1777</v>
      </c>
      <c r="U103" s="38" t="s">
        <v>1777</v>
      </c>
    </row>
    <row r="104" spans="1:21" ht="15.6" x14ac:dyDescent="0.3">
      <c r="A104" s="27" t="s">
        <v>103</v>
      </c>
      <c r="B104" s="27" t="s">
        <v>682</v>
      </c>
      <c r="C104" s="27" t="s">
        <v>1261</v>
      </c>
      <c r="D104" s="27" t="s">
        <v>682</v>
      </c>
      <c r="E104" s="27" t="s">
        <v>1741</v>
      </c>
      <c r="F104" s="27" t="s">
        <v>1742</v>
      </c>
      <c r="G104" s="27" t="s">
        <v>1743</v>
      </c>
      <c r="H104" s="27" t="s">
        <v>1744</v>
      </c>
      <c r="I104" s="27" t="s">
        <v>1747</v>
      </c>
      <c r="J104" s="27" t="s">
        <v>1748</v>
      </c>
      <c r="K104" s="27" t="s">
        <v>1759</v>
      </c>
      <c r="L104" s="28">
        <v>97.738</v>
      </c>
      <c r="M104" s="27" t="s">
        <v>1762</v>
      </c>
      <c r="N104" s="27" t="s">
        <v>1772</v>
      </c>
      <c r="O104" s="37">
        <v>44782</v>
      </c>
      <c r="P104" s="27" t="s">
        <v>1773</v>
      </c>
      <c r="Q104" s="27" t="s">
        <v>1774</v>
      </c>
      <c r="R104" s="27" t="s">
        <v>1775</v>
      </c>
      <c r="S104" s="27" t="s">
        <v>1778</v>
      </c>
      <c r="T104" s="38" t="s">
        <v>1777</v>
      </c>
      <c r="U104" s="38" t="s">
        <v>1777</v>
      </c>
    </row>
    <row r="105" spans="1:21" ht="15.6" x14ac:dyDescent="0.3">
      <c r="A105" s="27" t="s">
        <v>104</v>
      </c>
      <c r="B105" s="27" t="s">
        <v>683</v>
      </c>
      <c r="C105" s="27" t="s">
        <v>1262</v>
      </c>
      <c r="D105" s="27" t="s">
        <v>683</v>
      </c>
      <c r="E105" s="27" t="s">
        <v>1741</v>
      </c>
      <c r="F105" s="27" t="s">
        <v>1742</v>
      </c>
      <c r="G105" s="27" t="s">
        <v>1743</v>
      </c>
      <c r="H105" s="27" t="s">
        <v>1744</v>
      </c>
      <c r="I105" s="27" t="s">
        <v>1747</v>
      </c>
      <c r="J105" s="27" t="s">
        <v>1748</v>
      </c>
      <c r="K105" s="27" t="s">
        <v>1759</v>
      </c>
      <c r="L105" s="28">
        <v>98.481999999999999</v>
      </c>
      <c r="M105" s="27" t="s">
        <v>1762</v>
      </c>
      <c r="N105" s="27" t="s">
        <v>1772</v>
      </c>
      <c r="O105" s="37">
        <v>44782</v>
      </c>
      <c r="P105" s="27" t="s">
        <v>1773</v>
      </c>
      <c r="Q105" s="27" t="s">
        <v>1774</v>
      </c>
      <c r="R105" s="27" t="s">
        <v>1775</v>
      </c>
      <c r="S105" s="27" t="s">
        <v>1778</v>
      </c>
      <c r="T105" s="38" t="s">
        <v>1777</v>
      </c>
      <c r="U105" s="38" t="s">
        <v>1777</v>
      </c>
    </row>
    <row r="106" spans="1:21" ht="15.6" x14ac:dyDescent="0.3">
      <c r="A106" s="27" t="s">
        <v>105</v>
      </c>
      <c r="B106" s="27" t="s">
        <v>684</v>
      </c>
      <c r="C106" s="27" t="s">
        <v>1263</v>
      </c>
      <c r="D106" s="27" t="s">
        <v>684</v>
      </c>
      <c r="E106" s="27" t="s">
        <v>1741</v>
      </c>
      <c r="F106" s="27" t="s">
        <v>1742</v>
      </c>
      <c r="G106" s="27" t="s">
        <v>1743</v>
      </c>
      <c r="H106" s="27" t="s">
        <v>1744</v>
      </c>
      <c r="I106" s="27" t="s">
        <v>1747</v>
      </c>
      <c r="J106" s="27" t="s">
        <v>1748</v>
      </c>
      <c r="K106" s="27" t="s">
        <v>1759</v>
      </c>
      <c r="L106" s="28">
        <v>96.935000000000002</v>
      </c>
      <c r="M106" s="27" t="s">
        <v>1762</v>
      </c>
      <c r="N106" s="27" t="s">
        <v>1772</v>
      </c>
      <c r="O106" s="37">
        <v>44782</v>
      </c>
      <c r="P106" s="27" t="s">
        <v>1773</v>
      </c>
      <c r="Q106" s="27" t="s">
        <v>1774</v>
      </c>
      <c r="R106" s="27" t="s">
        <v>1775</v>
      </c>
      <c r="S106" s="27" t="s">
        <v>1778</v>
      </c>
      <c r="T106" s="38" t="s">
        <v>1777</v>
      </c>
      <c r="U106" s="38" t="s">
        <v>1777</v>
      </c>
    </row>
    <row r="107" spans="1:21" ht="15.6" x14ac:dyDescent="0.3">
      <c r="A107" s="27" t="s">
        <v>106</v>
      </c>
      <c r="B107" s="27" t="s">
        <v>685</v>
      </c>
      <c r="C107" s="27" t="s">
        <v>1264</v>
      </c>
      <c r="D107" s="27" t="s">
        <v>685</v>
      </c>
      <c r="E107" s="27" t="s">
        <v>1741</v>
      </c>
      <c r="F107" s="27" t="s">
        <v>1742</v>
      </c>
      <c r="G107" s="27" t="s">
        <v>1743</v>
      </c>
      <c r="H107" s="27" t="s">
        <v>1744</v>
      </c>
      <c r="I107" s="27" t="s">
        <v>1747</v>
      </c>
      <c r="J107" s="27" t="s">
        <v>1748</v>
      </c>
      <c r="K107" s="27" t="s">
        <v>1759</v>
      </c>
      <c r="L107" s="28">
        <v>96.451999999999998</v>
      </c>
      <c r="M107" s="27" t="s">
        <v>1762</v>
      </c>
      <c r="N107" s="27" t="s">
        <v>1772</v>
      </c>
      <c r="O107" s="37">
        <v>44782</v>
      </c>
      <c r="P107" s="27" t="s">
        <v>1773</v>
      </c>
      <c r="Q107" s="27" t="s">
        <v>1774</v>
      </c>
      <c r="R107" s="27" t="s">
        <v>1775</v>
      </c>
      <c r="S107" s="27" t="s">
        <v>1778</v>
      </c>
      <c r="T107" s="38" t="s">
        <v>1777</v>
      </c>
      <c r="U107" s="38" t="s">
        <v>1777</v>
      </c>
    </row>
    <row r="108" spans="1:21" ht="15.6" x14ac:dyDescent="0.3">
      <c r="A108" s="27" t="s">
        <v>107</v>
      </c>
      <c r="B108" s="27" t="s">
        <v>686</v>
      </c>
      <c r="C108" s="27" t="s">
        <v>1265</v>
      </c>
      <c r="D108" s="27" t="s">
        <v>686</v>
      </c>
      <c r="E108" s="27" t="s">
        <v>1741</v>
      </c>
      <c r="F108" s="27" t="s">
        <v>1742</v>
      </c>
      <c r="G108" s="27" t="s">
        <v>1743</v>
      </c>
      <c r="H108" s="27" t="s">
        <v>1744</v>
      </c>
      <c r="I108" s="27" t="s">
        <v>1747</v>
      </c>
      <c r="J108" s="27" t="s">
        <v>1748</v>
      </c>
      <c r="K108" s="27" t="s">
        <v>1759</v>
      </c>
      <c r="L108" s="28">
        <v>97.096999999999994</v>
      </c>
      <c r="M108" s="27" t="s">
        <v>1762</v>
      </c>
      <c r="N108" s="27" t="s">
        <v>1772</v>
      </c>
      <c r="O108" s="37">
        <v>44782</v>
      </c>
      <c r="P108" s="27" t="s">
        <v>1773</v>
      </c>
      <c r="Q108" s="27" t="s">
        <v>1774</v>
      </c>
      <c r="R108" s="27" t="s">
        <v>1775</v>
      </c>
      <c r="S108" s="27" t="s">
        <v>1778</v>
      </c>
      <c r="T108" s="38" t="s">
        <v>1777</v>
      </c>
      <c r="U108" s="38" t="s">
        <v>1777</v>
      </c>
    </row>
    <row r="109" spans="1:21" ht="15.6" x14ac:dyDescent="0.3">
      <c r="A109" s="27" t="s">
        <v>108</v>
      </c>
      <c r="B109" s="27" t="s">
        <v>687</v>
      </c>
      <c r="C109" s="27" t="s">
        <v>1266</v>
      </c>
      <c r="D109" s="27" t="s">
        <v>687</v>
      </c>
      <c r="E109" s="27" t="s">
        <v>1741</v>
      </c>
      <c r="F109" s="27" t="s">
        <v>1742</v>
      </c>
      <c r="G109" s="27" t="s">
        <v>1743</v>
      </c>
      <c r="H109" s="27" t="s">
        <v>1744</v>
      </c>
      <c r="I109" s="27" t="s">
        <v>1747</v>
      </c>
      <c r="J109" s="27" t="s">
        <v>1748</v>
      </c>
      <c r="K109" s="27" t="s">
        <v>1759</v>
      </c>
      <c r="L109" s="28">
        <v>97.096999999999994</v>
      </c>
      <c r="M109" s="27" t="s">
        <v>1762</v>
      </c>
      <c r="N109" s="27" t="s">
        <v>1772</v>
      </c>
      <c r="O109" s="37">
        <v>44782</v>
      </c>
      <c r="P109" s="27" t="s">
        <v>1773</v>
      </c>
      <c r="Q109" s="27" t="s">
        <v>1774</v>
      </c>
      <c r="R109" s="27" t="s">
        <v>1775</v>
      </c>
      <c r="S109" s="27" t="s">
        <v>1778</v>
      </c>
      <c r="T109" s="38" t="s">
        <v>1777</v>
      </c>
      <c r="U109" s="38" t="s">
        <v>1777</v>
      </c>
    </row>
    <row r="110" spans="1:21" ht="15.6" x14ac:dyDescent="0.3">
      <c r="A110" s="27" t="s">
        <v>109</v>
      </c>
      <c r="B110" s="27" t="s">
        <v>688</v>
      </c>
      <c r="C110" s="27" t="s">
        <v>1267</v>
      </c>
      <c r="D110" s="27" t="s">
        <v>688</v>
      </c>
      <c r="E110" s="27" t="s">
        <v>1741</v>
      </c>
      <c r="F110" s="27" t="s">
        <v>1742</v>
      </c>
      <c r="G110" s="27" t="s">
        <v>1743</v>
      </c>
      <c r="H110" s="27" t="s">
        <v>1744</v>
      </c>
      <c r="I110" s="27" t="s">
        <v>1747</v>
      </c>
      <c r="J110" s="27" t="s">
        <v>1750</v>
      </c>
      <c r="K110" s="27" t="s">
        <v>1759</v>
      </c>
      <c r="L110" s="28">
        <v>97.793000000000006</v>
      </c>
      <c r="M110" s="27" t="s">
        <v>1762</v>
      </c>
      <c r="N110" s="27" t="s">
        <v>1772</v>
      </c>
      <c r="O110" s="37">
        <v>44783</v>
      </c>
      <c r="P110" s="27" t="s">
        <v>1773</v>
      </c>
      <c r="Q110" s="27" t="s">
        <v>1774</v>
      </c>
      <c r="R110" s="27" t="s">
        <v>1775</v>
      </c>
      <c r="S110" s="27" t="s">
        <v>1776</v>
      </c>
      <c r="T110" s="38" t="s">
        <v>1777</v>
      </c>
      <c r="U110" s="38" t="s">
        <v>1777</v>
      </c>
    </row>
    <row r="111" spans="1:21" ht="15.6" x14ac:dyDescent="0.3">
      <c r="A111" s="27" t="s">
        <v>110</v>
      </c>
      <c r="B111" s="27" t="s">
        <v>689</v>
      </c>
      <c r="C111" s="27" t="s">
        <v>1268</v>
      </c>
      <c r="D111" s="27" t="s">
        <v>689</v>
      </c>
      <c r="E111" s="27" t="s">
        <v>1741</v>
      </c>
      <c r="F111" s="27" t="s">
        <v>1742</v>
      </c>
      <c r="G111" s="27" t="s">
        <v>1743</v>
      </c>
      <c r="H111" s="27" t="s">
        <v>1744</v>
      </c>
      <c r="I111" s="27" t="s">
        <v>1747</v>
      </c>
      <c r="J111" s="27" t="s">
        <v>1748</v>
      </c>
      <c r="K111" s="27" t="s">
        <v>1759</v>
      </c>
      <c r="L111" s="28">
        <v>96.29</v>
      </c>
      <c r="M111" s="27" t="s">
        <v>1762</v>
      </c>
      <c r="N111" s="27" t="s">
        <v>1772</v>
      </c>
      <c r="O111" s="37">
        <v>44784</v>
      </c>
      <c r="P111" s="27" t="s">
        <v>1773</v>
      </c>
      <c r="Q111" s="27" t="s">
        <v>1774</v>
      </c>
      <c r="R111" s="27" t="s">
        <v>1775</v>
      </c>
      <c r="S111" s="27" t="s">
        <v>1778</v>
      </c>
      <c r="T111" s="38" t="s">
        <v>1777</v>
      </c>
      <c r="U111" s="38" t="s">
        <v>1777</v>
      </c>
    </row>
    <row r="112" spans="1:21" ht="15.6" x14ac:dyDescent="0.3">
      <c r="A112" s="27" t="s">
        <v>111</v>
      </c>
      <c r="B112" s="27" t="s">
        <v>690</v>
      </c>
      <c r="C112" s="27" t="s">
        <v>1269</v>
      </c>
      <c r="D112" s="27" t="s">
        <v>690</v>
      </c>
      <c r="E112" s="27" t="s">
        <v>1741</v>
      </c>
      <c r="F112" s="27" t="s">
        <v>1742</v>
      </c>
      <c r="G112" s="27" t="s">
        <v>1743</v>
      </c>
      <c r="H112" s="27" t="s">
        <v>1744</v>
      </c>
      <c r="I112" s="27" t="s">
        <v>1747</v>
      </c>
      <c r="J112" s="27" t="s">
        <v>1750</v>
      </c>
      <c r="K112" s="27" t="s">
        <v>1759</v>
      </c>
      <c r="L112" s="28">
        <v>96.451999999999998</v>
      </c>
      <c r="M112" s="27" t="s">
        <v>1762</v>
      </c>
      <c r="N112" s="27" t="s">
        <v>1772</v>
      </c>
      <c r="O112" s="37">
        <v>44784</v>
      </c>
      <c r="P112" s="27" t="s">
        <v>1773</v>
      </c>
      <c r="Q112" s="27" t="s">
        <v>1774</v>
      </c>
      <c r="R112" s="27" t="s">
        <v>1775</v>
      </c>
      <c r="S112" s="27" t="s">
        <v>1778</v>
      </c>
      <c r="T112" s="38" t="s">
        <v>1777</v>
      </c>
      <c r="U112" s="38" t="s">
        <v>1777</v>
      </c>
    </row>
    <row r="113" spans="1:21" ht="15.6" x14ac:dyDescent="0.3">
      <c r="A113" s="27" t="s">
        <v>112</v>
      </c>
      <c r="B113" s="27" t="s">
        <v>691</v>
      </c>
      <c r="C113" s="27" t="s">
        <v>1270</v>
      </c>
      <c r="D113" s="27" t="s">
        <v>691</v>
      </c>
      <c r="E113" s="27" t="s">
        <v>1741</v>
      </c>
      <c r="F113" s="27" t="s">
        <v>1742</v>
      </c>
      <c r="G113" s="27" t="s">
        <v>1743</v>
      </c>
      <c r="H113" s="27" t="s">
        <v>1744</v>
      </c>
      <c r="I113" s="27" t="s">
        <v>1747</v>
      </c>
      <c r="J113" s="27" t="s">
        <v>1748</v>
      </c>
      <c r="K113" s="27" t="s">
        <v>1759</v>
      </c>
      <c r="L113" s="28">
        <v>97.903000000000006</v>
      </c>
      <c r="M113" s="27" t="s">
        <v>1762</v>
      </c>
      <c r="N113" s="27" t="s">
        <v>1772</v>
      </c>
      <c r="O113" s="37">
        <v>44784</v>
      </c>
      <c r="P113" s="27" t="s">
        <v>1773</v>
      </c>
      <c r="Q113" s="27" t="s">
        <v>1774</v>
      </c>
      <c r="R113" s="27" t="s">
        <v>1775</v>
      </c>
      <c r="S113" s="27" t="s">
        <v>1778</v>
      </c>
      <c r="T113" s="38" t="s">
        <v>1777</v>
      </c>
      <c r="U113" s="38" t="s">
        <v>1777</v>
      </c>
    </row>
    <row r="114" spans="1:21" ht="15.6" x14ac:dyDescent="0.3">
      <c r="A114" s="27" t="s">
        <v>113</v>
      </c>
      <c r="B114" s="27" t="s">
        <v>692</v>
      </c>
      <c r="C114" s="27" t="s">
        <v>1271</v>
      </c>
      <c r="D114" s="27" t="s">
        <v>692</v>
      </c>
      <c r="E114" s="27" t="s">
        <v>1741</v>
      </c>
      <c r="F114" s="27" t="s">
        <v>1742</v>
      </c>
      <c r="G114" s="27" t="s">
        <v>1743</v>
      </c>
      <c r="H114" s="27" t="s">
        <v>1744</v>
      </c>
      <c r="I114" s="27" t="s">
        <v>1747</v>
      </c>
      <c r="J114" s="27" t="s">
        <v>1748</v>
      </c>
      <c r="K114" s="27" t="s">
        <v>1759</v>
      </c>
      <c r="L114" s="28">
        <v>97.581000000000003</v>
      </c>
      <c r="M114" s="27" t="s">
        <v>1762</v>
      </c>
      <c r="N114" s="27" t="s">
        <v>1772</v>
      </c>
      <c r="O114" s="37">
        <v>44784</v>
      </c>
      <c r="P114" s="27" t="s">
        <v>1773</v>
      </c>
      <c r="Q114" s="27" t="s">
        <v>1774</v>
      </c>
      <c r="R114" s="27" t="s">
        <v>1775</v>
      </c>
      <c r="S114" s="27" t="s">
        <v>1778</v>
      </c>
      <c r="T114" s="38" t="s">
        <v>1777</v>
      </c>
      <c r="U114" s="38" t="s">
        <v>1777</v>
      </c>
    </row>
    <row r="115" spans="1:21" ht="15.6" x14ac:dyDescent="0.3">
      <c r="A115" s="27" t="s">
        <v>114</v>
      </c>
      <c r="B115" s="27" t="s">
        <v>693</v>
      </c>
      <c r="C115" s="27" t="s">
        <v>1272</v>
      </c>
      <c r="D115" s="27" t="s">
        <v>693</v>
      </c>
      <c r="E115" s="27" t="s">
        <v>1741</v>
      </c>
      <c r="F115" s="27" t="s">
        <v>1742</v>
      </c>
      <c r="G115" s="27" t="s">
        <v>1743</v>
      </c>
      <c r="H115" s="27" t="s">
        <v>1744</v>
      </c>
      <c r="I115" s="27" t="s">
        <v>1747</v>
      </c>
      <c r="J115" s="27" t="s">
        <v>1748</v>
      </c>
      <c r="K115" s="27" t="s">
        <v>1759</v>
      </c>
      <c r="L115" s="28">
        <v>98.225999999999999</v>
      </c>
      <c r="M115" s="27" t="s">
        <v>1762</v>
      </c>
      <c r="N115" s="27" t="s">
        <v>1772</v>
      </c>
      <c r="O115" s="37">
        <v>44784</v>
      </c>
      <c r="P115" s="27" t="s">
        <v>1773</v>
      </c>
      <c r="Q115" s="27" t="s">
        <v>1774</v>
      </c>
      <c r="R115" s="27" t="s">
        <v>1775</v>
      </c>
      <c r="S115" s="27" t="s">
        <v>1778</v>
      </c>
      <c r="T115" s="38" t="s">
        <v>1777</v>
      </c>
      <c r="U115" s="38" t="s">
        <v>1777</v>
      </c>
    </row>
    <row r="116" spans="1:21" ht="15.6" x14ac:dyDescent="0.3">
      <c r="A116" s="27" t="s">
        <v>115</v>
      </c>
      <c r="B116" s="27" t="s">
        <v>694</v>
      </c>
      <c r="C116" s="27" t="s">
        <v>1273</v>
      </c>
      <c r="D116" s="27" t="s">
        <v>694</v>
      </c>
      <c r="E116" s="27" t="s">
        <v>1741</v>
      </c>
      <c r="F116" s="27" t="s">
        <v>1742</v>
      </c>
      <c r="G116" s="27" t="s">
        <v>1743</v>
      </c>
      <c r="H116" s="27" t="s">
        <v>1744</v>
      </c>
      <c r="I116" s="27" t="s">
        <v>1747</v>
      </c>
      <c r="J116" s="27" t="s">
        <v>1748</v>
      </c>
      <c r="K116" s="27" t="s">
        <v>1759</v>
      </c>
      <c r="L116" s="28">
        <v>97.742000000000004</v>
      </c>
      <c r="M116" s="27" t="s">
        <v>1762</v>
      </c>
      <c r="N116" s="27" t="s">
        <v>1772</v>
      </c>
      <c r="O116" s="37">
        <v>44784</v>
      </c>
      <c r="P116" s="27" t="s">
        <v>1773</v>
      </c>
      <c r="Q116" s="27" t="s">
        <v>1774</v>
      </c>
      <c r="R116" s="27" t="s">
        <v>1775</v>
      </c>
      <c r="S116" s="27" t="s">
        <v>1778</v>
      </c>
      <c r="T116" s="38" t="s">
        <v>1777</v>
      </c>
      <c r="U116" s="38" t="s">
        <v>1777</v>
      </c>
    </row>
    <row r="117" spans="1:21" ht="15.6" x14ac:dyDescent="0.3">
      <c r="A117" s="27" t="s">
        <v>116</v>
      </c>
      <c r="B117" s="27" t="s">
        <v>695</v>
      </c>
      <c r="C117" s="27" t="s">
        <v>1274</v>
      </c>
      <c r="D117" s="27" t="s">
        <v>695</v>
      </c>
      <c r="E117" s="27" t="s">
        <v>1741</v>
      </c>
      <c r="F117" s="27" t="s">
        <v>1742</v>
      </c>
      <c r="G117" s="27" t="s">
        <v>1743</v>
      </c>
      <c r="H117" s="27" t="s">
        <v>1744</v>
      </c>
      <c r="I117" s="27" t="s">
        <v>1747</v>
      </c>
      <c r="J117" s="27" t="s">
        <v>1751</v>
      </c>
      <c r="K117" s="27" t="s">
        <v>1759</v>
      </c>
      <c r="L117" s="28">
        <v>98.064999999999998</v>
      </c>
      <c r="M117" s="27" t="s">
        <v>1762</v>
      </c>
      <c r="N117" s="27" t="s">
        <v>1772</v>
      </c>
      <c r="O117" s="37">
        <v>44783</v>
      </c>
      <c r="P117" s="27" t="s">
        <v>1773</v>
      </c>
      <c r="Q117" s="27" t="s">
        <v>1774</v>
      </c>
      <c r="R117" s="27" t="s">
        <v>1775</v>
      </c>
      <c r="S117" s="27" t="s">
        <v>1776</v>
      </c>
      <c r="T117" s="38" t="s">
        <v>1777</v>
      </c>
      <c r="U117" s="38" t="s">
        <v>1777</v>
      </c>
    </row>
    <row r="118" spans="1:21" ht="15.6" x14ac:dyDescent="0.3">
      <c r="A118" s="27" t="s">
        <v>117</v>
      </c>
      <c r="B118" s="27" t="s">
        <v>696</v>
      </c>
      <c r="C118" s="27" t="s">
        <v>1275</v>
      </c>
      <c r="D118" s="27" t="s">
        <v>696</v>
      </c>
      <c r="E118" s="27" t="s">
        <v>1741</v>
      </c>
      <c r="F118" s="27" t="s">
        <v>1742</v>
      </c>
      <c r="G118" s="27" t="s">
        <v>1743</v>
      </c>
      <c r="H118" s="27" t="s">
        <v>1744</v>
      </c>
      <c r="I118" s="27" t="s">
        <v>1747</v>
      </c>
      <c r="J118" s="27" t="s">
        <v>1751</v>
      </c>
      <c r="K118" s="27" t="s">
        <v>1759</v>
      </c>
      <c r="L118" s="28">
        <v>97.903000000000006</v>
      </c>
      <c r="M118" s="27" t="s">
        <v>1762</v>
      </c>
      <c r="N118" s="27" t="s">
        <v>1772</v>
      </c>
      <c r="O118" s="37">
        <v>44783</v>
      </c>
      <c r="P118" s="27" t="s">
        <v>1773</v>
      </c>
      <c r="Q118" s="27" t="s">
        <v>1774</v>
      </c>
      <c r="R118" s="27" t="s">
        <v>1775</v>
      </c>
      <c r="S118" s="27" t="s">
        <v>1776</v>
      </c>
      <c r="T118" s="38" t="s">
        <v>1777</v>
      </c>
      <c r="U118" s="38" t="s">
        <v>1777</v>
      </c>
    </row>
    <row r="119" spans="1:21" ht="15.6" x14ac:dyDescent="0.3">
      <c r="A119" s="27" t="s">
        <v>118</v>
      </c>
      <c r="B119" s="27" t="s">
        <v>697</v>
      </c>
      <c r="C119" s="27" t="s">
        <v>1276</v>
      </c>
      <c r="D119" s="27" t="s">
        <v>697</v>
      </c>
      <c r="E119" s="27" t="s">
        <v>1741</v>
      </c>
      <c r="F119" s="27" t="s">
        <v>1742</v>
      </c>
      <c r="G119" s="27" t="s">
        <v>1743</v>
      </c>
      <c r="H119" s="27" t="s">
        <v>1744</v>
      </c>
      <c r="I119" s="27" t="s">
        <v>1747</v>
      </c>
      <c r="J119" s="27" t="s">
        <v>1750</v>
      </c>
      <c r="K119" s="27" t="s">
        <v>1759</v>
      </c>
      <c r="L119" s="28">
        <v>96.774000000000001</v>
      </c>
      <c r="M119" s="27" t="s">
        <v>1762</v>
      </c>
      <c r="N119" s="27" t="s">
        <v>1772</v>
      </c>
      <c r="O119" s="37">
        <v>44783</v>
      </c>
      <c r="P119" s="27" t="s">
        <v>1773</v>
      </c>
      <c r="Q119" s="27" t="s">
        <v>1774</v>
      </c>
      <c r="R119" s="27" t="s">
        <v>1775</v>
      </c>
      <c r="S119" s="27" t="s">
        <v>1776</v>
      </c>
      <c r="T119" s="38" t="s">
        <v>1777</v>
      </c>
      <c r="U119" s="38" t="s">
        <v>1777</v>
      </c>
    </row>
    <row r="120" spans="1:21" ht="15.6" x14ac:dyDescent="0.3">
      <c r="A120" s="27" t="s">
        <v>119</v>
      </c>
      <c r="B120" s="27" t="s">
        <v>698</v>
      </c>
      <c r="C120" s="27" t="s">
        <v>1277</v>
      </c>
      <c r="D120" s="27" t="s">
        <v>698</v>
      </c>
      <c r="E120" s="27" t="s">
        <v>1741</v>
      </c>
      <c r="F120" s="27" t="s">
        <v>1742</v>
      </c>
      <c r="G120" s="27" t="s">
        <v>1743</v>
      </c>
      <c r="H120" s="27" t="s">
        <v>1744</v>
      </c>
      <c r="I120" s="27" t="s">
        <v>1747</v>
      </c>
      <c r="J120" s="27" t="s">
        <v>1751</v>
      </c>
      <c r="K120" s="27" t="s">
        <v>1759</v>
      </c>
      <c r="L120" s="28">
        <v>96.774000000000001</v>
      </c>
      <c r="M120" s="27" t="s">
        <v>1762</v>
      </c>
      <c r="N120" s="27" t="s">
        <v>1772</v>
      </c>
      <c r="O120" s="37">
        <v>44783</v>
      </c>
      <c r="P120" s="27" t="s">
        <v>1773</v>
      </c>
      <c r="Q120" s="27" t="s">
        <v>1774</v>
      </c>
      <c r="R120" s="27" t="s">
        <v>1775</v>
      </c>
      <c r="S120" s="27" t="s">
        <v>1776</v>
      </c>
      <c r="T120" s="38" t="s">
        <v>1777</v>
      </c>
      <c r="U120" s="38" t="s">
        <v>1777</v>
      </c>
    </row>
    <row r="121" spans="1:21" ht="15.6" x14ac:dyDescent="0.3">
      <c r="A121" s="27" t="s">
        <v>120</v>
      </c>
      <c r="B121" s="27" t="s">
        <v>699</v>
      </c>
      <c r="C121" s="27" t="s">
        <v>1278</v>
      </c>
      <c r="D121" s="27" t="s">
        <v>699</v>
      </c>
      <c r="E121" s="27" t="s">
        <v>1741</v>
      </c>
      <c r="F121" s="27" t="s">
        <v>1742</v>
      </c>
      <c r="G121" s="27" t="s">
        <v>1743</v>
      </c>
      <c r="H121" s="27" t="s">
        <v>1744</v>
      </c>
      <c r="I121" s="27" t="s">
        <v>1747</v>
      </c>
      <c r="J121" s="27" t="s">
        <v>1751</v>
      </c>
      <c r="K121" s="27" t="s">
        <v>1759</v>
      </c>
      <c r="L121" s="28">
        <v>97.581000000000003</v>
      </c>
      <c r="M121" s="27" t="s">
        <v>1762</v>
      </c>
      <c r="N121" s="27" t="s">
        <v>1772</v>
      </c>
      <c r="O121" s="37">
        <v>44783</v>
      </c>
      <c r="P121" s="27" t="s">
        <v>1773</v>
      </c>
      <c r="Q121" s="27" t="s">
        <v>1774</v>
      </c>
      <c r="R121" s="27" t="s">
        <v>1775</v>
      </c>
      <c r="S121" s="27" t="s">
        <v>1776</v>
      </c>
      <c r="T121" s="38" t="s">
        <v>1777</v>
      </c>
      <c r="U121" s="38" t="s">
        <v>1777</v>
      </c>
    </row>
    <row r="122" spans="1:21" ht="15.6" x14ac:dyDescent="0.3">
      <c r="A122" s="27" t="s">
        <v>121</v>
      </c>
      <c r="B122" s="27" t="s">
        <v>700</v>
      </c>
      <c r="C122" s="27" t="s">
        <v>1279</v>
      </c>
      <c r="D122" s="27" t="s">
        <v>700</v>
      </c>
      <c r="E122" s="27" t="s">
        <v>1741</v>
      </c>
      <c r="F122" s="27" t="s">
        <v>1742</v>
      </c>
      <c r="G122" s="27" t="s">
        <v>1743</v>
      </c>
      <c r="H122" s="27" t="s">
        <v>1744</v>
      </c>
      <c r="I122" s="27" t="s">
        <v>1747</v>
      </c>
      <c r="J122" s="27" t="s">
        <v>1751</v>
      </c>
      <c r="K122" s="27" t="s">
        <v>1759</v>
      </c>
      <c r="L122" s="28">
        <v>97.581000000000003</v>
      </c>
      <c r="M122" s="27" t="s">
        <v>1762</v>
      </c>
      <c r="N122" s="27" t="s">
        <v>1772</v>
      </c>
      <c r="O122" s="37">
        <v>44783</v>
      </c>
      <c r="P122" s="27" t="s">
        <v>1773</v>
      </c>
      <c r="Q122" s="27" t="s">
        <v>1774</v>
      </c>
      <c r="R122" s="27" t="s">
        <v>1775</v>
      </c>
      <c r="S122" s="27" t="s">
        <v>1776</v>
      </c>
      <c r="T122" s="38" t="s">
        <v>1777</v>
      </c>
      <c r="U122" s="38" t="s">
        <v>1777</v>
      </c>
    </row>
    <row r="123" spans="1:21" ht="15.6" x14ac:dyDescent="0.3">
      <c r="A123" s="27" t="s">
        <v>122</v>
      </c>
      <c r="B123" s="27" t="s">
        <v>701</v>
      </c>
      <c r="C123" s="27" t="s">
        <v>1280</v>
      </c>
      <c r="D123" s="27" t="s">
        <v>701</v>
      </c>
      <c r="E123" s="27" t="s">
        <v>1741</v>
      </c>
      <c r="F123" s="27" t="s">
        <v>1742</v>
      </c>
      <c r="G123" s="27" t="s">
        <v>1743</v>
      </c>
      <c r="H123" s="27" t="s">
        <v>1744</v>
      </c>
      <c r="I123" s="27" t="s">
        <v>1747</v>
      </c>
      <c r="J123" s="27" t="s">
        <v>1749</v>
      </c>
      <c r="K123" s="27" t="s">
        <v>1759</v>
      </c>
      <c r="L123" s="28">
        <v>95.248000000000005</v>
      </c>
      <c r="M123" s="27" t="s">
        <v>1762</v>
      </c>
      <c r="N123" s="27" t="s">
        <v>1772</v>
      </c>
      <c r="O123" s="37">
        <v>44783</v>
      </c>
      <c r="P123" s="27" t="s">
        <v>1773</v>
      </c>
      <c r="Q123" s="27" t="s">
        <v>1774</v>
      </c>
      <c r="R123" s="27" t="s">
        <v>1775</v>
      </c>
      <c r="S123" s="27" t="s">
        <v>1776</v>
      </c>
      <c r="T123" s="38" t="s">
        <v>1777</v>
      </c>
      <c r="U123" s="38" t="s">
        <v>1777</v>
      </c>
    </row>
    <row r="124" spans="1:21" ht="15.6" x14ac:dyDescent="0.3">
      <c r="A124" s="27" t="s">
        <v>123</v>
      </c>
      <c r="B124" s="27" t="s">
        <v>702</v>
      </c>
      <c r="C124" s="27" t="s">
        <v>1281</v>
      </c>
      <c r="D124" s="27" t="s">
        <v>702</v>
      </c>
      <c r="E124" s="27" t="s">
        <v>1741</v>
      </c>
      <c r="F124" s="27" t="s">
        <v>1742</v>
      </c>
      <c r="G124" s="27" t="s">
        <v>1743</v>
      </c>
      <c r="H124" s="27" t="s">
        <v>1744</v>
      </c>
      <c r="I124" s="27" t="s">
        <v>1747</v>
      </c>
      <c r="J124" s="27" t="s">
        <v>1751</v>
      </c>
      <c r="K124" s="27" t="s">
        <v>1759</v>
      </c>
      <c r="L124" s="28">
        <v>97.742000000000004</v>
      </c>
      <c r="M124" s="27" t="s">
        <v>1762</v>
      </c>
      <c r="N124" s="27" t="s">
        <v>1772</v>
      </c>
      <c r="O124" s="37">
        <v>44783</v>
      </c>
      <c r="P124" s="27" t="s">
        <v>1773</v>
      </c>
      <c r="Q124" s="27" t="s">
        <v>1774</v>
      </c>
      <c r="R124" s="27" t="s">
        <v>1775</v>
      </c>
      <c r="S124" s="27" t="s">
        <v>1776</v>
      </c>
      <c r="T124" s="38" t="s">
        <v>1777</v>
      </c>
      <c r="U124" s="38" t="s">
        <v>1777</v>
      </c>
    </row>
    <row r="125" spans="1:21" ht="15.6" x14ac:dyDescent="0.3">
      <c r="A125" s="27" t="s">
        <v>124</v>
      </c>
      <c r="B125" s="27" t="s">
        <v>703</v>
      </c>
      <c r="C125" s="27" t="s">
        <v>1282</v>
      </c>
      <c r="D125" s="27" t="s">
        <v>703</v>
      </c>
      <c r="E125" s="27" t="s">
        <v>1741</v>
      </c>
      <c r="F125" s="27" t="s">
        <v>1742</v>
      </c>
      <c r="G125" s="27" t="s">
        <v>1743</v>
      </c>
      <c r="H125" s="27" t="s">
        <v>1744</v>
      </c>
      <c r="I125" s="27" t="s">
        <v>1747</v>
      </c>
      <c r="J125" s="27" t="s">
        <v>1751</v>
      </c>
      <c r="K125" s="27" t="s">
        <v>1759</v>
      </c>
      <c r="L125" s="28">
        <v>97.903000000000006</v>
      </c>
      <c r="M125" s="27" t="s">
        <v>1762</v>
      </c>
      <c r="N125" s="27" t="s">
        <v>1772</v>
      </c>
      <c r="O125" s="37">
        <v>44783</v>
      </c>
      <c r="P125" s="27" t="s">
        <v>1773</v>
      </c>
      <c r="Q125" s="27" t="s">
        <v>1774</v>
      </c>
      <c r="R125" s="27" t="s">
        <v>1775</v>
      </c>
      <c r="S125" s="27" t="s">
        <v>1776</v>
      </c>
      <c r="T125" s="38" t="s">
        <v>1777</v>
      </c>
      <c r="U125" s="38" t="s">
        <v>1777</v>
      </c>
    </row>
    <row r="126" spans="1:21" ht="15.6" x14ac:dyDescent="0.3">
      <c r="A126" s="27" t="s">
        <v>125</v>
      </c>
      <c r="B126" s="27" t="s">
        <v>704</v>
      </c>
      <c r="C126" s="27" t="s">
        <v>1283</v>
      </c>
      <c r="D126" s="27" t="s">
        <v>704</v>
      </c>
      <c r="E126" s="27" t="s">
        <v>1741</v>
      </c>
      <c r="F126" s="27" t="s">
        <v>1742</v>
      </c>
      <c r="G126" s="27" t="s">
        <v>1743</v>
      </c>
      <c r="H126" s="27" t="s">
        <v>1744</v>
      </c>
      <c r="I126" s="27" t="s">
        <v>1747</v>
      </c>
      <c r="J126" s="27" t="s">
        <v>1751</v>
      </c>
      <c r="K126" s="27" t="s">
        <v>1759</v>
      </c>
      <c r="L126" s="28">
        <v>98.548000000000002</v>
      </c>
      <c r="M126" s="27" t="s">
        <v>1762</v>
      </c>
      <c r="N126" s="27" t="s">
        <v>1772</v>
      </c>
      <c r="O126" s="37">
        <v>44783</v>
      </c>
      <c r="P126" s="27" t="s">
        <v>1773</v>
      </c>
      <c r="Q126" s="27" t="s">
        <v>1774</v>
      </c>
      <c r="R126" s="27" t="s">
        <v>1775</v>
      </c>
      <c r="S126" s="27" t="s">
        <v>1776</v>
      </c>
      <c r="T126" s="38" t="s">
        <v>1777</v>
      </c>
      <c r="U126" s="38" t="s">
        <v>1777</v>
      </c>
    </row>
    <row r="127" spans="1:21" ht="15.6" x14ac:dyDescent="0.3">
      <c r="A127" s="27" t="s">
        <v>126</v>
      </c>
      <c r="B127" s="27" t="s">
        <v>705</v>
      </c>
      <c r="C127" s="27" t="s">
        <v>1284</v>
      </c>
      <c r="D127" s="27" t="s">
        <v>705</v>
      </c>
      <c r="E127" s="27" t="s">
        <v>1741</v>
      </c>
      <c r="F127" s="27" t="s">
        <v>1742</v>
      </c>
      <c r="G127" s="27" t="s">
        <v>1743</v>
      </c>
      <c r="H127" s="27" t="s">
        <v>1744</v>
      </c>
      <c r="I127" s="27" t="s">
        <v>1747</v>
      </c>
      <c r="J127" s="27" t="s">
        <v>1750</v>
      </c>
      <c r="K127" s="27" t="s">
        <v>1759</v>
      </c>
      <c r="L127" s="28">
        <v>96.613</v>
      </c>
      <c r="M127" s="27" t="s">
        <v>1762</v>
      </c>
      <c r="N127" s="27" t="s">
        <v>1772</v>
      </c>
      <c r="O127" s="37">
        <v>44783</v>
      </c>
      <c r="P127" s="27" t="s">
        <v>1773</v>
      </c>
      <c r="Q127" s="27" t="s">
        <v>1774</v>
      </c>
      <c r="R127" s="27" t="s">
        <v>1775</v>
      </c>
      <c r="S127" s="27" t="s">
        <v>1776</v>
      </c>
      <c r="T127" s="38" t="s">
        <v>1777</v>
      </c>
      <c r="U127" s="38" t="s">
        <v>1777</v>
      </c>
    </row>
    <row r="128" spans="1:21" ht="15.6" x14ac:dyDescent="0.3">
      <c r="A128" s="27" t="s">
        <v>127</v>
      </c>
      <c r="B128" s="27" t="s">
        <v>706</v>
      </c>
      <c r="C128" s="27" t="s">
        <v>1285</v>
      </c>
      <c r="D128" s="27" t="s">
        <v>706</v>
      </c>
      <c r="E128" s="27" t="s">
        <v>1741</v>
      </c>
      <c r="F128" s="27" t="s">
        <v>1742</v>
      </c>
      <c r="G128" s="27" t="s">
        <v>1743</v>
      </c>
      <c r="H128" s="27" t="s">
        <v>1744</v>
      </c>
      <c r="I128" s="27" t="s">
        <v>1747</v>
      </c>
      <c r="J128" s="27" t="s">
        <v>1752</v>
      </c>
      <c r="K128" s="27" t="s">
        <v>1759</v>
      </c>
      <c r="L128" s="28">
        <v>96.774000000000001</v>
      </c>
      <c r="M128" s="27" t="s">
        <v>1762</v>
      </c>
      <c r="N128" s="27" t="s">
        <v>1772</v>
      </c>
      <c r="O128" s="37">
        <v>44782</v>
      </c>
      <c r="P128" s="27" t="s">
        <v>1773</v>
      </c>
      <c r="Q128" s="27" t="s">
        <v>1774</v>
      </c>
      <c r="R128" s="27" t="s">
        <v>1775</v>
      </c>
      <c r="S128" s="27" t="s">
        <v>1776</v>
      </c>
      <c r="T128" s="38" t="s">
        <v>1777</v>
      </c>
      <c r="U128" s="38" t="s">
        <v>1777</v>
      </c>
    </row>
    <row r="129" spans="1:21" ht="15.6" x14ac:dyDescent="0.3">
      <c r="A129" s="27" t="s">
        <v>128</v>
      </c>
      <c r="B129" s="27" t="s">
        <v>707</v>
      </c>
      <c r="C129" s="27" t="s">
        <v>1286</v>
      </c>
      <c r="D129" s="27" t="s">
        <v>707</v>
      </c>
      <c r="E129" s="27" t="s">
        <v>1741</v>
      </c>
      <c r="F129" s="27" t="s">
        <v>1742</v>
      </c>
      <c r="G129" s="27" t="s">
        <v>1743</v>
      </c>
      <c r="H129" s="27" t="s">
        <v>1744</v>
      </c>
      <c r="I129" s="27" t="s">
        <v>1747</v>
      </c>
      <c r="J129" s="27" t="s">
        <v>1748</v>
      </c>
      <c r="K129" s="27" t="s">
        <v>1759</v>
      </c>
      <c r="L129" s="28">
        <v>96.935000000000002</v>
      </c>
      <c r="M129" s="27" t="s">
        <v>1762</v>
      </c>
      <c r="N129" s="27" t="s">
        <v>1772</v>
      </c>
      <c r="O129" s="37">
        <v>44782</v>
      </c>
      <c r="P129" s="27" t="s">
        <v>1773</v>
      </c>
      <c r="Q129" s="27" t="s">
        <v>1774</v>
      </c>
      <c r="R129" s="27" t="s">
        <v>1775</v>
      </c>
      <c r="S129" s="27" t="s">
        <v>1776</v>
      </c>
      <c r="T129" s="38" t="s">
        <v>1777</v>
      </c>
      <c r="U129" s="38" t="s">
        <v>1777</v>
      </c>
    </row>
    <row r="130" spans="1:21" ht="15.6" x14ac:dyDescent="0.3">
      <c r="A130" s="27" t="s">
        <v>129</v>
      </c>
      <c r="B130" s="27" t="s">
        <v>708</v>
      </c>
      <c r="C130" s="27" t="s">
        <v>1287</v>
      </c>
      <c r="D130" s="27" t="s">
        <v>708</v>
      </c>
      <c r="E130" s="27" t="s">
        <v>1741</v>
      </c>
      <c r="F130" s="27" t="s">
        <v>1742</v>
      </c>
      <c r="G130" s="27" t="s">
        <v>1743</v>
      </c>
      <c r="H130" s="27" t="s">
        <v>1744</v>
      </c>
      <c r="I130" s="27" t="s">
        <v>1747</v>
      </c>
      <c r="J130" s="27" t="s">
        <v>1748</v>
      </c>
      <c r="K130" s="27" t="s">
        <v>1759</v>
      </c>
      <c r="L130" s="28">
        <v>96.206000000000003</v>
      </c>
      <c r="M130" s="27" t="s">
        <v>1762</v>
      </c>
      <c r="N130" s="27" t="s">
        <v>1772</v>
      </c>
      <c r="O130" s="37">
        <v>44782</v>
      </c>
      <c r="P130" s="27" t="s">
        <v>1773</v>
      </c>
      <c r="Q130" s="27" t="s">
        <v>1774</v>
      </c>
      <c r="R130" s="27" t="s">
        <v>1775</v>
      </c>
      <c r="S130" s="27" t="s">
        <v>1776</v>
      </c>
      <c r="T130" s="38" t="s">
        <v>1777</v>
      </c>
      <c r="U130" s="38" t="s">
        <v>1777</v>
      </c>
    </row>
    <row r="131" spans="1:21" ht="15.6" x14ac:dyDescent="0.3">
      <c r="A131" s="27" t="s">
        <v>130</v>
      </c>
      <c r="B131" s="27" t="s">
        <v>709</v>
      </c>
      <c r="C131" s="27" t="s">
        <v>1288</v>
      </c>
      <c r="D131" s="27" t="s">
        <v>709</v>
      </c>
      <c r="E131" s="27" t="s">
        <v>1741</v>
      </c>
      <c r="F131" s="27" t="s">
        <v>1742</v>
      </c>
      <c r="G131" s="27" t="s">
        <v>1743</v>
      </c>
      <c r="H131" s="27" t="s">
        <v>1744</v>
      </c>
      <c r="I131" s="27" t="s">
        <v>1747</v>
      </c>
      <c r="J131" s="27" t="s">
        <v>1748</v>
      </c>
      <c r="K131" s="27" t="s">
        <v>1759</v>
      </c>
      <c r="L131" s="28">
        <v>97.096999999999994</v>
      </c>
      <c r="M131" s="27" t="s">
        <v>1762</v>
      </c>
      <c r="N131" s="27" t="s">
        <v>1772</v>
      </c>
      <c r="O131" s="37">
        <v>44782</v>
      </c>
      <c r="P131" s="27" t="s">
        <v>1773</v>
      </c>
      <c r="Q131" s="27" t="s">
        <v>1774</v>
      </c>
      <c r="R131" s="27" t="s">
        <v>1775</v>
      </c>
      <c r="S131" s="27" t="s">
        <v>1776</v>
      </c>
      <c r="T131" s="38" t="s">
        <v>1777</v>
      </c>
      <c r="U131" s="38" t="s">
        <v>1777</v>
      </c>
    </row>
    <row r="132" spans="1:21" ht="15.6" x14ac:dyDescent="0.3">
      <c r="A132" s="27" t="s">
        <v>131</v>
      </c>
      <c r="B132" s="27" t="s">
        <v>710</v>
      </c>
      <c r="C132" s="27" t="s">
        <v>1289</v>
      </c>
      <c r="D132" s="27" t="s">
        <v>710</v>
      </c>
      <c r="E132" s="27" t="s">
        <v>1741</v>
      </c>
      <c r="F132" s="27" t="s">
        <v>1742</v>
      </c>
      <c r="G132" s="27" t="s">
        <v>1743</v>
      </c>
      <c r="H132" s="27" t="s">
        <v>1744</v>
      </c>
      <c r="I132" s="27" t="s">
        <v>1747</v>
      </c>
      <c r="J132" s="27" t="s">
        <v>1748</v>
      </c>
      <c r="K132" s="27" t="s">
        <v>1759</v>
      </c>
      <c r="L132" s="28">
        <v>96.935000000000002</v>
      </c>
      <c r="M132" s="27" t="s">
        <v>1762</v>
      </c>
      <c r="N132" s="27" t="s">
        <v>1772</v>
      </c>
      <c r="O132" s="37">
        <v>44782</v>
      </c>
      <c r="P132" s="27" t="s">
        <v>1773</v>
      </c>
      <c r="Q132" s="27" t="s">
        <v>1774</v>
      </c>
      <c r="R132" s="27" t="s">
        <v>1775</v>
      </c>
      <c r="S132" s="27" t="s">
        <v>1776</v>
      </c>
      <c r="T132" s="38" t="s">
        <v>1777</v>
      </c>
      <c r="U132" s="38" t="s">
        <v>1777</v>
      </c>
    </row>
    <row r="133" spans="1:21" ht="15.6" x14ac:dyDescent="0.3">
      <c r="A133" s="27" t="s">
        <v>132</v>
      </c>
      <c r="B133" s="27" t="s">
        <v>711</v>
      </c>
      <c r="C133" s="27" t="s">
        <v>1290</v>
      </c>
      <c r="D133" s="27" t="s">
        <v>711</v>
      </c>
      <c r="E133" s="27" t="s">
        <v>1741</v>
      </c>
      <c r="F133" s="27" t="s">
        <v>1742</v>
      </c>
      <c r="G133" s="27" t="s">
        <v>1743</v>
      </c>
      <c r="H133" s="27" t="s">
        <v>1744</v>
      </c>
      <c r="I133" s="27" t="s">
        <v>1747</v>
      </c>
      <c r="J133" s="27" t="s">
        <v>1748</v>
      </c>
      <c r="K133" s="27" t="s">
        <v>1759</v>
      </c>
      <c r="L133" s="28">
        <v>97.903000000000006</v>
      </c>
      <c r="M133" s="27" t="s">
        <v>1762</v>
      </c>
      <c r="N133" s="27" t="s">
        <v>1772</v>
      </c>
      <c r="O133" s="37">
        <v>44782</v>
      </c>
      <c r="P133" s="27" t="s">
        <v>1773</v>
      </c>
      <c r="Q133" s="27" t="s">
        <v>1774</v>
      </c>
      <c r="R133" s="27" t="s">
        <v>1775</v>
      </c>
      <c r="S133" s="27" t="s">
        <v>1776</v>
      </c>
      <c r="T133" s="38" t="s">
        <v>1777</v>
      </c>
      <c r="U133" s="38" t="s">
        <v>1777</v>
      </c>
    </row>
    <row r="134" spans="1:21" ht="15.6" x14ac:dyDescent="0.3">
      <c r="A134" s="27" t="s">
        <v>133</v>
      </c>
      <c r="B134" s="27" t="s">
        <v>712</v>
      </c>
      <c r="C134" s="27" t="s">
        <v>1291</v>
      </c>
      <c r="D134" s="27" t="s">
        <v>712</v>
      </c>
      <c r="E134" s="27" t="s">
        <v>1741</v>
      </c>
      <c r="F134" s="27" t="s">
        <v>1742</v>
      </c>
      <c r="G134" s="27" t="s">
        <v>1743</v>
      </c>
      <c r="H134" s="27" t="s">
        <v>1744</v>
      </c>
      <c r="I134" s="27" t="s">
        <v>1747</v>
      </c>
      <c r="J134" s="27" t="s">
        <v>1751</v>
      </c>
      <c r="K134" s="27" t="s">
        <v>1759</v>
      </c>
      <c r="L134" s="28">
        <v>97.903000000000006</v>
      </c>
      <c r="M134" s="27" t="s">
        <v>1762</v>
      </c>
      <c r="N134" s="27" t="s">
        <v>1772</v>
      </c>
      <c r="O134" s="37">
        <v>44782</v>
      </c>
      <c r="P134" s="27" t="s">
        <v>1773</v>
      </c>
      <c r="Q134" s="27" t="s">
        <v>1774</v>
      </c>
      <c r="R134" s="27" t="s">
        <v>1775</v>
      </c>
      <c r="S134" s="27" t="s">
        <v>1776</v>
      </c>
      <c r="T134" s="38" t="s">
        <v>1777</v>
      </c>
      <c r="U134" s="38" t="s">
        <v>1777</v>
      </c>
    </row>
    <row r="135" spans="1:21" ht="15.6" x14ac:dyDescent="0.3">
      <c r="A135" s="27" t="s">
        <v>134</v>
      </c>
      <c r="B135" s="27" t="s">
        <v>713</v>
      </c>
      <c r="C135" s="27" t="s">
        <v>1292</v>
      </c>
      <c r="D135" s="27" t="s">
        <v>713</v>
      </c>
      <c r="E135" s="27" t="s">
        <v>1741</v>
      </c>
      <c r="F135" s="27" t="s">
        <v>1742</v>
      </c>
      <c r="G135" s="27" t="s">
        <v>1743</v>
      </c>
      <c r="H135" s="27" t="s">
        <v>1744</v>
      </c>
      <c r="I135" s="27" t="s">
        <v>1747</v>
      </c>
      <c r="J135" s="27" t="s">
        <v>1750</v>
      </c>
      <c r="K135" s="27" t="s">
        <v>1759</v>
      </c>
      <c r="L135" s="28">
        <v>96.935000000000002</v>
      </c>
      <c r="M135" s="27" t="s">
        <v>1762</v>
      </c>
      <c r="N135" s="27" t="s">
        <v>1772</v>
      </c>
      <c r="O135" s="37">
        <v>44782</v>
      </c>
      <c r="P135" s="27" t="s">
        <v>1773</v>
      </c>
      <c r="Q135" s="27" t="s">
        <v>1774</v>
      </c>
      <c r="R135" s="27" t="s">
        <v>1775</v>
      </c>
      <c r="S135" s="27" t="s">
        <v>1776</v>
      </c>
      <c r="T135" s="38" t="s">
        <v>1777</v>
      </c>
      <c r="U135" s="38" t="s">
        <v>1777</v>
      </c>
    </row>
    <row r="136" spans="1:21" ht="15.6" x14ac:dyDescent="0.3">
      <c r="A136" s="27" t="s">
        <v>135</v>
      </c>
      <c r="B136" s="27" t="s">
        <v>714</v>
      </c>
      <c r="C136" s="27" t="s">
        <v>1293</v>
      </c>
      <c r="D136" s="27" t="s">
        <v>714</v>
      </c>
      <c r="E136" s="27" t="s">
        <v>1741</v>
      </c>
      <c r="F136" s="27" t="s">
        <v>1742</v>
      </c>
      <c r="G136" s="27" t="s">
        <v>1743</v>
      </c>
      <c r="H136" s="27" t="s">
        <v>1744</v>
      </c>
      <c r="I136" s="27" t="s">
        <v>1747</v>
      </c>
      <c r="J136" s="27" t="s">
        <v>1750</v>
      </c>
      <c r="K136" s="27" t="s">
        <v>1759</v>
      </c>
      <c r="L136" s="28">
        <v>96.613</v>
      </c>
      <c r="M136" s="27" t="s">
        <v>1762</v>
      </c>
      <c r="N136" s="27" t="s">
        <v>1772</v>
      </c>
      <c r="O136" s="37">
        <v>44782</v>
      </c>
      <c r="P136" s="27" t="s">
        <v>1773</v>
      </c>
      <c r="Q136" s="27" t="s">
        <v>1774</v>
      </c>
      <c r="R136" s="27" t="s">
        <v>1775</v>
      </c>
      <c r="S136" s="27" t="s">
        <v>1776</v>
      </c>
      <c r="T136" s="38" t="s">
        <v>1777</v>
      </c>
      <c r="U136" s="38" t="s">
        <v>1777</v>
      </c>
    </row>
    <row r="137" spans="1:21" ht="15.6" x14ac:dyDescent="0.3">
      <c r="A137" s="27" t="s">
        <v>136</v>
      </c>
      <c r="B137" s="27" t="s">
        <v>715</v>
      </c>
      <c r="C137" s="27" t="s">
        <v>1294</v>
      </c>
      <c r="D137" s="27" t="s">
        <v>715</v>
      </c>
      <c r="E137" s="27" t="s">
        <v>1741</v>
      </c>
      <c r="F137" s="27" t="s">
        <v>1742</v>
      </c>
      <c r="G137" s="27" t="s">
        <v>1743</v>
      </c>
      <c r="H137" s="27" t="s">
        <v>1744</v>
      </c>
      <c r="I137" s="27" t="s">
        <v>1747</v>
      </c>
      <c r="J137" s="27" t="s">
        <v>1748</v>
      </c>
      <c r="K137" s="27" t="s">
        <v>1759</v>
      </c>
      <c r="L137" s="28">
        <v>97.903000000000006</v>
      </c>
      <c r="M137" s="27" t="s">
        <v>1762</v>
      </c>
      <c r="N137" s="27" t="s">
        <v>1772</v>
      </c>
      <c r="O137" s="37">
        <v>44782</v>
      </c>
      <c r="P137" s="27" t="s">
        <v>1773</v>
      </c>
      <c r="Q137" s="27" t="s">
        <v>1774</v>
      </c>
      <c r="R137" s="27" t="s">
        <v>1775</v>
      </c>
      <c r="S137" s="27" t="s">
        <v>1776</v>
      </c>
      <c r="T137" s="38" t="s">
        <v>1777</v>
      </c>
      <c r="U137" s="38" t="s">
        <v>1777</v>
      </c>
    </row>
    <row r="138" spans="1:21" ht="15.6" x14ac:dyDescent="0.3">
      <c r="A138" s="27" t="s">
        <v>137</v>
      </c>
      <c r="B138" s="27" t="s">
        <v>716</v>
      </c>
      <c r="C138" s="27" t="s">
        <v>1295</v>
      </c>
      <c r="D138" s="27" t="s">
        <v>716</v>
      </c>
      <c r="E138" s="27" t="s">
        <v>1741</v>
      </c>
      <c r="F138" s="27" t="s">
        <v>1742</v>
      </c>
      <c r="G138" s="27" t="s">
        <v>1743</v>
      </c>
      <c r="H138" s="27" t="s">
        <v>1744</v>
      </c>
      <c r="I138" s="27" t="s">
        <v>1747</v>
      </c>
      <c r="J138" s="27" t="s">
        <v>1748</v>
      </c>
      <c r="K138" s="27" t="s">
        <v>1759</v>
      </c>
      <c r="L138" s="28">
        <v>97.581000000000003</v>
      </c>
      <c r="M138" s="27" t="s">
        <v>1762</v>
      </c>
      <c r="N138" s="27" t="s">
        <v>1772</v>
      </c>
      <c r="O138" s="37">
        <v>44782</v>
      </c>
      <c r="P138" s="27" t="s">
        <v>1773</v>
      </c>
      <c r="Q138" s="27" t="s">
        <v>1774</v>
      </c>
      <c r="R138" s="27" t="s">
        <v>1775</v>
      </c>
      <c r="S138" s="27" t="s">
        <v>1776</v>
      </c>
      <c r="T138" s="38" t="s">
        <v>1777</v>
      </c>
      <c r="U138" s="38" t="s">
        <v>1777</v>
      </c>
    </row>
    <row r="139" spans="1:21" ht="15.6" x14ac:dyDescent="0.3">
      <c r="A139" s="27" t="s">
        <v>138</v>
      </c>
      <c r="B139" s="27" t="s">
        <v>717</v>
      </c>
      <c r="C139" s="27" t="s">
        <v>1296</v>
      </c>
      <c r="D139" s="27" t="s">
        <v>717</v>
      </c>
      <c r="E139" s="27" t="s">
        <v>1741</v>
      </c>
      <c r="F139" s="27" t="s">
        <v>1742</v>
      </c>
      <c r="G139" s="27" t="s">
        <v>1743</v>
      </c>
      <c r="H139" s="27" t="s">
        <v>1744</v>
      </c>
      <c r="I139" s="27" t="s">
        <v>1747</v>
      </c>
      <c r="J139" s="27" t="s">
        <v>1748</v>
      </c>
      <c r="K139" s="27" t="s">
        <v>1759</v>
      </c>
      <c r="L139" s="28">
        <v>98.064999999999998</v>
      </c>
      <c r="M139" s="27" t="s">
        <v>1762</v>
      </c>
      <c r="N139" s="27" t="s">
        <v>1772</v>
      </c>
      <c r="O139" s="37">
        <v>44782</v>
      </c>
      <c r="P139" s="27" t="s">
        <v>1773</v>
      </c>
      <c r="Q139" s="27" t="s">
        <v>1774</v>
      </c>
      <c r="R139" s="27" t="s">
        <v>1775</v>
      </c>
      <c r="S139" s="27" t="s">
        <v>1776</v>
      </c>
      <c r="T139" s="38" t="s">
        <v>1777</v>
      </c>
      <c r="U139" s="38" t="s">
        <v>1777</v>
      </c>
    </row>
    <row r="140" spans="1:21" ht="15.6" x14ac:dyDescent="0.3">
      <c r="A140" s="27" t="s">
        <v>139</v>
      </c>
      <c r="B140" s="27" t="s">
        <v>718</v>
      </c>
      <c r="C140" s="27" t="s">
        <v>1297</v>
      </c>
      <c r="D140" s="27" t="s">
        <v>718</v>
      </c>
      <c r="E140" s="27" t="s">
        <v>1741</v>
      </c>
      <c r="F140" s="27" t="s">
        <v>1742</v>
      </c>
      <c r="G140" s="27" t="s">
        <v>1743</v>
      </c>
      <c r="H140" s="27" t="s">
        <v>1744</v>
      </c>
      <c r="I140" s="27" t="s">
        <v>1747</v>
      </c>
      <c r="J140" s="27" t="s">
        <v>1750</v>
      </c>
      <c r="K140" s="27" t="s">
        <v>1759</v>
      </c>
      <c r="L140" s="28">
        <v>96.613</v>
      </c>
      <c r="M140" s="27" t="s">
        <v>1762</v>
      </c>
      <c r="N140" s="27" t="s">
        <v>1772</v>
      </c>
      <c r="O140" s="37">
        <v>44782</v>
      </c>
      <c r="P140" s="27" t="s">
        <v>1773</v>
      </c>
      <c r="Q140" s="27" t="s">
        <v>1774</v>
      </c>
      <c r="R140" s="27" t="s">
        <v>1775</v>
      </c>
      <c r="S140" s="27" t="s">
        <v>1776</v>
      </c>
      <c r="T140" s="38" t="s">
        <v>1777</v>
      </c>
      <c r="U140" s="38" t="s">
        <v>1777</v>
      </c>
    </row>
    <row r="141" spans="1:21" ht="15.6" x14ac:dyDescent="0.3">
      <c r="A141" s="27" t="s">
        <v>140</v>
      </c>
      <c r="B141" s="27" t="s">
        <v>719</v>
      </c>
      <c r="C141" s="27" t="s">
        <v>1298</v>
      </c>
      <c r="D141" s="27" t="s">
        <v>719</v>
      </c>
      <c r="E141" s="27" t="s">
        <v>1741</v>
      </c>
      <c r="F141" s="27" t="s">
        <v>1742</v>
      </c>
      <c r="G141" s="27" t="s">
        <v>1743</v>
      </c>
      <c r="H141" s="27" t="s">
        <v>1744</v>
      </c>
      <c r="I141" s="27" t="s">
        <v>1747</v>
      </c>
      <c r="J141" s="27" t="s">
        <v>1748</v>
      </c>
      <c r="K141" s="27" t="s">
        <v>1759</v>
      </c>
      <c r="L141" s="28">
        <v>97.903000000000006</v>
      </c>
      <c r="M141" s="27" t="s">
        <v>1762</v>
      </c>
      <c r="N141" s="27" t="s">
        <v>1772</v>
      </c>
      <c r="O141" s="37">
        <v>44782</v>
      </c>
      <c r="P141" s="27" t="s">
        <v>1773</v>
      </c>
      <c r="Q141" s="27" t="s">
        <v>1774</v>
      </c>
      <c r="R141" s="27" t="s">
        <v>1775</v>
      </c>
      <c r="S141" s="27" t="s">
        <v>1776</v>
      </c>
      <c r="T141" s="38" t="s">
        <v>1777</v>
      </c>
      <c r="U141" s="38" t="s">
        <v>1777</v>
      </c>
    </row>
    <row r="142" spans="1:21" ht="15.6" x14ac:dyDescent="0.3">
      <c r="A142" s="27" t="s">
        <v>141</v>
      </c>
      <c r="B142" s="27" t="s">
        <v>720</v>
      </c>
      <c r="C142" s="27" t="s">
        <v>1299</v>
      </c>
      <c r="D142" s="27" t="s">
        <v>720</v>
      </c>
      <c r="E142" s="27" t="s">
        <v>1741</v>
      </c>
      <c r="F142" s="27" t="s">
        <v>1742</v>
      </c>
      <c r="G142" s="27" t="s">
        <v>1743</v>
      </c>
      <c r="H142" s="27" t="s">
        <v>1744</v>
      </c>
      <c r="I142" s="27" t="s">
        <v>1747</v>
      </c>
      <c r="J142" s="27" t="s">
        <v>1752</v>
      </c>
      <c r="K142" s="27" t="s">
        <v>1759</v>
      </c>
      <c r="L142" s="28">
        <v>96.29</v>
      </c>
      <c r="M142" s="27" t="s">
        <v>1762</v>
      </c>
      <c r="N142" s="27" t="s">
        <v>1772</v>
      </c>
      <c r="O142" s="37">
        <v>44782</v>
      </c>
      <c r="P142" s="27" t="s">
        <v>1773</v>
      </c>
      <c r="Q142" s="27" t="s">
        <v>1774</v>
      </c>
      <c r="R142" s="27" t="s">
        <v>1775</v>
      </c>
      <c r="S142" s="27" t="s">
        <v>1776</v>
      </c>
      <c r="T142" s="38" t="s">
        <v>1777</v>
      </c>
      <c r="U142" s="38" t="s">
        <v>1777</v>
      </c>
    </row>
    <row r="143" spans="1:21" ht="15.6" x14ac:dyDescent="0.3">
      <c r="A143" s="27" t="s">
        <v>142</v>
      </c>
      <c r="B143" s="27" t="s">
        <v>721</v>
      </c>
      <c r="C143" s="27" t="s">
        <v>1300</v>
      </c>
      <c r="D143" s="27" t="s">
        <v>721</v>
      </c>
      <c r="E143" s="27" t="s">
        <v>1741</v>
      </c>
      <c r="F143" s="27" t="s">
        <v>1742</v>
      </c>
      <c r="G143" s="27" t="s">
        <v>1743</v>
      </c>
      <c r="H143" s="27" t="s">
        <v>1744</v>
      </c>
      <c r="I143" s="27" t="s">
        <v>1747</v>
      </c>
      <c r="J143" s="27" t="s">
        <v>1753</v>
      </c>
      <c r="K143" s="27" t="s">
        <v>1759</v>
      </c>
      <c r="L143" s="28">
        <v>95.887</v>
      </c>
      <c r="M143" s="27" t="s">
        <v>1762</v>
      </c>
      <c r="N143" s="27" t="s">
        <v>1772</v>
      </c>
      <c r="O143" s="37">
        <v>44784</v>
      </c>
      <c r="P143" s="27" t="s">
        <v>1773</v>
      </c>
      <c r="Q143" s="27" t="s">
        <v>1774</v>
      </c>
      <c r="R143" s="27" t="s">
        <v>1775</v>
      </c>
      <c r="S143" s="27" t="s">
        <v>1778</v>
      </c>
      <c r="T143" s="38" t="s">
        <v>1777</v>
      </c>
      <c r="U143" s="38" t="s">
        <v>1777</v>
      </c>
    </row>
    <row r="144" spans="1:21" ht="15.6" x14ac:dyDescent="0.3">
      <c r="A144" s="27" t="s">
        <v>143</v>
      </c>
      <c r="B144" s="27" t="s">
        <v>722</v>
      </c>
      <c r="C144" s="27" t="s">
        <v>1301</v>
      </c>
      <c r="D144" s="27" t="s">
        <v>722</v>
      </c>
      <c r="E144" s="27" t="s">
        <v>1741</v>
      </c>
      <c r="F144" s="27" t="s">
        <v>1742</v>
      </c>
      <c r="G144" s="27" t="s">
        <v>1743</v>
      </c>
      <c r="H144" s="27" t="s">
        <v>1744</v>
      </c>
      <c r="I144" s="27" t="s">
        <v>1747</v>
      </c>
      <c r="J144" s="27" t="s">
        <v>1752</v>
      </c>
      <c r="K144" s="27" t="s">
        <v>1759</v>
      </c>
      <c r="L144" s="28">
        <v>96.613</v>
      </c>
      <c r="M144" s="27" t="s">
        <v>1762</v>
      </c>
      <c r="N144" s="27" t="s">
        <v>1772</v>
      </c>
      <c r="O144" s="37">
        <v>44784</v>
      </c>
      <c r="P144" s="27" t="s">
        <v>1773</v>
      </c>
      <c r="Q144" s="27" t="s">
        <v>1774</v>
      </c>
      <c r="R144" s="27" t="s">
        <v>1775</v>
      </c>
      <c r="S144" s="27" t="s">
        <v>1778</v>
      </c>
      <c r="T144" s="38" t="s">
        <v>1777</v>
      </c>
      <c r="U144" s="38" t="s">
        <v>1777</v>
      </c>
    </row>
    <row r="145" spans="1:21" ht="15.6" x14ac:dyDescent="0.3">
      <c r="A145" s="27" t="s">
        <v>144</v>
      </c>
      <c r="B145" s="27" t="s">
        <v>723</v>
      </c>
      <c r="C145" s="27" t="s">
        <v>1302</v>
      </c>
      <c r="D145" s="27" t="s">
        <v>723</v>
      </c>
      <c r="E145" s="27" t="s">
        <v>1741</v>
      </c>
      <c r="F145" s="27" t="s">
        <v>1742</v>
      </c>
      <c r="G145" s="27" t="s">
        <v>1743</v>
      </c>
      <c r="H145" s="27" t="s">
        <v>1744</v>
      </c>
      <c r="I145" s="27" t="s">
        <v>1747</v>
      </c>
      <c r="J145" s="27" t="s">
        <v>1748</v>
      </c>
      <c r="K145" s="27" t="s">
        <v>1759</v>
      </c>
      <c r="L145" s="28">
        <v>97.576999999999998</v>
      </c>
      <c r="M145" s="27" t="s">
        <v>1762</v>
      </c>
      <c r="N145" s="27" t="s">
        <v>1772</v>
      </c>
      <c r="O145" s="37">
        <v>44784</v>
      </c>
      <c r="P145" s="27" t="s">
        <v>1773</v>
      </c>
      <c r="Q145" s="27" t="s">
        <v>1774</v>
      </c>
      <c r="R145" s="27" t="s">
        <v>1775</v>
      </c>
      <c r="S145" s="27" t="s">
        <v>1778</v>
      </c>
      <c r="T145" s="38" t="s">
        <v>1777</v>
      </c>
      <c r="U145" s="38" t="s">
        <v>1777</v>
      </c>
    </row>
    <row r="146" spans="1:21" ht="15.6" x14ac:dyDescent="0.3">
      <c r="A146" s="27" t="s">
        <v>145</v>
      </c>
      <c r="B146" s="27" t="s">
        <v>724</v>
      </c>
      <c r="C146" s="27" t="s">
        <v>1303</v>
      </c>
      <c r="D146" s="27" t="s">
        <v>724</v>
      </c>
      <c r="E146" s="27" t="s">
        <v>1741</v>
      </c>
      <c r="F146" s="27" t="s">
        <v>1742</v>
      </c>
      <c r="G146" s="27" t="s">
        <v>1743</v>
      </c>
      <c r="H146" s="27" t="s">
        <v>1744</v>
      </c>
      <c r="I146" s="27" t="s">
        <v>1747</v>
      </c>
      <c r="J146" s="27" t="s">
        <v>1750</v>
      </c>
      <c r="K146" s="27" t="s">
        <v>1759</v>
      </c>
      <c r="L146" s="28">
        <v>96.774000000000001</v>
      </c>
      <c r="M146" s="27" t="s">
        <v>1762</v>
      </c>
      <c r="N146" s="27" t="s">
        <v>1772</v>
      </c>
      <c r="O146" s="37">
        <v>44784</v>
      </c>
      <c r="P146" s="27" t="s">
        <v>1773</v>
      </c>
      <c r="Q146" s="27" t="s">
        <v>1774</v>
      </c>
      <c r="R146" s="27" t="s">
        <v>1775</v>
      </c>
      <c r="S146" s="27" t="s">
        <v>1778</v>
      </c>
      <c r="T146" s="38" t="s">
        <v>1777</v>
      </c>
      <c r="U146" s="38" t="s">
        <v>1777</v>
      </c>
    </row>
    <row r="147" spans="1:21" ht="15.6" x14ac:dyDescent="0.3">
      <c r="A147" s="27" t="s">
        <v>146</v>
      </c>
      <c r="B147" s="27" t="s">
        <v>725</v>
      </c>
      <c r="C147" s="27" t="s">
        <v>1304</v>
      </c>
      <c r="D147" s="27" t="s">
        <v>725</v>
      </c>
      <c r="E147" s="27" t="s">
        <v>1741</v>
      </c>
      <c r="F147" s="27" t="s">
        <v>1742</v>
      </c>
      <c r="G147" s="27" t="s">
        <v>1743</v>
      </c>
      <c r="H147" s="27" t="s">
        <v>1744</v>
      </c>
      <c r="I147" s="27" t="s">
        <v>1747</v>
      </c>
      <c r="J147" s="27" t="s">
        <v>1748</v>
      </c>
      <c r="K147" s="27" t="s">
        <v>1759</v>
      </c>
      <c r="L147" s="28">
        <v>96.284000000000006</v>
      </c>
      <c r="M147" s="27" t="s">
        <v>1762</v>
      </c>
      <c r="N147" s="27" t="s">
        <v>1772</v>
      </c>
      <c r="O147" s="37">
        <v>44845</v>
      </c>
      <c r="P147" s="27" t="s">
        <v>1773</v>
      </c>
      <c r="Q147" s="27" t="s">
        <v>1774</v>
      </c>
      <c r="R147" s="27" t="s">
        <v>1775</v>
      </c>
      <c r="S147" s="27" t="s">
        <v>1776</v>
      </c>
      <c r="T147" s="38" t="s">
        <v>1777</v>
      </c>
      <c r="U147" s="38" t="s">
        <v>1777</v>
      </c>
    </row>
    <row r="148" spans="1:21" ht="15.6" x14ac:dyDescent="0.3">
      <c r="A148" s="27" t="s">
        <v>147</v>
      </c>
      <c r="B148" s="27" t="s">
        <v>726</v>
      </c>
      <c r="C148" s="27" t="s">
        <v>1305</v>
      </c>
      <c r="D148" s="27" t="s">
        <v>726</v>
      </c>
      <c r="E148" s="27" t="s">
        <v>1741</v>
      </c>
      <c r="F148" s="27" t="s">
        <v>1742</v>
      </c>
      <c r="G148" s="27" t="s">
        <v>1743</v>
      </c>
      <c r="H148" s="27" t="s">
        <v>1744</v>
      </c>
      <c r="I148" s="27" t="s">
        <v>1747</v>
      </c>
      <c r="J148" s="27" t="s">
        <v>1750</v>
      </c>
      <c r="K148" s="27" t="s">
        <v>1759</v>
      </c>
      <c r="L148" s="28">
        <v>96.456999999999994</v>
      </c>
      <c r="M148" s="27" t="s">
        <v>1762</v>
      </c>
      <c r="N148" s="27" t="s">
        <v>1772</v>
      </c>
      <c r="O148" s="37">
        <v>44854</v>
      </c>
      <c r="P148" s="27" t="s">
        <v>1773</v>
      </c>
      <c r="Q148" s="27" t="s">
        <v>1774</v>
      </c>
      <c r="R148" s="27" t="s">
        <v>1775</v>
      </c>
      <c r="S148" s="27" t="s">
        <v>1776</v>
      </c>
      <c r="T148" s="38" t="s">
        <v>1777</v>
      </c>
      <c r="U148" s="38" t="s">
        <v>1777</v>
      </c>
    </row>
    <row r="149" spans="1:21" ht="15.6" x14ac:dyDescent="0.3">
      <c r="A149" s="27" t="s">
        <v>148</v>
      </c>
      <c r="B149" s="27" t="s">
        <v>727</v>
      </c>
      <c r="C149" s="27" t="s">
        <v>1306</v>
      </c>
      <c r="D149" s="27" t="s">
        <v>727</v>
      </c>
      <c r="E149" s="27" t="s">
        <v>1741</v>
      </c>
      <c r="F149" s="27" t="s">
        <v>1742</v>
      </c>
      <c r="G149" s="27" t="s">
        <v>1743</v>
      </c>
      <c r="H149" s="27" t="s">
        <v>1744</v>
      </c>
      <c r="I149" s="27" t="s">
        <v>1747</v>
      </c>
      <c r="J149" s="27" t="s">
        <v>1750</v>
      </c>
      <c r="K149" s="27" t="s">
        <v>1759</v>
      </c>
      <c r="L149" s="28">
        <v>95.813000000000002</v>
      </c>
      <c r="M149" s="27" t="s">
        <v>1762</v>
      </c>
      <c r="N149" s="27" t="s">
        <v>1772</v>
      </c>
      <c r="O149" s="37">
        <v>44854</v>
      </c>
      <c r="P149" s="27" t="s">
        <v>1773</v>
      </c>
      <c r="Q149" s="27" t="s">
        <v>1774</v>
      </c>
      <c r="R149" s="27" t="s">
        <v>1775</v>
      </c>
      <c r="S149" s="27" t="s">
        <v>1776</v>
      </c>
      <c r="T149" s="38" t="s">
        <v>1777</v>
      </c>
      <c r="U149" s="38" t="s">
        <v>1777</v>
      </c>
    </row>
    <row r="150" spans="1:21" ht="15.6" x14ac:dyDescent="0.3">
      <c r="A150" s="27" t="s">
        <v>149</v>
      </c>
      <c r="B150" s="27" t="s">
        <v>728</v>
      </c>
      <c r="C150" s="27" t="s">
        <v>1307</v>
      </c>
      <c r="D150" s="27" t="s">
        <v>728</v>
      </c>
      <c r="E150" s="27" t="s">
        <v>1741</v>
      </c>
      <c r="F150" s="27" t="s">
        <v>1742</v>
      </c>
      <c r="G150" s="27" t="s">
        <v>1743</v>
      </c>
      <c r="H150" s="27" t="s">
        <v>1744</v>
      </c>
      <c r="I150" s="27" t="s">
        <v>1747</v>
      </c>
      <c r="J150" s="27" t="s">
        <v>1748</v>
      </c>
      <c r="K150" s="27" t="s">
        <v>1759</v>
      </c>
      <c r="L150" s="28">
        <v>97.096999999999994</v>
      </c>
      <c r="M150" s="27" t="s">
        <v>1762</v>
      </c>
      <c r="N150" s="27" t="s">
        <v>1772</v>
      </c>
      <c r="O150" s="37">
        <v>43938</v>
      </c>
      <c r="P150" s="27" t="s">
        <v>1773</v>
      </c>
      <c r="Q150" s="27" t="s">
        <v>1774</v>
      </c>
      <c r="R150" s="27" t="s">
        <v>1775</v>
      </c>
      <c r="S150" s="27" t="s">
        <v>1779</v>
      </c>
      <c r="T150" s="27" t="s">
        <v>1780</v>
      </c>
      <c r="U150" s="27" t="s">
        <v>1781</v>
      </c>
    </row>
    <row r="151" spans="1:21" ht="15.6" x14ac:dyDescent="0.3">
      <c r="A151" s="27" t="s">
        <v>150</v>
      </c>
      <c r="B151" s="27" t="s">
        <v>729</v>
      </c>
      <c r="C151" s="27" t="s">
        <v>1308</v>
      </c>
      <c r="D151" s="27" t="s">
        <v>729</v>
      </c>
      <c r="E151" s="27" t="s">
        <v>1741</v>
      </c>
      <c r="F151" s="27" t="s">
        <v>1742</v>
      </c>
      <c r="G151" s="27" t="s">
        <v>1743</v>
      </c>
      <c r="H151" s="27" t="s">
        <v>1744</v>
      </c>
      <c r="I151" s="27" t="s">
        <v>1747</v>
      </c>
      <c r="J151" s="27" t="s">
        <v>1748</v>
      </c>
      <c r="K151" s="27" t="s">
        <v>1759</v>
      </c>
      <c r="L151" s="28">
        <v>98.384</v>
      </c>
      <c r="M151" s="27" t="s">
        <v>1762</v>
      </c>
      <c r="N151" s="27" t="s">
        <v>1772</v>
      </c>
      <c r="O151" s="37">
        <v>43938</v>
      </c>
      <c r="P151" s="27" t="s">
        <v>1773</v>
      </c>
      <c r="Q151" s="27" t="s">
        <v>1774</v>
      </c>
      <c r="R151" s="27" t="s">
        <v>1775</v>
      </c>
      <c r="S151" s="27" t="s">
        <v>1779</v>
      </c>
      <c r="T151" s="27" t="s">
        <v>1780</v>
      </c>
      <c r="U151" s="27" t="s">
        <v>1781</v>
      </c>
    </row>
    <row r="152" spans="1:21" ht="15.6" x14ac:dyDescent="0.3">
      <c r="A152" s="27" t="s">
        <v>151</v>
      </c>
      <c r="B152" s="27" t="s">
        <v>730</v>
      </c>
      <c r="C152" s="27" t="s">
        <v>1309</v>
      </c>
      <c r="D152" s="27" t="s">
        <v>730</v>
      </c>
      <c r="E152" s="27" t="s">
        <v>1741</v>
      </c>
      <c r="F152" s="27" t="s">
        <v>1742</v>
      </c>
      <c r="G152" s="27" t="s">
        <v>1743</v>
      </c>
      <c r="H152" s="27" t="s">
        <v>1744</v>
      </c>
      <c r="I152" s="27" t="s">
        <v>1747</v>
      </c>
      <c r="J152" s="27" t="s">
        <v>1748</v>
      </c>
      <c r="K152" s="27" t="s">
        <v>1759</v>
      </c>
      <c r="L152" s="28">
        <v>98.061000000000007</v>
      </c>
      <c r="M152" s="27" t="s">
        <v>1762</v>
      </c>
      <c r="N152" s="27" t="s">
        <v>1772</v>
      </c>
      <c r="O152" s="37">
        <v>43938</v>
      </c>
      <c r="P152" s="27" t="s">
        <v>1773</v>
      </c>
      <c r="Q152" s="27" t="s">
        <v>1774</v>
      </c>
      <c r="R152" s="27" t="s">
        <v>1775</v>
      </c>
      <c r="S152" s="27" t="s">
        <v>1779</v>
      </c>
      <c r="T152" s="27" t="s">
        <v>1780</v>
      </c>
      <c r="U152" s="27" t="s">
        <v>1781</v>
      </c>
    </row>
    <row r="153" spans="1:21" ht="15.6" x14ac:dyDescent="0.3">
      <c r="A153" s="27" t="s">
        <v>152</v>
      </c>
      <c r="B153" s="27" t="s">
        <v>731</v>
      </c>
      <c r="C153" s="27" t="s">
        <v>1310</v>
      </c>
      <c r="D153" s="27" t="s">
        <v>731</v>
      </c>
      <c r="E153" s="27" t="s">
        <v>1741</v>
      </c>
      <c r="F153" s="27" t="s">
        <v>1742</v>
      </c>
      <c r="G153" s="27" t="s">
        <v>1743</v>
      </c>
      <c r="H153" s="27" t="s">
        <v>1744</v>
      </c>
      <c r="I153" s="27" t="s">
        <v>1747</v>
      </c>
      <c r="J153" s="27" t="s">
        <v>1748</v>
      </c>
      <c r="K153" s="27" t="s">
        <v>1759</v>
      </c>
      <c r="L153" s="28">
        <v>96.935000000000002</v>
      </c>
      <c r="M153" s="27" t="s">
        <v>1762</v>
      </c>
      <c r="N153" s="27" t="s">
        <v>1772</v>
      </c>
      <c r="O153" s="37">
        <v>43938</v>
      </c>
      <c r="P153" s="27" t="s">
        <v>1773</v>
      </c>
      <c r="Q153" s="27" t="s">
        <v>1774</v>
      </c>
      <c r="R153" s="27" t="s">
        <v>1775</v>
      </c>
      <c r="S153" s="27" t="s">
        <v>1779</v>
      </c>
      <c r="T153" s="27" t="s">
        <v>1780</v>
      </c>
      <c r="U153" s="27" t="s">
        <v>1781</v>
      </c>
    </row>
    <row r="154" spans="1:21" ht="15.6" x14ac:dyDescent="0.3">
      <c r="A154" s="27" t="s">
        <v>153</v>
      </c>
      <c r="B154" s="27" t="s">
        <v>732</v>
      </c>
      <c r="C154" s="27" t="s">
        <v>1311</v>
      </c>
      <c r="D154" s="27" t="s">
        <v>732</v>
      </c>
      <c r="E154" s="27" t="s">
        <v>1741</v>
      </c>
      <c r="F154" s="27" t="s">
        <v>1742</v>
      </c>
      <c r="G154" s="27" t="s">
        <v>1743</v>
      </c>
      <c r="H154" s="27" t="s">
        <v>1744</v>
      </c>
      <c r="I154" s="27" t="s">
        <v>1747</v>
      </c>
      <c r="J154" s="27" t="s">
        <v>1748</v>
      </c>
      <c r="K154" s="27" t="s">
        <v>1759</v>
      </c>
      <c r="L154" s="28">
        <v>98.150999999999996</v>
      </c>
      <c r="M154" s="27" t="s">
        <v>1762</v>
      </c>
      <c r="N154" s="27" t="s">
        <v>1772</v>
      </c>
      <c r="O154" s="37">
        <v>43938</v>
      </c>
      <c r="P154" s="27" t="s">
        <v>1773</v>
      </c>
      <c r="Q154" s="27" t="s">
        <v>1774</v>
      </c>
      <c r="R154" s="27" t="s">
        <v>1775</v>
      </c>
      <c r="S154" s="27" t="s">
        <v>1779</v>
      </c>
      <c r="T154" s="27" t="s">
        <v>1780</v>
      </c>
      <c r="U154" s="27" t="s">
        <v>1781</v>
      </c>
    </row>
    <row r="155" spans="1:21" ht="15.6" x14ac:dyDescent="0.3">
      <c r="A155" s="27" t="s">
        <v>154</v>
      </c>
      <c r="B155" s="27" t="s">
        <v>733</v>
      </c>
      <c r="C155" s="27" t="s">
        <v>1312</v>
      </c>
      <c r="D155" s="27" t="s">
        <v>733</v>
      </c>
      <c r="E155" s="27" t="s">
        <v>1741</v>
      </c>
      <c r="F155" s="27" t="s">
        <v>1742</v>
      </c>
      <c r="G155" s="27" t="s">
        <v>1743</v>
      </c>
      <c r="H155" s="27" t="s">
        <v>1744</v>
      </c>
      <c r="I155" s="27" t="s">
        <v>1747</v>
      </c>
      <c r="J155" s="27" t="s">
        <v>1748</v>
      </c>
      <c r="K155" s="27" t="s">
        <v>1759</v>
      </c>
      <c r="L155" s="28">
        <v>97.016000000000005</v>
      </c>
      <c r="M155" s="27" t="s">
        <v>1762</v>
      </c>
      <c r="N155" s="27" t="s">
        <v>1772</v>
      </c>
      <c r="O155" s="37">
        <v>43938</v>
      </c>
      <c r="P155" s="27" t="s">
        <v>1773</v>
      </c>
      <c r="Q155" s="27" t="s">
        <v>1774</v>
      </c>
      <c r="R155" s="27" t="s">
        <v>1775</v>
      </c>
      <c r="S155" s="27" t="s">
        <v>1779</v>
      </c>
      <c r="T155" s="27" t="s">
        <v>1780</v>
      </c>
      <c r="U155" s="27" t="s">
        <v>1781</v>
      </c>
    </row>
    <row r="156" spans="1:21" ht="15.6" x14ac:dyDescent="0.3">
      <c r="A156" s="27" t="s">
        <v>155</v>
      </c>
      <c r="B156" s="27" t="s">
        <v>734</v>
      </c>
      <c r="C156" s="27" t="s">
        <v>1313</v>
      </c>
      <c r="D156" s="27" t="s">
        <v>734</v>
      </c>
      <c r="E156" s="27" t="s">
        <v>1741</v>
      </c>
      <c r="F156" s="27" t="s">
        <v>1742</v>
      </c>
      <c r="G156" s="27" t="s">
        <v>1743</v>
      </c>
      <c r="H156" s="27" t="s">
        <v>1744</v>
      </c>
      <c r="I156" s="27" t="s">
        <v>1747</v>
      </c>
      <c r="J156" s="27" t="s">
        <v>1748</v>
      </c>
      <c r="K156" s="27" t="s">
        <v>1759</v>
      </c>
      <c r="L156" s="28">
        <v>97.822999999999993</v>
      </c>
      <c r="M156" s="27" t="s">
        <v>1762</v>
      </c>
      <c r="N156" s="27" t="s">
        <v>1772</v>
      </c>
      <c r="O156" s="37">
        <v>43938</v>
      </c>
      <c r="P156" s="27" t="s">
        <v>1773</v>
      </c>
      <c r="Q156" s="27" t="s">
        <v>1774</v>
      </c>
      <c r="R156" s="27" t="s">
        <v>1775</v>
      </c>
      <c r="S156" s="27" t="s">
        <v>1779</v>
      </c>
      <c r="T156" s="27" t="s">
        <v>1780</v>
      </c>
      <c r="U156" s="27" t="s">
        <v>1781</v>
      </c>
    </row>
    <row r="157" spans="1:21" ht="15.6" x14ac:dyDescent="0.3">
      <c r="A157" s="27" t="s">
        <v>156</v>
      </c>
      <c r="B157" s="27" t="s">
        <v>735</v>
      </c>
      <c r="C157" s="27" t="s">
        <v>1314</v>
      </c>
      <c r="D157" s="27" t="s">
        <v>735</v>
      </c>
      <c r="E157" s="27" t="s">
        <v>1741</v>
      </c>
      <c r="F157" s="27" t="s">
        <v>1742</v>
      </c>
      <c r="G157" s="27" t="s">
        <v>1743</v>
      </c>
      <c r="H157" s="27" t="s">
        <v>1744</v>
      </c>
      <c r="I157" s="27" t="s">
        <v>1747</v>
      </c>
      <c r="J157" s="27" t="s">
        <v>1748</v>
      </c>
      <c r="K157" s="27" t="s">
        <v>1759</v>
      </c>
      <c r="L157" s="28">
        <v>98.548000000000002</v>
      </c>
      <c r="M157" s="27" t="s">
        <v>1762</v>
      </c>
      <c r="N157" s="27" t="s">
        <v>1772</v>
      </c>
      <c r="O157" s="37">
        <v>43938</v>
      </c>
      <c r="P157" s="27" t="s">
        <v>1773</v>
      </c>
      <c r="Q157" s="27" t="s">
        <v>1774</v>
      </c>
      <c r="R157" s="27" t="s">
        <v>1775</v>
      </c>
      <c r="S157" s="27" t="s">
        <v>1779</v>
      </c>
      <c r="T157" s="27" t="s">
        <v>1782</v>
      </c>
      <c r="U157" s="27" t="s">
        <v>1783</v>
      </c>
    </row>
    <row r="158" spans="1:21" ht="15.6" x14ac:dyDescent="0.3">
      <c r="A158" s="27" t="s">
        <v>157</v>
      </c>
      <c r="B158" s="27" t="s">
        <v>736</v>
      </c>
      <c r="C158" s="27" t="s">
        <v>1315</v>
      </c>
      <c r="D158" s="27" t="s">
        <v>736</v>
      </c>
      <c r="E158" s="27" t="s">
        <v>1741</v>
      </c>
      <c r="F158" s="27" t="s">
        <v>1742</v>
      </c>
      <c r="G158" s="27" t="s">
        <v>1743</v>
      </c>
      <c r="H158" s="27" t="s">
        <v>1744</v>
      </c>
      <c r="I158" s="27" t="s">
        <v>1747</v>
      </c>
      <c r="J158" s="27" t="s">
        <v>1748</v>
      </c>
      <c r="K158" s="27" t="s">
        <v>1759</v>
      </c>
      <c r="L158" s="28">
        <v>98.064999999999998</v>
      </c>
      <c r="M158" s="27" t="s">
        <v>1762</v>
      </c>
      <c r="N158" s="27" t="s">
        <v>1772</v>
      </c>
      <c r="O158" s="37">
        <v>43938</v>
      </c>
      <c r="P158" s="27" t="s">
        <v>1773</v>
      </c>
      <c r="Q158" s="27" t="s">
        <v>1774</v>
      </c>
      <c r="R158" s="27" t="s">
        <v>1775</v>
      </c>
      <c r="S158" s="27" t="s">
        <v>1779</v>
      </c>
      <c r="T158" s="27" t="s">
        <v>1782</v>
      </c>
      <c r="U158" s="27" t="s">
        <v>1783</v>
      </c>
    </row>
    <row r="159" spans="1:21" ht="15.6" x14ac:dyDescent="0.3">
      <c r="A159" s="27" t="s">
        <v>158</v>
      </c>
      <c r="B159" s="27" t="s">
        <v>737</v>
      </c>
      <c r="C159" s="27" t="s">
        <v>1316</v>
      </c>
      <c r="D159" s="27" t="s">
        <v>737</v>
      </c>
      <c r="E159" s="27" t="s">
        <v>1741</v>
      </c>
      <c r="F159" s="27" t="s">
        <v>1742</v>
      </c>
      <c r="G159" s="27" t="s">
        <v>1743</v>
      </c>
      <c r="H159" s="27" t="s">
        <v>1744</v>
      </c>
      <c r="I159" s="27" t="s">
        <v>1747</v>
      </c>
      <c r="J159" s="27" t="s">
        <v>1748</v>
      </c>
      <c r="K159" s="27" t="s">
        <v>1759</v>
      </c>
      <c r="L159" s="28">
        <v>98.225999999999999</v>
      </c>
      <c r="M159" s="27" t="s">
        <v>1762</v>
      </c>
      <c r="N159" s="27" t="s">
        <v>1772</v>
      </c>
      <c r="O159" s="37">
        <v>43938</v>
      </c>
      <c r="P159" s="27" t="s">
        <v>1773</v>
      </c>
      <c r="Q159" s="27" t="s">
        <v>1774</v>
      </c>
      <c r="R159" s="27" t="s">
        <v>1775</v>
      </c>
      <c r="S159" s="27" t="s">
        <v>1779</v>
      </c>
      <c r="T159" s="27" t="s">
        <v>1782</v>
      </c>
      <c r="U159" s="27" t="s">
        <v>1783</v>
      </c>
    </row>
    <row r="160" spans="1:21" ht="15.6" x14ac:dyDescent="0.3">
      <c r="A160" s="27" t="s">
        <v>159</v>
      </c>
      <c r="B160" s="27" t="s">
        <v>738</v>
      </c>
      <c r="C160" s="27" t="s">
        <v>1317</v>
      </c>
      <c r="D160" s="27" t="s">
        <v>738</v>
      </c>
      <c r="E160" s="27" t="s">
        <v>1741</v>
      </c>
      <c r="F160" s="27" t="s">
        <v>1742</v>
      </c>
      <c r="G160" s="27" t="s">
        <v>1743</v>
      </c>
      <c r="H160" s="27" t="s">
        <v>1744</v>
      </c>
      <c r="I160" s="27" t="s">
        <v>1747</v>
      </c>
      <c r="J160" s="27" t="s">
        <v>1748</v>
      </c>
      <c r="K160" s="27" t="s">
        <v>1759</v>
      </c>
      <c r="L160" s="28">
        <v>97.587999999999994</v>
      </c>
      <c r="M160" s="27" t="s">
        <v>1762</v>
      </c>
      <c r="N160" s="27" t="s">
        <v>1772</v>
      </c>
      <c r="O160" s="37">
        <v>43938</v>
      </c>
      <c r="P160" s="27" t="s">
        <v>1773</v>
      </c>
      <c r="Q160" s="27" t="s">
        <v>1774</v>
      </c>
      <c r="R160" s="27" t="s">
        <v>1775</v>
      </c>
      <c r="S160" s="27" t="s">
        <v>1779</v>
      </c>
      <c r="T160" s="27" t="s">
        <v>1782</v>
      </c>
      <c r="U160" s="27" t="s">
        <v>1783</v>
      </c>
    </row>
    <row r="161" spans="1:21" ht="15.6" x14ac:dyDescent="0.3">
      <c r="A161" s="27" t="s">
        <v>160</v>
      </c>
      <c r="B161" s="27" t="s">
        <v>739</v>
      </c>
      <c r="C161" s="27" t="s">
        <v>1318</v>
      </c>
      <c r="D161" s="27" t="s">
        <v>739</v>
      </c>
      <c r="E161" s="27" t="s">
        <v>1741</v>
      </c>
      <c r="F161" s="27" t="s">
        <v>1742</v>
      </c>
      <c r="G161" s="27" t="s">
        <v>1743</v>
      </c>
      <c r="H161" s="27" t="s">
        <v>1744</v>
      </c>
      <c r="I161" s="27" t="s">
        <v>1747</v>
      </c>
      <c r="J161" s="27" t="s">
        <v>1748</v>
      </c>
      <c r="K161" s="27" t="s">
        <v>1759</v>
      </c>
      <c r="L161" s="28">
        <v>96.724999999999994</v>
      </c>
      <c r="M161" s="27" t="s">
        <v>1762</v>
      </c>
      <c r="N161" s="27" t="s">
        <v>1772</v>
      </c>
      <c r="O161" s="37">
        <v>43938</v>
      </c>
      <c r="P161" s="27" t="s">
        <v>1773</v>
      </c>
      <c r="Q161" s="27" t="s">
        <v>1774</v>
      </c>
      <c r="R161" s="27" t="s">
        <v>1775</v>
      </c>
      <c r="S161" s="27" t="s">
        <v>1779</v>
      </c>
      <c r="T161" s="27" t="s">
        <v>1782</v>
      </c>
      <c r="U161" s="27" t="s">
        <v>1783</v>
      </c>
    </row>
    <row r="162" spans="1:21" ht="15.6" x14ac:dyDescent="0.3">
      <c r="A162" s="27" t="s">
        <v>161</v>
      </c>
      <c r="B162" s="27" t="s">
        <v>740</v>
      </c>
      <c r="C162" s="27" t="s">
        <v>1319</v>
      </c>
      <c r="D162" s="27" t="s">
        <v>740</v>
      </c>
      <c r="E162" s="27" t="s">
        <v>1741</v>
      </c>
      <c r="F162" s="27" t="s">
        <v>1742</v>
      </c>
      <c r="G162" s="27" t="s">
        <v>1743</v>
      </c>
      <c r="H162" s="27" t="s">
        <v>1744</v>
      </c>
      <c r="I162" s="27" t="s">
        <v>1747</v>
      </c>
      <c r="J162" s="27" t="s">
        <v>1748</v>
      </c>
      <c r="K162" s="27" t="s">
        <v>1759</v>
      </c>
      <c r="L162" s="28">
        <v>98.064999999999998</v>
      </c>
      <c r="M162" s="27" t="s">
        <v>1762</v>
      </c>
      <c r="N162" s="27" t="s">
        <v>1772</v>
      </c>
      <c r="O162" s="37">
        <v>43938</v>
      </c>
      <c r="P162" s="27" t="s">
        <v>1773</v>
      </c>
      <c r="Q162" s="27" t="s">
        <v>1774</v>
      </c>
      <c r="R162" s="27" t="s">
        <v>1775</v>
      </c>
      <c r="S162" s="27" t="s">
        <v>1779</v>
      </c>
      <c r="T162" s="27" t="s">
        <v>1782</v>
      </c>
      <c r="U162" s="27" t="s">
        <v>1783</v>
      </c>
    </row>
    <row r="163" spans="1:21" ht="15.6" x14ac:dyDescent="0.3">
      <c r="A163" s="27" t="s">
        <v>162</v>
      </c>
      <c r="B163" s="27" t="s">
        <v>741</v>
      </c>
      <c r="C163" s="27" t="s">
        <v>1320</v>
      </c>
      <c r="D163" s="27" t="s">
        <v>741</v>
      </c>
      <c r="E163" s="27" t="s">
        <v>1741</v>
      </c>
      <c r="F163" s="27" t="s">
        <v>1742</v>
      </c>
      <c r="G163" s="27" t="s">
        <v>1743</v>
      </c>
      <c r="H163" s="27" t="s">
        <v>1744</v>
      </c>
      <c r="I163" s="27" t="s">
        <v>1747</v>
      </c>
      <c r="J163" s="27" t="s">
        <v>1748</v>
      </c>
      <c r="K163" s="27" t="s">
        <v>1759</v>
      </c>
      <c r="L163" s="28">
        <v>97.742000000000004</v>
      </c>
      <c r="M163" s="27" t="s">
        <v>1762</v>
      </c>
      <c r="N163" s="27" t="s">
        <v>1772</v>
      </c>
      <c r="O163" s="37">
        <v>43938</v>
      </c>
      <c r="P163" s="27" t="s">
        <v>1773</v>
      </c>
      <c r="Q163" s="27" t="s">
        <v>1774</v>
      </c>
      <c r="R163" s="27" t="s">
        <v>1775</v>
      </c>
      <c r="S163" s="27" t="s">
        <v>1779</v>
      </c>
      <c r="T163" s="27" t="s">
        <v>1782</v>
      </c>
      <c r="U163" s="27" t="s">
        <v>1783</v>
      </c>
    </row>
    <row r="164" spans="1:21" ht="15.6" x14ac:dyDescent="0.3">
      <c r="A164" s="27" t="s">
        <v>163</v>
      </c>
      <c r="B164" s="27" t="s">
        <v>742</v>
      </c>
      <c r="C164" s="27" t="s">
        <v>1321</v>
      </c>
      <c r="D164" s="27" t="s">
        <v>742</v>
      </c>
      <c r="E164" s="27" t="s">
        <v>1741</v>
      </c>
      <c r="F164" s="27" t="s">
        <v>1742</v>
      </c>
      <c r="G164" s="27" t="s">
        <v>1743</v>
      </c>
      <c r="H164" s="27" t="s">
        <v>1744</v>
      </c>
      <c r="I164" s="27" t="s">
        <v>1747</v>
      </c>
      <c r="J164" s="27" t="s">
        <v>1748</v>
      </c>
      <c r="K164" s="27" t="s">
        <v>1759</v>
      </c>
      <c r="L164" s="28">
        <v>96.129000000000005</v>
      </c>
      <c r="M164" s="27" t="s">
        <v>1762</v>
      </c>
      <c r="N164" s="27" t="s">
        <v>1772</v>
      </c>
      <c r="O164" s="37">
        <v>43938</v>
      </c>
      <c r="P164" s="27" t="s">
        <v>1773</v>
      </c>
      <c r="Q164" s="27" t="s">
        <v>1774</v>
      </c>
      <c r="R164" s="27" t="s">
        <v>1775</v>
      </c>
      <c r="S164" s="27" t="s">
        <v>1779</v>
      </c>
      <c r="T164" s="27" t="s">
        <v>1782</v>
      </c>
      <c r="U164" s="27" t="s">
        <v>1783</v>
      </c>
    </row>
    <row r="165" spans="1:21" ht="15.6" x14ac:dyDescent="0.3">
      <c r="A165" s="27" t="s">
        <v>164</v>
      </c>
      <c r="B165" s="27" t="s">
        <v>743</v>
      </c>
      <c r="C165" s="27" t="s">
        <v>1322</v>
      </c>
      <c r="D165" s="27" t="s">
        <v>743</v>
      </c>
      <c r="E165" s="27" t="s">
        <v>1741</v>
      </c>
      <c r="F165" s="27" t="s">
        <v>1742</v>
      </c>
      <c r="G165" s="27" t="s">
        <v>1743</v>
      </c>
      <c r="H165" s="27" t="s">
        <v>1744</v>
      </c>
      <c r="I165" s="27" t="s">
        <v>1747</v>
      </c>
      <c r="J165" s="27" t="s">
        <v>1748</v>
      </c>
      <c r="K165" s="27" t="s">
        <v>1759</v>
      </c>
      <c r="L165" s="28">
        <v>98.305999999999997</v>
      </c>
      <c r="M165" s="27" t="s">
        <v>1762</v>
      </c>
      <c r="N165" s="27" t="s">
        <v>1772</v>
      </c>
      <c r="O165" s="37">
        <v>43945</v>
      </c>
      <c r="P165" s="27" t="s">
        <v>1773</v>
      </c>
      <c r="Q165" s="27" t="s">
        <v>1774</v>
      </c>
      <c r="R165" s="27" t="s">
        <v>1775</v>
      </c>
      <c r="S165" s="27" t="s">
        <v>1779</v>
      </c>
      <c r="T165" s="27" t="s">
        <v>1784</v>
      </c>
      <c r="U165" s="27" t="s">
        <v>1785</v>
      </c>
    </row>
    <row r="166" spans="1:21" ht="15.6" x14ac:dyDescent="0.3">
      <c r="A166" s="27" t="s">
        <v>165</v>
      </c>
      <c r="B166" s="27" t="s">
        <v>744</v>
      </c>
      <c r="C166" s="27" t="s">
        <v>1323</v>
      </c>
      <c r="D166" s="27" t="s">
        <v>744</v>
      </c>
      <c r="E166" s="27" t="s">
        <v>1741</v>
      </c>
      <c r="F166" s="27" t="s">
        <v>1742</v>
      </c>
      <c r="G166" s="27" t="s">
        <v>1743</v>
      </c>
      <c r="H166" s="27" t="s">
        <v>1744</v>
      </c>
      <c r="I166" s="27" t="s">
        <v>1747</v>
      </c>
      <c r="J166" s="27" t="s">
        <v>1748</v>
      </c>
      <c r="K166" s="27" t="s">
        <v>1759</v>
      </c>
      <c r="L166" s="28">
        <v>98.064999999999998</v>
      </c>
      <c r="M166" s="27" t="s">
        <v>1762</v>
      </c>
      <c r="N166" s="27" t="s">
        <v>1772</v>
      </c>
      <c r="O166" s="37">
        <v>43945</v>
      </c>
      <c r="P166" s="27" t="s">
        <v>1773</v>
      </c>
      <c r="Q166" s="27" t="s">
        <v>1774</v>
      </c>
      <c r="R166" s="27" t="s">
        <v>1775</v>
      </c>
      <c r="S166" s="27" t="s">
        <v>1779</v>
      </c>
      <c r="T166" s="27" t="s">
        <v>1784</v>
      </c>
      <c r="U166" s="27" t="s">
        <v>1785</v>
      </c>
    </row>
    <row r="167" spans="1:21" ht="15.6" x14ac:dyDescent="0.3">
      <c r="A167" s="27" t="s">
        <v>166</v>
      </c>
      <c r="B167" s="27" t="s">
        <v>745</v>
      </c>
      <c r="C167" s="27" t="s">
        <v>1324</v>
      </c>
      <c r="D167" s="27" t="s">
        <v>745</v>
      </c>
      <c r="E167" s="27" t="s">
        <v>1741</v>
      </c>
      <c r="F167" s="27" t="s">
        <v>1742</v>
      </c>
      <c r="G167" s="27" t="s">
        <v>1743</v>
      </c>
      <c r="H167" s="27" t="s">
        <v>1744</v>
      </c>
      <c r="I167" s="27" t="s">
        <v>1747</v>
      </c>
      <c r="J167" s="27" t="s">
        <v>1748</v>
      </c>
      <c r="K167" s="27" t="s">
        <v>1759</v>
      </c>
      <c r="L167" s="28">
        <v>98.064999999999998</v>
      </c>
      <c r="M167" s="27" t="s">
        <v>1762</v>
      </c>
      <c r="N167" s="27" t="s">
        <v>1772</v>
      </c>
      <c r="O167" s="37">
        <v>43945</v>
      </c>
      <c r="P167" s="27" t="s">
        <v>1773</v>
      </c>
      <c r="Q167" s="27" t="s">
        <v>1774</v>
      </c>
      <c r="R167" s="27" t="s">
        <v>1775</v>
      </c>
      <c r="S167" s="27" t="s">
        <v>1779</v>
      </c>
      <c r="T167" s="27" t="s">
        <v>1786</v>
      </c>
      <c r="U167" s="27" t="s">
        <v>1787</v>
      </c>
    </row>
    <row r="168" spans="1:21" ht="15.6" x14ac:dyDescent="0.3">
      <c r="A168" s="27" t="s">
        <v>167</v>
      </c>
      <c r="B168" s="27" t="s">
        <v>746</v>
      </c>
      <c r="C168" s="27" t="s">
        <v>1325</v>
      </c>
      <c r="D168" s="27" t="s">
        <v>746</v>
      </c>
      <c r="E168" s="27" t="s">
        <v>1741</v>
      </c>
      <c r="F168" s="27" t="s">
        <v>1742</v>
      </c>
      <c r="G168" s="27" t="s">
        <v>1743</v>
      </c>
      <c r="H168" s="27" t="s">
        <v>1744</v>
      </c>
      <c r="I168" s="27" t="s">
        <v>1747</v>
      </c>
      <c r="J168" s="27" t="s">
        <v>1748</v>
      </c>
      <c r="K168" s="27" t="s">
        <v>1759</v>
      </c>
      <c r="L168" s="28">
        <v>97.742000000000004</v>
      </c>
      <c r="M168" s="27" t="s">
        <v>1762</v>
      </c>
      <c r="N168" s="27" t="s">
        <v>1772</v>
      </c>
      <c r="O168" s="37">
        <v>43945</v>
      </c>
      <c r="P168" s="27" t="s">
        <v>1773</v>
      </c>
      <c r="Q168" s="27" t="s">
        <v>1774</v>
      </c>
      <c r="R168" s="27" t="s">
        <v>1775</v>
      </c>
      <c r="S168" s="27" t="s">
        <v>1779</v>
      </c>
      <c r="T168" s="27" t="s">
        <v>1786</v>
      </c>
      <c r="U168" s="27" t="s">
        <v>1787</v>
      </c>
    </row>
    <row r="169" spans="1:21" ht="15.6" x14ac:dyDescent="0.3">
      <c r="A169" s="27" t="s">
        <v>168</v>
      </c>
      <c r="B169" s="27" t="s">
        <v>747</v>
      </c>
      <c r="C169" s="27" t="s">
        <v>1326</v>
      </c>
      <c r="D169" s="27" t="s">
        <v>747</v>
      </c>
      <c r="E169" s="27" t="s">
        <v>1741</v>
      </c>
      <c r="F169" s="27" t="s">
        <v>1742</v>
      </c>
      <c r="G169" s="27" t="s">
        <v>1743</v>
      </c>
      <c r="H169" s="27" t="s">
        <v>1744</v>
      </c>
      <c r="I169" s="27" t="s">
        <v>1747</v>
      </c>
      <c r="J169" s="27" t="s">
        <v>1748</v>
      </c>
      <c r="K169" s="27" t="s">
        <v>1759</v>
      </c>
      <c r="L169" s="28">
        <v>97.581000000000003</v>
      </c>
      <c r="M169" s="27" t="s">
        <v>1762</v>
      </c>
      <c r="N169" s="27" t="s">
        <v>1772</v>
      </c>
      <c r="O169" s="37">
        <v>43945</v>
      </c>
      <c r="P169" s="27" t="s">
        <v>1773</v>
      </c>
      <c r="Q169" s="27" t="s">
        <v>1774</v>
      </c>
      <c r="R169" s="27" t="s">
        <v>1775</v>
      </c>
      <c r="S169" s="27" t="s">
        <v>1779</v>
      </c>
      <c r="T169" s="27" t="s">
        <v>1786</v>
      </c>
      <c r="U169" s="27" t="s">
        <v>1787</v>
      </c>
    </row>
    <row r="170" spans="1:21" ht="15.6" x14ac:dyDescent="0.3">
      <c r="A170" s="27" t="s">
        <v>169</v>
      </c>
      <c r="B170" s="27" t="s">
        <v>748</v>
      </c>
      <c r="C170" s="27" t="s">
        <v>1327</v>
      </c>
      <c r="D170" s="27" t="s">
        <v>748</v>
      </c>
      <c r="E170" s="27" t="s">
        <v>1741</v>
      </c>
      <c r="F170" s="27" t="s">
        <v>1742</v>
      </c>
      <c r="G170" s="27" t="s">
        <v>1743</v>
      </c>
      <c r="H170" s="27" t="s">
        <v>1744</v>
      </c>
      <c r="I170" s="27" t="s">
        <v>1747</v>
      </c>
      <c r="J170" s="27" t="s">
        <v>1748</v>
      </c>
      <c r="K170" s="27" t="s">
        <v>1759</v>
      </c>
      <c r="L170" s="28">
        <v>97.576999999999998</v>
      </c>
      <c r="M170" s="27" t="s">
        <v>1762</v>
      </c>
      <c r="N170" s="27" t="s">
        <v>1772</v>
      </c>
      <c r="O170" s="37">
        <v>43945</v>
      </c>
      <c r="P170" s="27" t="s">
        <v>1773</v>
      </c>
      <c r="Q170" s="27" t="s">
        <v>1774</v>
      </c>
      <c r="R170" s="27" t="s">
        <v>1775</v>
      </c>
      <c r="S170" s="27" t="s">
        <v>1779</v>
      </c>
      <c r="T170" s="27" t="s">
        <v>1786</v>
      </c>
      <c r="U170" s="27" t="s">
        <v>1787</v>
      </c>
    </row>
    <row r="171" spans="1:21" ht="15.6" x14ac:dyDescent="0.3">
      <c r="A171" s="27" t="s">
        <v>170</v>
      </c>
      <c r="B171" s="27" t="s">
        <v>749</v>
      </c>
      <c r="C171" s="27" t="s">
        <v>1328</v>
      </c>
      <c r="D171" s="27" t="s">
        <v>749</v>
      </c>
      <c r="E171" s="27" t="s">
        <v>1741</v>
      </c>
      <c r="F171" s="27" t="s">
        <v>1742</v>
      </c>
      <c r="G171" s="27" t="s">
        <v>1743</v>
      </c>
      <c r="H171" s="27" t="s">
        <v>1744</v>
      </c>
      <c r="I171" s="27" t="s">
        <v>1747</v>
      </c>
      <c r="J171" s="27" t="s">
        <v>1748</v>
      </c>
      <c r="K171" s="27" t="s">
        <v>1759</v>
      </c>
      <c r="L171" s="28">
        <v>97.096999999999994</v>
      </c>
      <c r="M171" s="27" t="s">
        <v>1762</v>
      </c>
      <c r="N171" s="27" t="s">
        <v>1772</v>
      </c>
      <c r="O171" s="37">
        <v>43945</v>
      </c>
      <c r="P171" s="27" t="s">
        <v>1773</v>
      </c>
      <c r="Q171" s="27" t="s">
        <v>1774</v>
      </c>
      <c r="R171" s="27" t="s">
        <v>1775</v>
      </c>
      <c r="S171" s="27" t="s">
        <v>1779</v>
      </c>
      <c r="T171" s="27" t="s">
        <v>1788</v>
      </c>
      <c r="U171" s="27" t="s">
        <v>1789</v>
      </c>
    </row>
    <row r="172" spans="1:21" ht="15.6" x14ac:dyDescent="0.3">
      <c r="A172" s="27" t="s">
        <v>171</v>
      </c>
      <c r="B172" s="27" t="s">
        <v>750</v>
      </c>
      <c r="C172" s="27" t="s">
        <v>1329</v>
      </c>
      <c r="D172" s="27" t="s">
        <v>750</v>
      </c>
      <c r="E172" s="27" t="s">
        <v>1741</v>
      </c>
      <c r="F172" s="27" t="s">
        <v>1742</v>
      </c>
      <c r="G172" s="27" t="s">
        <v>1743</v>
      </c>
      <c r="H172" s="27" t="s">
        <v>1744</v>
      </c>
      <c r="I172" s="27" t="s">
        <v>1747</v>
      </c>
      <c r="J172" s="27" t="s">
        <v>1748</v>
      </c>
      <c r="K172" s="27" t="s">
        <v>1759</v>
      </c>
      <c r="L172" s="28">
        <v>97.254000000000005</v>
      </c>
      <c r="M172" s="27" t="s">
        <v>1762</v>
      </c>
      <c r="N172" s="27" t="s">
        <v>1772</v>
      </c>
      <c r="O172" s="37">
        <v>43945</v>
      </c>
      <c r="P172" s="27" t="s">
        <v>1773</v>
      </c>
      <c r="Q172" s="27" t="s">
        <v>1774</v>
      </c>
      <c r="R172" s="27" t="s">
        <v>1775</v>
      </c>
      <c r="S172" s="27" t="s">
        <v>1779</v>
      </c>
      <c r="T172" s="27" t="s">
        <v>1788</v>
      </c>
      <c r="U172" s="27" t="s">
        <v>1789</v>
      </c>
    </row>
    <row r="173" spans="1:21" ht="15.6" x14ac:dyDescent="0.3">
      <c r="A173" s="27" t="s">
        <v>172</v>
      </c>
      <c r="B173" s="27" t="s">
        <v>751</v>
      </c>
      <c r="C173" s="27" t="s">
        <v>1330</v>
      </c>
      <c r="D173" s="27" t="s">
        <v>751</v>
      </c>
      <c r="E173" s="27" t="s">
        <v>1741</v>
      </c>
      <c r="F173" s="27" t="s">
        <v>1742</v>
      </c>
      <c r="G173" s="27" t="s">
        <v>1743</v>
      </c>
      <c r="H173" s="27" t="s">
        <v>1744</v>
      </c>
      <c r="I173" s="27" t="s">
        <v>1747</v>
      </c>
      <c r="J173" s="27" t="s">
        <v>1748</v>
      </c>
      <c r="K173" s="27" t="s">
        <v>1759</v>
      </c>
      <c r="L173" s="28">
        <v>97.418999999999997</v>
      </c>
      <c r="M173" s="27" t="s">
        <v>1762</v>
      </c>
      <c r="N173" s="27" t="s">
        <v>1772</v>
      </c>
      <c r="O173" s="37">
        <v>43945</v>
      </c>
      <c r="P173" s="27" t="s">
        <v>1773</v>
      </c>
      <c r="Q173" s="27" t="s">
        <v>1774</v>
      </c>
      <c r="R173" s="27" t="s">
        <v>1775</v>
      </c>
      <c r="S173" s="27" t="s">
        <v>1779</v>
      </c>
      <c r="T173" s="27" t="s">
        <v>1788</v>
      </c>
      <c r="U173" s="27" t="s">
        <v>1789</v>
      </c>
    </row>
    <row r="174" spans="1:21" ht="15.6" x14ac:dyDescent="0.3">
      <c r="A174" s="27" t="s">
        <v>173</v>
      </c>
      <c r="B174" s="27" t="s">
        <v>752</v>
      </c>
      <c r="C174" s="27" t="s">
        <v>1331</v>
      </c>
      <c r="D174" s="27" t="s">
        <v>752</v>
      </c>
      <c r="E174" s="27" t="s">
        <v>1741</v>
      </c>
      <c r="F174" s="27" t="s">
        <v>1742</v>
      </c>
      <c r="G174" s="27" t="s">
        <v>1743</v>
      </c>
      <c r="H174" s="27" t="s">
        <v>1744</v>
      </c>
      <c r="I174" s="27" t="s">
        <v>1747</v>
      </c>
      <c r="J174" s="27" t="s">
        <v>1748</v>
      </c>
      <c r="K174" s="27" t="s">
        <v>1759</v>
      </c>
      <c r="L174" s="28">
        <v>97.257999999999996</v>
      </c>
      <c r="M174" s="27" t="s">
        <v>1762</v>
      </c>
      <c r="N174" s="27" t="s">
        <v>1772</v>
      </c>
      <c r="O174" s="37">
        <v>43945</v>
      </c>
      <c r="P174" s="27" t="s">
        <v>1773</v>
      </c>
      <c r="Q174" s="27" t="s">
        <v>1774</v>
      </c>
      <c r="R174" s="27" t="s">
        <v>1775</v>
      </c>
      <c r="S174" s="27" t="s">
        <v>1779</v>
      </c>
      <c r="T174" s="27" t="s">
        <v>1788</v>
      </c>
      <c r="U174" s="27" t="s">
        <v>1789</v>
      </c>
    </row>
    <row r="175" spans="1:21" ht="15.6" x14ac:dyDescent="0.3">
      <c r="A175" s="27" t="s">
        <v>174</v>
      </c>
      <c r="B175" s="27" t="s">
        <v>753</v>
      </c>
      <c r="C175" s="27" t="s">
        <v>1332</v>
      </c>
      <c r="D175" s="27" t="s">
        <v>753</v>
      </c>
      <c r="E175" s="27" t="s">
        <v>1741</v>
      </c>
      <c r="F175" s="27" t="s">
        <v>1742</v>
      </c>
      <c r="G175" s="27" t="s">
        <v>1743</v>
      </c>
      <c r="H175" s="27" t="s">
        <v>1744</v>
      </c>
      <c r="I175" s="27" t="s">
        <v>1747</v>
      </c>
      <c r="J175" s="27" t="s">
        <v>1748</v>
      </c>
      <c r="K175" s="27" t="s">
        <v>1759</v>
      </c>
      <c r="L175" s="28">
        <v>97.742000000000004</v>
      </c>
      <c r="M175" s="27" t="s">
        <v>1762</v>
      </c>
      <c r="N175" s="27" t="s">
        <v>1772</v>
      </c>
      <c r="O175" s="37">
        <v>43945</v>
      </c>
      <c r="P175" s="27" t="s">
        <v>1773</v>
      </c>
      <c r="Q175" s="27" t="s">
        <v>1774</v>
      </c>
      <c r="R175" s="27" t="s">
        <v>1775</v>
      </c>
      <c r="S175" s="27" t="s">
        <v>1779</v>
      </c>
      <c r="T175" s="27" t="s">
        <v>1788</v>
      </c>
      <c r="U175" s="27" t="s">
        <v>1789</v>
      </c>
    </row>
    <row r="176" spans="1:21" ht="15.6" x14ac:dyDescent="0.3">
      <c r="A176" s="27" t="s">
        <v>175</v>
      </c>
      <c r="B176" s="27" t="s">
        <v>754</v>
      </c>
      <c r="C176" s="27" t="s">
        <v>1333</v>
      </c>
      <c r="D176" s="27" t="s">
        <v>754</v>
      </c>
      <c r="E176" s="27" t="s">
        <v>1741</v>
      </c>
      <c r="F176" s="27" t="s">
        <v>1742</v>
      </c>
      <c r="G176" s="27" t="s">
        <v>1743</v>
      </c>
      <c r="H176" s="27" t="s">
        <v>1744</v>
      </c>
      <c r="I176" s="27" t="s">
        <v>1747</v>
      </c>
      <c r="J176" s="27" t="s">
        <v>1752</v>
      </c>
      <c r="K176" s="27" t="s">
        <v>1759</v>
      </c>
      <c r="L176" s="28">
        <v>97.903000000000006</v>
      </c>
      <c r="M176" s="27" t="s">
        <v>1762</v>
      </c>
      <c r="N176" s="27" t="s">
        <v>1772</v>
      </c>
      <c r="O176" s="37">
        <v>43945</v>
      </c>
      <c r="P176" s="27" t="s">
        <v>1773</v>
      </c>
      <c r="Q176" s="27" t="s">
        <v>1774</v>
      </c>
      <c r="R176" s="27" t="s">
        <v>1775</v>
      </c>
      <c r="S176" s="27" t="s">
        <v>1779</v>
      </c>
      <c r="T176" s="27" t="s">
        <v>1790</v>
      </c>
      <c r="U176" s="27" t="s">
        <v>1791</v>
      </c>
    </row>
    <row r="177" spans="1:21" ht="15.6" x14ac:dyDescent="0.3">
      <c r="A177" s="27" t="s">
        <v>176</v>
      </c>
      <c r="B177" s="27" t="s">
        <v>755</v>
      </c>
      <c r="C177" s="27" t="s">
        <v>1334</v>
      </c>
      <c r="D177" s="27" t="s">
        <v>755</v>
      </c>
      <c r="E177" s="27" t="s">
        <v>1741</v>
      </c>
      <c r="F177" s="27" t="s">
        <v>1742</v>
      </c>
      <c r="G177" s="27" t="s">
        <v>1743</v>
      </c>
      <c r="H177" s="27" t="s">
        <v>1744</v>
      </c>
      <c r="I177" s="27" t="s">
        <v>1747</v>
      </c>
      <c r="J177" s="27" t="s">
        <v>1752</v>
      </c>
      <c r="K177" s="27" t="s">
        <v>1759</v>
      </c>
      <c r="L177" s="28">
        <v>96.29</v>
      </c>
      <c r="M177" s="27" t="s">
        <v>1762</v>
      </c>
      <c r="N177" s="27" t="s">
        <v>1772</v>
      </c>
      <c r="O177" s="37">
        <v>43945</v>
      </c>
      <c r="P177" s="27" t="s">
        <v>1773</v>
      </c>
      <c r="Q177" s="27" t="s">
        <v>1774</v>
      </c>
      <c r="R177" s="27" t="s">
        <v>1775</v>
      </c>
      <c r="S177" s="27" t="s">
        <v>1779</v>
      </c>
      <c r="T177" s="27" t="s">
        <v>1790</v>
      </c>
      <c r="U177" s="27" t="s">
        <v>1791</v>
      </c>
    </row>
    <row r="178" spans="1:21" ht="15.6" x14ac:dyDescent="0.3">
      <c r="A178" s="27" t="s">
        <v>177</v>
      </c>
      <c r="B178" s="27" t="s">
        <v>756</v>
      </c>
      <c r="C178" s="27" t="s">
        <v>1335</v>
      </c>
      <c r="D178" s="27" t="s">
        <v>756</v>
      </c>
      <c r="E178" s="27" t="s">
        <v>1741</v>
      </c>
      <c r="F178" s="27" t="s">
        <v>1742</v>
      </c>
      <c r="G178" s="27" t="s">
        <v>1743</v>
      </c>
      <c r="H178" s="27" t="s">
        <v>1744</v>
      </c>
      <c r="I178" s="27" t="s">
        <v>1747</v>
      </c>
      <c r="J178" s="27" t="s">
        <v>1752</v>
      </c>
      <c r="K178" s="27" t="s">
        <v>1759</v>
      </c>
      <c r="L178" s="28">
        <v>96.613</v>
      </c>
      <c r="M178" s="27" t="s">
        <v>1762</v>
      </c>
      <c r="N178" s="27" t="s">
        <v>1772</v>
      </c>
      <c r="O178" s="37">
        <v>43945</v>
      </c>
      <c r="P178" s="27" t="s">
        <v>1773</v>
      </c>
      <c r="Q178" s="27" t="s">
        <v>1774</v>
      </c>
      <c r="R178" s="27" t="s">
        <v>1775</v>
      </c>
      <c r="S178" s="27" t="s">
        <v>1779</v>
      </c>
      <c r="T178" s="27" t="s">
        <v>1790</v>
      </c>
      <c r="U178" s="27" t="s">
        <v>1791</v>
      </c>
    </row>
    <row r="179" spans="1:21" ht="15.6" x14ac:dyDescent="0.3">
      <c r="A179" s="27" t="s">
        <v>178</v>
      </c>
      <c r="B179" s="27" t="s">
        <v>757</v>
      </c>
      <c r="C179" s="27" t="s">
        <v>1336</v>
      </c>
      <c r="D179" s="27" t="s">
        <v>757</v>
      </c>
      <c r="E179" s="27" t="s">
        <v>1741</v>
      </c>
      <c r="F179" s="27" t="s">
        <v>1742</v>
      </c>
      <c r="G179" s="27" t="s">
        <v>1743</v>
      </c>
      <c r="H179" s="27" t="s">
        <v>1744</v>
      </c>
      <c r="I179" s="27" t="s">
        <v>1747</v>
      </c>
      <c r="J179" s="27" t="s">
        <v>1752</v>
      </c>
      <c r="K179" s="27" t="s">
        <v>1759</v>
      </c>
      <c r="L179" s="28">
        <v>96.774000000000001</v>
      </c>
      <c r="M179" s="27" t="s">
        <v>1762</v>
      </c>
      <c r="N179" s="27" t="s">
        <v>1772</v>
      </c>
      <c r="O179" s="37">
        <v>43945</v>
      </c>
      <c r="P179" s="27" t="s">
        <v>1773</v>
      </c>
      <c r="Q179" s="27" t="s">
        <v>1774</v>
      </c>
      <c r="R179" s="27" t="s">
        <v>1775</v>
      </c>
      <c r="S179" s="27" t="s">
        <v>1779</v>
      </c>
      <c r="T179" s="27" t="s">
        <v>1790</v>
      </c>
      <c r="U179" s="27" t="s">
        <v>1791</v>
      </c>
    </row>
    <row r="180" spans="1:21" ht="15.6" x14ac:dyDescent="0.3">
      <c r="A180" s="27" t="s">
        <v>179</v>
      </c>
      <c r="B180" s="27" t="s">
        <v>758</v>
      </c>
      <c r="C180" s="27" t="s">
        <v>1337</v>
      </c>
      <c r="D180" s="27" t="s">
        <v>758</v>
      </c>
      <c r="E180" s="27" t="s">
        <v>1741</v>
      </c>
      <c r="F180" s="27" t="s">
        <v>1742</v>
      </c>
      <c r="G180" s="27" t="s">
        <v>1743</v>
      </c>
      <c r="H180" s="27" t="s">
        <v>1744</v>
      </c>
      <c r="I180" s="27" t="s">
        <v>1747</v>
      </c>
      <c r="J180" s="27" t="s">
        <v>1751</v>
      </c>
      <c r="K180" s="27" t="s">
        <v>1759</v>
      </c>
      <c r="L180" s="28">
        <v>98.064999999999998</v>
      </c>
      <c r="M180" s="27" t="s">
        <v>1762</v>
      </c>
      <c r="N180" s="27" t="s">
        <v>1772</v>
      </c>
      <c r="O180" s="37">
        <v>43945</v>
      </c>
      <c r="P180" s="27" t="s">
        <v>1773</v>
      </c>
      <c r="Q180" s="27" t="s">
        <v>1774</v>
      </c>
      <c r="R180" s="27" t="s">
        <v>1775</v>
      </c>
      <c r="S180" s="27" t="s">
        <v>1779</v>
      </c>
      <c r="T180" s="27" t="s">
        <v>1792</v>
      </c>
      <c r="U180" s="27" t="s">
        <v>1793</v>
      </c>
    </row>
    <row r="181" spans="1:21" ht="15.6" x14ac:dyDescent="0.3">
      <c r="A181" s="27" t="s">
        <v>180</v>
      </c>
      <c r="B181" s="27" t="s">
        <v>759</v>
      </c>
      <c r="C181" s="27" t="s">
        <v>1338</v>
      </c>
      <c r="D181" s="27" t="s">
        <v>759</v>
      </c>
      <c r="E181" s="27" t="s">
        <v>1741</v>
      </c>
      <c r="F181" s="27" t="s">
        <v>1742</v>
      </c>
      <c r="G181" s="27" t="s">
        <v>1743</v>
      </c>
      <c r="H181" s="27" t="s">
        <v>1744</v>
      </c>
      <c r="I181" s="27" t="s">
        <v>1747</v>
      </c>
      <c r="J181" s="27" t="s">
        <v>1751</v>
      </c>
      <c r="K181" s="27" t="s">
        <v>1759</v>
      </c>
      <c r="L181" s="28">
        <v>97.903000000000006</v>
      </c>
      <c r="M181" s="27" t="s">
        <v>1762</v>
      </c>
      <c r="N181" s="27" t="s">
        <v>1772</v>
      </c>
      <c r="O181" s="37">
        <v>43945</v>
      </c>
      <c r="P181" s="27" t="s">
        <v>1773</v>
      </c>
      <c r="Q181" s="27" t="s">
        <v>1774</v>
      </c>
      <c r="R181" s="27" t="s">
        <v>1775</v>
      </c>
      <c r="S181" s="27" t="s">
        <v>1779</v>
      </c>
      <c r="T181" s="27" t="s">
        <v>1792</v>
      </c>
      <c r="U181" s="27" t="s">
        <v>1793</v>
      </c>
    </row>
    <row r="182" spans="1:21" ht="15.6" x14ac:dyDescent="0.3">
      <c r="A182" s="27" t="s">
        <v>181</v>
      </c>
      <c r="B182" s="27" t="s">
        <v>760</v>
      </c>
      <c r="C182" s="27" t="s">
        <v>1339</v>
      </c>
      <c r="D182" s="27" t="s">
        <v>760</v>
      </c>
      <c r="E182" s="27" t="s">
        <v>1741</v>
      </c>
      <c r="F182" s="27" t="s">
        <v>1742</v>
      </c>
      <c r="G182" s="27" t="s">
        <v>1743</v>
      </c>
      <c r="H182" s="27" t="s">
        <v>1744</v>
      </c>
      <c r="I182" s="27" t="s">
        <v>1747</v>
      </c>
      <c r="J182" s="27" t="s">
        <v>1751</v>
      </c>
      <c r="K182" s="27" t="s">
        <v>1759</v>
      </c>
      <c r="L182" s="28">
        <v>97.096999999999994</v>
      </c>
      <c r="M182" s="27" t="s">
        <v>1762</v>
      </c>
      <c r="N182" s="27" t="s">
        <v>1772</v>
      </c>
      <c r="O182" s="37">
        <v>43945</v>
      </c>
      <c r="P182" s="27" t="s">
        <v>1773</v>
      </c>
      <c r="Q182" s="27" t="s">
        <v>1774</v>
      </c>
      <c r="R182" s="27" t="s">
        <v>1775</v>
      </c>
      <c r="S182" s="27" t="s">
        <v>1779</v>
      </c>
      <c r="T182" s="27" t="s">
        <v>1792</v>
      </c>
      <c r="U182" s="27" t="s">
        <v>1793</v>
      </c>
    </row>
    <row r="183" spans="1:21" ht="15.6" x14ac:dyDescent="0.3">
      <c r="A183" s="27" t="s">
        <v>182</v>
      </c>
      <c r="B183" s="27" t="s">
        <v>761</v>
      </c>
      <c r="C183" s="27" t="s">
        <v>1340</v>
      </c>
      <c r="D183" s="27" t="s">
        <v>761</v>
      </c>
      <c r="E183" s="27" t="s">
        <v>1741</v>
      </c>
      <c r="F183" s="27" t="s">
        <v>1742</v>
      </c>
      <c r="G183" s="27" t="s">
        <v>1743</v>
      </c>
      <c r="H183" s="27" t="s">
        <v>1744</v>
      </c>
      <c r="I183" s="27" t="s">
        <v>1747</v>
      </c>
      <c r="J183" s="27" t="s">
        <v>1750</v>
      </c>
      <c r="K183" s="27" t="s">
        <v>1759</v>
      </c>
      <c r="L183" s="28">
        <v>96.774000000000001</v>
      </c>
      <c r="M183" s="27" t="s">
        <v>1762</v>
      </c>
      <c r="N183" s="27" t="s">
        <v>1772</v>
      </c>
      <c r="O183" s="37">
        <v>43945</v>
      </c>
      <c r="P183" s="27" t="s">
        <v>1773</v>
      </c>
      <c r="Q183" s="27" t="s">
        <v>1774</v>
      </c>
      <c r="R183" s="27" t="s">
        <v>1775</v>
      </c>
      <c r="S183" s="27" t="s">
        <v>1779</v>
      </c>
      <c r="T183" s="27" t="s">
        <v>1792</v>
      </c>
      <c r="U183" s="27" t="s">
        <v>1793</v>
      </c>
    </row>
    <row r="184" spans="1:21" ht="15.6" x14ac:dyDescent="0.3">
      <c r="A184" s="27" t="s">
        <v>183</v>
      </c>
      <c r="B184" s="27" t="s">
        <v>762</v>
      </c>
      <c r="C184" s="27" t="s">
        <v>1341</v>
      </c>
      <c r="D184" s="27" t="s">
        <v>762</v>
      </c>
      <c r="E184" s="27" t="s">
        <v>1741</v>
      </c>
      <c r="F184" s="27" t="s">
        <v>1742</v>
      </c>
      <c r="G184" s="27" t="s">
        <v>1743</v>
      </c>
      <c r="H184" s="27" t="s">
        <v>1744</v>
      </c>
      <c r="I184" s="27" t="s">
        <v>1747</v>
      </c>
      <c r="J184" s="27" t="s">
        <v>1748</v>
      </c>
      <c r="K184" s="27" t="s">
        <v>1759</v>
      </c>
      <c r="L184" s="28">
        <v>98.548000000000002</v>
      </c>
      <c r="M184" s="27" t="s">
        <v>1762</v>
      </c>
      <c r="N184" s="27" t="s">
        <v>1772</v>
      </c>
      <c r="O184" s="37">
        <v>43945</v>
      </c>
      <c r="P184" s="27" t="s">
        <v>1773</v>
      </c>
      <c r="Q184" s="27" t="s">
        <v>1774</v>
      </c>
      <c r="R184" s="27" t="s">
        <v>1775</v>
      </c>
      <c r="S184" s="27" t="s">
        <v>1779</v>
      </c>
      <c r="T184" s="27" t="s">
        <v>1792</v>
      </c>
      <c r="U184" s="27" t="s">
        <v>1793</v>
      </c>
    </row>
    <row r="185" spans="1:21" ht="15.6" x14ac:dyDescent="0.3">
      <c r="A185" s="27" t="s">
        <v>184</v>
      </c>
      <c r="B185" s="27" t="s">
        <v>763</v>
      </c>
      <c r="C185" s="27" t="s">
        <v>1342</v>
      </c>
      <c r="D185" s="27" t="s">
        <v>763</v>
      </c>
      <c r="E185" s="27" t="s">
        <v>1741</v>
      </c>
      <c r="F185" s="27" t="s">
        <v>1742</v>
      </c>
      <c r="G185" s="27" t="s">
        <v>1743</v>
      </c>
      <c r="H185" s="27" t="s">
        <v>1744</v>
      </c>
      <c r="I185" s="27" t="s">
        <v>1747</v>
      </c>
      <c r="J185" s="27" t="s">
        <v>1748</v>
      </c>
      <c r="K185" s="27" t="s">
        <v>1759</v>
      </c>
      <c r="L185" s="28">
        <v>97.903000000000006</v>
      </c>
      <c r="M185" s="27" t="s">
        <v>1762</v>
      </c>
      <c r="N185" s="27" t="s">
        <v>1772</v>
      </c>
      <c r="O185" s="37">
        <v>43945</v>
      </c>
      <c r="P185" s="27" t="s">
        <v>1773</v>
      </c>
      <c r="Q185" s="27" t="s">
        <v>1774</v>
      </c>
      <c r="R185" s="27" t="s">
        <v>1775</v>
      </c>
      <c r="S185" s="27" t="s">
        <v>1779</v>
      </c>
      <c r="T185" s="27" t="s">
        <v>1792</v>
      </c>
      <c r="U185" s="27" t="s">
        <v>1793</v>
      </c>
    </row>
    <row r="186" spans="1:21" ht="15.6" x14ac:dyDescent="0.3">
      <c r="A186" s="27" t="s">
        <v>185</v>
      </c>
      <c r="B186" s="27" t="s">
        <v>764</v>
      </c>
      <c r="C186" s="27" t="s">
        <v>1343</v>
      </c>
      <c r="D186" s="27" t="s">
        <v>764</v>
      </c>
      <c r="E186" s="27" t="s">
        <v>1741</v>
      </c>
      <c r="F186" s="27" t="s">
        <v>1742</v>
      </c>
      <c r="G186" s="27" t="s">
        <v>1743</v>
      </c>
      <c r="H186" s="27" t="s">
        <v>1744</v>
      </c>
      <c r="I186" s="27" t="s">
        <v>1747</v>
      </c>
      <c r="J186" s="27" t="s">
        <v>1748</v>
      </c>
      <c r="K186" s="27" t="s">
        <v>1759</v>
      </c>
      <c r="L186" s="28">
        <v>96.129000000000005</v>
      </c>
      <c r="M186" s="27" t="s">
        <v>1762</v>
      </c>
      <c r="N186" s="27" t="s">
        <v>1772</v>
      </c>
      <c r="O186" s="37">
        <v>43945</v>
      </c>
      <c r="P186" s="27" t="s">
        <v>1773</v>
      </c>
      <c r="Q186" s="27" t="s">
        <v>1774</v>
      </c>
      <c r="R186" s="27" t="s">
        <v>1775</v>
      </c>
      <c r="S186" s="27" t="s">
        <v>1779</v>
      </c>
      <c r="T186" s="27" t="s">
        <v>1794</v>
      </c>
      <c r="U186" s="27" t="s">
        <v>1795</v>
      </c>
    </row>
    <row r="187" spans="1:21" ht="15.6" x14ac:dyDescent="0.3">
      <c r="A187" s="27" t="s">
        <v>186</v>
      </c>
      <c r="B187" s="27" t="s">
        <v>765</v>
      </c>
      <c r="C187" s="27" t="s">
        <v>1344</v>
      </c>
      <c r="D187" s="27" t="s">
        <v>765</v>
      </c>
      <c r="E187" s="27" t="s">
        <v>1741</v>
      </c>
      <c r="F187" s="27" t="s">
        <v>1742</v>
      </c>
      <c r="G187" s="27" t="s">
        <v>1743</v>
      </c>
      <c r="H187" s="27" t="s">
        <v>1744</v>
      </c>
      <c r="I187" s="27" t="s">
        <v>1747</v>
      </c>
      <c r="J187" s="27" t="s">
        <v>1748</v>
      </c>
      <c r="K187" s="27" t="s">
        <v>1759</v>
      </c>
      <c r="L187" s="28">
        <v>98.548000000000002</v>
      </c>
      <c r="M187" s="27" t="s">
        <v>1762</v>
      </c>
      <c r="N187" s="27" t="s">
        <v>1772</v>
      </c>
      <c r="O187" s="37">
        <v>43945</v>
      </c>
      <c r="P187" s="27" t="s">
        <v>1773</v>
      </c>
      <c r="Q187" s="27" t="s">
        <v>1774</v>
      </c>
      <c r="R187" s="27" t="s">
        <v>1775</v>
      </c>
      <c r="S187" s="27" t="s">
        <v>1779</v>
      </c>
      <c r="T187" s="27" t="s">
        <v>1794</v>
      </c>
      <c r="U187" s="27" t="s">
        <v>1795</v>
      </c>
    </row>
    <row r="188" spans="1:21" ht="15.6" x14ac:dyDescent="0.3">
      <c r="A188" s="27" t="s">
        <v>187</v>
      </c>
      <c r="B188" s="27" t="s">
        <v>766</v>
      </c>
      <c r="C188" s="27" t="s">
        <v>1345</v>
      </c>
      <c r="D188" s="27" t="s">
        <v>766</v>
      </c>
      <c r="E188" s="27" t="s">
        <v>1741</v>
      </c>
      <c r="F188" s="27" t="s">
        <v>1742</v>
      </c>
      <c r="G188" s="27" t="s">
        <v>1743</v>
      </c>
      <c r="H188" s="27" t="s">
        <v>1744</v>
      </c>
      <c r="I188" s="27" t="s">
        <v>1747</v>
      </c>
      <c r="J188" s="27" t="s">
        <v>1748</v>
      </c>
      <c r="K188" s="27" t="s">
        <v>1759</v>
      </c>
      <c r="L188" s="28">
        <v>98.064999999999998</v>
      </c>
      <c r="M188" s="27" t="s">
        <v>1762</v>
      </c>
      <c r="N188" s="27" t="s">
        <v>1772</v>
      </c>
      <c r="O188" s="37">
        <v>43945</v>
      </c>
      <c r="P188" s="27" t="s">
        <v>1773</v>
      </c>
      <c r="Q188" s="27" t="s">
        <v>1774</v>
      </c>
      <c r="R188" s="27" t="s">
        <v>1775</v>
      </c>
      <c r="S188" s="27" t="s">
        <v>1779</v>
      </c>
      <c r="T188" s="27" t="s">
        <v>1794</v>
      </c>
      <c r="U188" s="27" t="s">
        <v>1795</v>
      </c>
    </row>
    <row r="189" spans="1:21" ht="15.6" x14ac:dyDescent="0.3">
      <c r="A189" s="27" t="s">
        <v>188</v>
      </c>
      <c r="B189" s="27" t="s">
        <v>767</v>
      </c>
      <c r="C189" s="27" t="s">
        <v>1346</v>
      </c>
      <c r="D189" s="27" t="s">
        <v>767</v>
      </c>
      <c r="E189" s="27" t="s">
        <v>1741</v>
      </c>
      <c r="F189" s="27" t="s">
        <v>1742</v>
      </c>
      <c r="G189" s="27" t="s">
        <v>1743</v>
      </c>
      <c r="H189" s="27" t="s">
        <v>1744</v>
      </c>
      <c r="I189" s="27" t="s">
        <v>1747</v>
      </c>
      <c r="J189" s="27" t="s">
        <v>1748</v>
      </c>
      <c r="K189" s="27" t="s">
        <v>1759</v>
      </c>
      <c r="L189" s="28">
        <v>97.418999999999997</v>
      </c>
      <c r="M189" s="27" t="s">
        <v>1762</v>
      </c>
      <c r="N189" s="27" t="s">
        <v>1772</v>
      </c>
      <c r="O189" s="37">
        <v>43945</v>
      </c>
      <c r="P189" s="27" t="s">
        <v>1773</v>
      </c>
      <c r="Q189" s="27" t="s">
        <v>1774</v>
      </c>
      <c r="R189" s="27" t="s">
        <v>1775</v>
      </c>
      <c r="S189" s="27" t="s">
        <v>1779</v>
      </c>
      <c r="T189" s="27" t="s">
        <v>1794</v>
      </c>
      <c r="U189" s="27" t="s">
        <v>1795</v>
      </c>
    </row>
    <row r="190" spans="1:21" ht="15.6" x14ac:dyDescent="0.3">
      <c r="A190" s="27" t="s">
        <v>189</v>
      </c>
      <c r="B190" s="27" t="s">
        <v>768</v>
      </c>
      <c r="C190" s="27" t="s">
        <v>1347</v>
      </c>
      <c r="D190" s="27" t="s">
        <v>768</v>
      </c>
      <c r="E190" s="27" t="s">
        <v>1741</v>
      </c>
      <c r="F190" s="27" t="s">
        <v>1742</v>
      </c>
      <c r="G190" s="27" t="s">
        <v>1743</v>
      </c>
      <c r="H190" s="27" t="s">
        <v>1744</v>
      </c>
      <c r="I190" s="27" t="s">
        <v>1747</v>
      </c>
      <c r="J190" s="27" t="s">
        <v>1748</v>
      </c>
      <c r="K190" s="27" t="s">
        <v>1759</v>
      </c>
      <c r="L190" s="28">
        <v>98.548000000000002</v>
      </c>
      <c r="M190" s="27" t="s">
        <v>1762</v>
      </c>
      <c r="N190" s="27" t="s">
        <v>1772</v>
      </c>
      <c r="O190" s="37">
        <v>43945</v>
      </c>
      <c r="P190" s="27" t="s">
        <v>1773</v>
      </c>
      <c r="Q190" s="27" t="s">
        <v>1774</v>
      </c>
      <c r="R190" s="27" t="s">
        <v>1775</v>
      </c>
      <c r="S190" s="27" t="s">
        <v>1779</v>
      </c>
      <c r="T190" s="27" t="s">
        <v>1794</v>
      </c>
      <c r="U190" s="27" t="s">
        <v>1795</v>
      </c>
    </row>
    <row r="191" spans="1:21" ht="15.6" x14ac:dyDescent="0.3">
      <c r="A191" s="27" t="s">
        <v>190</v>
      </c>
      <c r="B191" s="27" t="s">
        <v>769</v>
      </c>
      <c r="C191" s="27" t="s">
        <v>1348</v>
      </c>
      <c r="D191" s="27" t="s">
        <v>769</v>
      </c>
      <c r="E191" s="27" t="s">
        <v>1741</v>
      </c>
      <c r="F191" s="27" t="s">
        <v>1742</v>
      </c>
      <c r="G191" s="27" t="s">
        <v>1743</v>
      </c>
      <c r="H191" s="27" t="s">
        <v>1744</v>
      </c>
      <c r="I191" s="27" t="s">
        <v>1747</v>
      </c>
      <c r="J191" s="27" t="s">
        <v>1748</v>
      </c>
      <c r="K191" s="27" t="s">
        <v>1759</v>
      </c>
      <c r="L191" s="28">
        <v>97.581000000000003</v>
      </c>
      <c r="M191" s="27" t="s">
        <v>1762</v>
      </c>
      <c r="N191" s="27" t="s">
        <v>1772</v>
      </c>
      <c r="O191" s="37">
        <v>43945</v>
      </c>
      <c r="P191" s="27" t="s">
        <v>1773</v>
      </c>
      <c r="Q191" s="27" t="s">
        <v>1774</v>
      </c>
      <c r="R191" s="27" t="s">
        <v>1775</v>
      </c>
      <c r="S191" s="27" t="s">
        <v>1779</v>
      </c>
      <c r="T191" s="27" t="s">
        <v>1794</v>
      </c>
      <c r="U191" s="27" t="s">
        <v>1795</v>
      </c>
    </row>
    <row r="192" spans="1:21" ht="15.6" x14ac:dyDescent="0.3">
      <c r="A192" s="27" t="s">
        <v>191</v>
      </c>
      <c r="B192" s="27" t="s">
        <v>770</v>
      </c>
      <c r="C192" s="27" t="s">
        <v>1349</v>
      </c>
      <c r="D192" s="27" t="s">
        <v>770</v>
      </c>
      <c r="E192" s="27" t="s">
        <v>1741</v>
      </c>
      <c r="F192" s="27" t="s">
        <v>1742</v>
      </c>
      <c r="G192" s="27" t="s">
        <v>1743</v>
      </c>
      <c r="H192" s="27" t="s">
        <v>1744</v>
      </c>
      <c r="I192" s="27" t="s">
        <v>1747</v>
      </c>
      <c r="J192" s="27" t="s">
        <v>1748</v>
      </c>
      <c r="K192" s="27" t="s">
        <v>1759</v>
      </c>
      <c r="L192" s="28">
        <v>97.822999999999993</v>
      </c>
      <c r="M192" s="27" t="s">
        <v>1762</v>
      </c>
      <c r="N192" s="27" t="s">
        <v>1772</v>
      </c>
      <c r="O192" s="37">
        <v>43945</v>
      </c>
      <c r="P192" s="27" t="s">
        <v>1773</v>
      </c>
      <c r="Q192" s="27" t="s">
        <v>1774</v>
      </c>
      <c r="R192" s="27" t="s">
        <v>1775</v>
      </c>
      <c r="S192" s="27" t="s">
        <v>1779</v>
      </c>
      <c r="T192" s="27" t="s">
        <v>1796</v>
      </c>
      <c r="U192" s="27" t="s">
        <v>1797</v>
      </c>
    </row>
    <row r="193" spans="1:21" ht="15.6" x14ac:dyDescent="0.3">
      <c r="A193" s="27" t="s">
        <v>192</v>
      </c>
      <c r="B193" s="27" t="s">
        <v>771</v>
      </c>
      <c r="C193" s="27" t="s">
        <v>1350</v>
      </c>
      <c r="D193" s="27" t="s">
        <v>771</v>
      </c>
      <c r="E193" s="27" t="s">
        <v>1741</v>
      </c>
      <c r="F193" s="27" t="s">
        <v>1742</v>
      </c>
      <c r="G193" s="27" t="s">
        <v>1743</v>
      </c>
      <c r="H193" s="27" t="s">
        <v>1744</v>
      </c>
      <c r="I193" s="27" t="s">
        <v>1747</v>
      </c>
      <c r="J193" s="27" t="s">
        <v>1748</v>
      </c>
      <c r="K193" s="27" t="s">
        <v>1759</v>
      </c>
      <c r="L193" s="28">
        <v>96.774000000000001</v>
      </c>
      <c r="M193" s="27" t="s">
        <v>1762</v>
      </c>
      <c r="N193" s="27" t="s">
        <v>1772</v>
      </c>
      <c r="O193" s="37">
        <v>43945</v>
      </c>
      <c r="P193" s="27" t="s">
        <v>1773</v>
      </c>
      <c r="Q193" s="27" t="s">
        <v>1774</v>
      </c>
      <c r="R193" s="27" t="s">
        <v>1775</v>
      </c>
      <c r="S193" s="27" t="s">
        <v>1779</v>
      </c>
      <c r="T193" s="27" t="s">
        <v>1796</v>
      </c>
      <c r="U193" s="27" t="s">
        <v>1797</v>
      </c>
    </row>
    <row r="194" spans="1:21" ht="15.6" x14ac:dyDescent="0.3">
      <c r="A194" s="27" t="s">
        <v>193</v>
      </c>
      <c r="B194" s="27" t="s">
        <v>772</v>
      </c>
      <c r="C194" s="27" t="s">
        <v>1351</v>
      </c>
      <c r="D194" s="27" t="s">
        <v>772</v>
      </c>
      <c r="E194" s="27" t="s">
        <v>1741</v>
      </c>
      <c r="F194" s="27" t="s">
        <v>1742</v>
      </c>
      <c r="G194" s="27" t="s">
        <v>1743</v>
      </c>
      <c r="H194" s="27" t="s">
        <v>1744</v>
      </c>
      <c r="I194" s="27" t="s">
        <v>1747</v>
      </c>
      <c r="J194" s="27" t="s">
        <v>1748</v>
      </c>
      <c r="K194" s="27" t="s">
        <v>1759</v>
      </c>
      <c r="L194" s="28">
        <v>97.016000000000005</v>
      </c>
      <c r="M194" s="27" t="s">
        <v>1762</v>
      </c>
      <c r="N194" s="27" t="s">
        <v>1772</v>
      </c>
      <c r="O194" s="37">
        <v>43945</v>
      </c>
      <c r="P194" s="27" t="s">
        <v>1773</v>
      </c>
      <c r="Q194" s="27" t="s">
        <v>1774</v>
      </c>
      <c r="R194" s="27" t="s">
        <v>1775</v>
      </c>
      <c r="S194" s="27" t="s">
        <v>1779</v>
      </c>
      <c r="T194" s="27" t="s">
        <v>1796</v>
      </c>
      <c r="U194" s="27" t="s">
        <v>1797</v>
      </c>
    </row>
    <row r="195" spans="1:21" ht="15.6" x14ac:dyDescent="0.3">
      <c r="A195" s="27" t="s">
        <v>194</v>
      </c>
      <c r="B195" s="27" t="s">
        <v>773</v>
      </c>
      <c r="C195" s="27" t="s">
        <v>1352</v>
      </c>
      <c r="D195" s="27" t="s">
        <v>773</v>
      </c>
      <c r="E195" s="27" t="s">
        <v>1741</v>
      </c>
      <c r="F195" s="27" t="s">
        <v>1742</v>
      </c>
      <c r="G195" s="27" t="s">
        <v>1743</v>
      </c>
      <c r="H195" s="27" t="s">
        <v>1744</v>
      </c>
      <c r="I195" s="27" t="s">
        <v>1747</v>
      </c>
      <c r="J195" s="27" t="s">
        <v>1748</v>
      </c>
      <c r="K195" s="27" t="s">
        <v>1759</v>
      </c>
      <c r="L195" s="28">
        <v>98.064999999999998</v>
      </c>
      <c r="M195" s="27" t="s">
        <v>1762</v>
      </c>
      <c r="N195" s="27" t="s">
        <v>1772</v>
      </c>
      <c r="O195" s="37">
        <v>43945</v>
      </c>
      <c r="P195" s="27" t="s">
        <v>1773</v>
      </c>
      <c r="Q195" s="27" t="s">
        <v>1774</v>
      </c>
      <c r="R195" s="27" t="s">
        <v>1775</v>
      </c>
      <c r="S195" s="27" t="s">
        <v>1779</v>
      </c>
      <c r="T195" s="27" t="s">
        <v>1796</v>
      </c>
      <c r="U195" s="27" t="s">
        <v>1797</v>
      </c>
    </row>
    <row r="196" spans="1:21" ht="15.6" x14ac:dyDescent="0.3">
      <c r="A196" s="27" t="s">
        <v>195</v>
      </c>
      <c r="B196" s="27" t="s">
        <v>774</v>
      </c>
      <c r="C196" s="27" t="s">
        <v>1353</v>
      </c>
      <c r="D196" s="27" t="s">
        <v>774</v>
      </c>
      <c r="E196" s="27" t="s">
        <v>1741</v>
      </c>
      <c r="F196" s="27" t="s">
        <v>1742</v>
      </c>
      <c r="G196" s="27" t="s">
        <v>1743</v>
      </c>
      <c r="H196" s="27" t="s">
        <v>1744</v>
      </c>
      <c r="I196" s="27" t="s">
        <v>1747</v>
      </c>
      <c r="J196" s="27" t="s">
        <v>1748</v>
      </c>
      <c r="K196" s="27" t="s">
        <v>1759</v>
      </c>
      <c r="L196" s="28">
        <v>97.146000000000001</v>
      </c>
      <c r="M196" s="27" t="s">
        <v>1762</v>
      </c>
      <c r="N196" s="27" t="s">
        <v>1772</v>
      </c>
      <c r="O196" s="37">
        <v>43945</v>
      </c>
      <c r="P196" s="27" t="s">
        <v>1773</v>
      </c>
      <c r="Q196" s="27" t="s">
        <v>1774</v>
      </c>
      <c r="R196" s="27" t="s">
        <v>1775</v>
      </c>
      <c r="S196" s="27" t="s">
        <v>1779</v>
      </c>
      <c r="T196" s="27" t="s">
        <v>1796</v>
      </c>
      <c r="U196" s="27" t="s">
        <v>1797</v>
      </c>
    </row>
    <row r="197" spans="1:21" ht="15.6" x14ac:dyDescent="0.3">
      <c r="A197" s="27" t="s">
        <v>196</v>
      </c>
      <c r="B197" s="27" t="s">
        <v>775</v>
      </c>
      <c r="C197" s="27" t="s">
        <v>1354</v>
      </c>
      <c r="D197" s="27" t="s">
        <v>775</v>
      </c>
      <c r="E197" s="27" t="s">
        <v>1741</v>
      </c>
      <c r="F197" s="27" t="s">
        <v>1742</v>
      </c>
      <c r="G197" s="27" t="s">
        <v>1743</v>
      </c>
      <c r="H197" s="27" t="s">
        <v>1744</v>
      </c>
      <c r="I197" s="27" t="s">
        <v>1747</v>
      </c>
      <c r="J197" s="27" t="s">
        <v>1748</v>
      </c>
      <c r="K197" s="27" t="s">
        <v>1759</v>
      </c>
      <c r="L197" s="28">
        <v>97.091999999999999</v>
      </c>
      <c r="M197" s="27" t="s">
        <v>1762</v>
      </c>
      <c r="N197" s="27" t="s">
        <v>1772</v>
      </c>
      <c r="O197" s="37">
        <v>43945</v>
      </c>
      <c r="P197" s="27" t="s">
        <v>1773</v>
      </c>
      <c r="Q197" s="27" t="s">
        <v>1774</v>
      </c>
      <c r="R197" s="27" t="s">
        <v>1775</v>
      </c>
      <c r="S197" s="27" t="s">
        <v>1779</v>
      </c>
      <c r="T197" s="27" t="s">
        <v>1796</v>
      </c>
      <c r="U197" s="27" t="s">
        <v>1797</v>
      </c>
    </row>
    <row r="198" spans="1:21" ht="15.6" x14ac:dyDescent="0.3">
      <c r="A198" s="27" t="s">
        <v>197</v>
      </c>
      <c r="B198" s="27" t="s">
        <v>776</v>
      </c>
      <c r="C198" s="27" t="s">
        <v>1355</v>
      </c>
      <c r="D198" s="27" t="s">
        <v>776</v>
      </c>
      <c r="E198" s="27" t="s">
        <v>1741</v>
      </c>
      <c r="F198" s="27" t="s">
        <v>1742</v>
      </c>
      <c r="G198" s="27" t="s">
        <v>1743</v>
      </c>
      <c r="H198" s="27" t="s">
        <v>1744</v>
      </c>
      <c r="I198" s="27" t="s">
        <v>1747</v>
      </c>
      <c r="J198" s="27" t="s">
        <v>1748</v>
      </c>
      <c r="K198" s="27" t="s">
        <v>1759</v>
      </c>
      <c r="L198" s="28">
        <v>97.903000000000006</v>
      </c>
      <c r="M198" s="27" t="s">
        <v>1762</v>
      </c>
      <c r="N198" s="27" t="s">
        <v>1772</v>
      </c>
      <c r="O198" s="37">
        <v>43945</v>
      </c>
      <c r="P198" s="27" t="s">
        <v>1773</v>
      </c>
      <c r="Q198" s="27" t="s">
        <v>1774</v>
      </c>
      <c r="R198" s="27" t="s">
        <v>1775</v>
      </c>
      <c r="S198" s="27" t="s">
        <v>1779</v>
      </c>
      <c r="T198" s="27" t="s">
        <v>1796</v>
      </c>
      <c r="U198" s="27" t="s">
        <v>1797</v>
      </c>
    </row>
    <row r="199" spans="1:21" ht="15.6" x14ac:dyDescent="0.3">
      <c r="A199" s="27" t="s">
        <v>198</v>
      </c>
      <c r="B199" s="27" t="s">
        <v>777</v>
      </c>
      <c r="C199" s="27" t="s">
        <v>1356</v>
      </c>
      <c r="D199" s="27" t="s">
        <v>777</v>
      </c>
      <c r="E199" s="27" t="s">
        <v>1741</v>
      </c>
      <c r="F199" s="27" t="s">
        <v>1742</v>
      </c>
      <c r="G199" s="27" t="s">
        <v>1743</v>
      </c>
      <c r="H199" s="27" t="s">
        <v>1744</v>
      </c>
      <c r="I199" s="27" t="s">
        <v>1747</v>
      </c>
      <c r="J199" s="27" t="s">
        <v>1748</v>
      </c>
      <c r="K199" s="27" t="s">
        <v>1759</v>
      </c>
      <c r="L199" s="28">
        <v>97.581000000000003</v>
      </c>
      <c r="M199" s="27" t="s">
        <v>1762</v>
      </c>
      <c r="N199" s="27" t="s">
        <v>1772</v>
      </c>
      <c r="O199" s="37">
        <v>43952</v>
      </c>
      <c r="P199" s="27" t="s">
        <v>1773</v>
      </c>
      <c r="Q199" s="27" t="s">
        <v>1774</v>
      </c>
      <c r="R199" s="27" t="s">
        <v>1775</v>
      </c>
      <c r="S199" s="27" t="s">
        <v>1779</v>
      </c>
      <c r="T199" s="27" t="s">
        <v>1798</v>
      </c>
      <c r="U199" s="27" t="s">
        <v>1799</v>
      </c>
    </row>
    <row r="200" spans="1:21" ht="15.6" x14ac:dyDescent="0.3">
      <c r="A200" s="27" t="s">
        <v>199</v>
      </c>
      <c r="B200" s="27" t="s">
        <v>778</v>
      </c>
      <c r="C200" s="27" t="s">
        <v>1357</v>
      </c>
      <c r="D200" s="27" t="s">
        <v>778</v>
      </c>
      <c r="E200" s="27" t="s">
        <v>1741</v>
      </c>
      <c r="F200" s="27" t="s">
        <v>1742</v>
      </c>
      <c r="G200" s="27" t="s">
        <v>1743</v>
      </c>
      <c r="H200" s="27" t="s">
        <v>1744</v>
      </c>
      <c r="I200" s="27" t="s">
        <v>1747</v>
      </c>
      <c r="J200" s="27" t="s">
        <v>1748</v>
      </c>
      <c r="K200" s="27" t="s">
        <v>1759</v>
      </c>
      <c r="L200" s="28">
        <v>96.935000000000002</v>
      </c>
      <c r="M200" s="27" t="s">
        <v>1762</v>
      </c>
      <c r="N200" s="27" t="s">
        <v>1772</v>
      </c>
      <c r="O200" s="37">
        <v>43952</v>
      </c>
      <c r="P200" s="27" t="s">
        <v>1773</v>
      </c>
      <c r="Q200" s="27" t="s">
        <v>1774</v>
      </c>
      <c r="R200" s="27" t="s">
        <v>1775</v>
      </c>
      <c r="S200" s="27" t="s">
        <v>1779</v>
      </c>
      <c r="T200" s="27" t="s">
        <v>1798</v>
      </c>
      <c r="U200" s="27" t="s">
        <v>1799</v>
      </c>
    </row>
    <row r="201" spans="1:21" ht="15.6" x14ac:dyDescent="0.3">
      <c r="A201" s="27" t="s">
        <v>200</v>
      </c>
      <c r="B201" s="27" t="s">
        <v>779</v>
      </c>
      <c r="C201" s="27" t="s">
        <v>1358</v>
      </c>
      <c r="D201" s="27" t="s">
        <v>779</v>
      </c>
      <c r="E201" s="27" t="s">
        <v>1741</v>
      </c>
      <c r="F201" s="27" t="s">
        <v>1742</v>
      </c>
      <c r="G201" s="27" t="s">
        <v>1743</v>
      </c>
      <c r="H201" s="27" t="s">
        <v>1744</v>
      </c>
      <c r="I201" s="27" t="s">
        <v>1747</v>
      </c>
      <c r="J201" s="27" t="s">
        <v>1748</v>
      </c>
      <c r="K201" s="27" t="s">
        <v>1759</v>
      </c>
      <c r="L201" s="28">
        <v>98.561999999999998</v>
      </c>
      <c r="M201" s="27" t="s">
        <v>1762</v>
      </c>
      <c r="N201" s="27" t="s">
        <v>1772</v>
      </c>
      <c r="O201" s="37">
        <v>43952</v>
      </c>
      <c r="P201" s="27" t="s">
        <v>1773</v>
      </c>
      <c r="Q201" s="27" t="s">
        <v>1774</v>
      </c>
      <c r="R201" s="27" t="s">
        <v>1775</v>
      </c>
      <c r="S201" s="27" t="s">
        <v>1779</v>
      </c>
      <c r="T201" s="27" t="s">
        <v>1798</v>
      </c>
      <c r="U201" s="27" t="s">
        <v>1799</v>
      </c>
    </row>
    <row r="202" spans="1:21" ht="15.6" x14ac:dyDescent="0.3">
      <c r="A202" s="27" t="s">
        <v>201</v>
      </c>
      <c r="B202" s="27" t="s">
        <v>780</v>
      </c>
      <c r="C202" s="27" t="s">
        <v>1359</v>
      </c>
      <c r="D202" s="27" t="s">
        <v>780</v>
      </c>
      <c r="E202" s="27" t="s">
        <v>1741</v>
      </c>
      <c r="F202" s="27" t="s">
        <v>1742</v>
      </c>
      <c r="G202" s="27" t="s">
        <v>1743</v>
      </c>
      <c r="H202" s="27" t="s">
        <v>1744</v>
      </c>
      <c r="I202" s="27" t="s">
        <v>1747</v>
      </c>
      <c r="J202" s="27" t="s">
        <v>1748</v>
      </c>
      <c r="K202" s="27" t="s">
        <v>1759</v>
      </c>
      <c r="L202" s="28">
        <v>97.825999999999993</v>
      </c>
      <c r="M202" s="27" t="s">
        <v>1762</v>
      </c>
      <c r="N202" s="27" t="s">
        <v>1772</v>
      </c>
      <c r="O202" s="37">
        <v>43952</v>
      </c>
      <c r="P202" s="27" t="s">
        <v>1773</v>
      </c>
      <c r="Q202" s="27" t="s">
        <v>1774</v>
      </c>
      <c r="R202" s="27" t="s">
        <v>1775</v>
      </c>
      <c r="S202" s="27" t="s">
        <v>1779</v>
      </c>
      <c r="T202" s="27" t="s">
        <v>1798</v>
      </c>
      <c r="U202" s="27" t="s">
        <v>1799</v>
      </c>
    </row>
    <row r="203" spans="1:21" ht="15.6" x14ac:dyDescent="0.3">
      <c r="A203" s="27" t="s">
        <v>202</v>
      </c>
      <c r="B203" s="27" t="s">
        <v>781</v>
      </c>
      <c r="C203" s="27" t="s">
        <v>1360</v>
      </c>
      <c r="D203" s="27" t="s">
        <v>781</v>
      </c>
      <c r="E203" s="27" t="s">
        <v>1741</v>
      </c>
      <c r="F203" s="27" t="s">
        <v>1742</v>
      </c>
      <c r="G203" s="27" t="s">
        <v>1743</v>
      </c>
      <c r="H203" s="27" t="s">
        <v>1744</v>
      </c>
      <c r="I203" s="27" t="s">
        <v>1747</v>
      </c>
      <c r="J203" s="27" t="s">
        <v>1749</v>
      </c>
      <c r="K203" s="27" t="s">
        <v>1759</v>
      </c>
      <c r="L203" s="28">
        <v>95.566999999999993</v>
      </c>
      <c r="M203" s="27" t="s">
        <v>1762</v>
      </c>
      <c r="N203" s="27" t="s">
        <v>1772</v>
      </c>
      <c r="O203" s="37">
        <v>43952</v>
      </c>
      <c r="P203" s="27" t="s">
        <v>1773</v>
      </c>
      <c r="Q203" s="27" t="s">
        <v>1774</v>
      </c>
      <c r="R203" s="27" t="s">
        <v>1775</v>
      </c>
      <c r="S203" s="27" t="s">
        <v>1779</v>
      </c>
      <c r="T203" s="27" t="s">
        <v>1800</v>
      </c>
      <c r="U203" s="27" t="s">
        <v>1801</v>
      </c>
    </row>
    <row r="204" spans="1:21" ht="15.6" x14ac:dyDescent="0.3">
      <c r="A204" s="27" t="s">
        <v>203</v>
      </c>
      <c r="B204" s="27" t="s">
        <v>782</v>
      </c>
      <c r="C204" s="27" t="s">
        <v>1361</v>
      </c>
      <c r="D204" s="27" t="s">
        <v>782</v>
      </c>
      <c r="E204" s="27" t="s">
        <v>1741</v>
      </c>
      <c r="F204" s="27" t="s">
        <v>1742</v>
      </c>
      <c r="G204" s="27" t="s">
        <v>1743</v>
      </c>
      <c r="H204" s="27" t="s">
        <v>1744</v>
      </c>
      <c r="I204" s="27" t="s">
        <v>1747</v>
      </c>
      <c r="J204" s="27" t="s">
        <v>1748</v>
      </c>
      <c r="K204" s="27" t="s">
        <v>1759</v>
      </c>
      <c r="L204" s="28">
        <v>96.935000000000002</v>
      </c>
      <c r="M204" s="27" t="s">
        <v>1762</v>
      </c>
      <c r="N204" s="27" t="s">
        <v>1772</v>
      </c>
      <c r="O204" s="37">
        <v>43952</v>
      </c>
      <c r="P204" s="27" t="s">
        <v>1773</v>
      </c>
      <c r="Q204" s="27" t="s">
        <v>1774</v>
      </c>
      <c r="R204" s="27" t="s">
        <v>1775</v>
      </c>
      <c r="S204" s="27" t="s">
        <v>1779</v>
      </c>
      <c r="T204" s="27" t="s">
        <v>1800</v>
      </c>
      <c r="U204" s="27" t="s">
        <v>1801</v>
      </c>
    </row>
    <row r="205" spans="1:21" ht="15.6" x14ac:dyDescent="0.3">
      <c r="A205" s="27" t="s">
        <v>204</v>
      </c>
      <c r="B205" s="27" t="s">
        <v>783</v>
      </c>
      <c r="C205" s="27" t="s">
        <v>1362</v>
      </c>
      <c r="D205" s="27" t="s">
        <v>783</v>
      </c>
      <c r="E205" s="27" t="s">
        <v>1741</v>
      </c>
      <c r="F205" s="27" t="s">
        <v>1742</v>
      </c>
      <c r="G205" s="27" t="s">
        <v>1743</v>
      </c>
      <c r="H205" s="27" t="s">
        <v>1744</v>
      </c>
      <c r="I205" s="27" t="s">
        <v>1747</v>
      </c>
      <c r="J205" s="27" t="s">
        <v>1749</v>
      </c>
      <c r="K205" s="27" t="s">
        <v>1759</v>
      </c>
      <c r="L205" s="28">
        <v>95.727000000000004</v>
      </c>
      <c r="M205" s="27" t="s">
        <v>1762</v>
      </c>
      <c r="N205" s="27" t="s">
        <v>1772</v>
      </c>
      <c r="O205" s="37">
        <v>43952</v>
      </c>
      <c r="P205" s="27" t="s">
        <v>1773</v>
      </c>
      <c r="Q205" s="27" t="s">
        <v>1774</v>
      </c>
      <c r="R205" s="27" t="s">
        <v>1775</v>
      </c>
      <c r="S205" s="27" t="s">
        <v>1779</v>
      </c>
      <c r="T205" s="27" t="s">
        <v>1800</v>
      </c>
      <c r="U205" s="27" t="s">
        <v>1801</v>
      </c>
    </row>
    <row r="206" spans="1:21" ht="15.6" x14ac:dyDescent="0.3">
      <c r="A206" s="27" t="s">
        <v>205</v>
      </c>
      <c r="B206" s="27" t="s">
        <v>784</v>
      </c>
      <c r="C206" s="27" t="s">
        <v>1363</v>
      </c>
      <c r="D206" s="27" t="s">
        <v>784</v>
      </c>
      <c r="E206" s="27" t="s">
        <v>1741</v>
      </c>
      <c r="F206" s="27" t="s">
        <v>1742</v>
      </c>
      <c r="G206" s="27" t="s">
        <v>1743</v>
      </c>
      <c r="H206" s="27" t="s">
        <v>1744</v>
      </c>
      <c r="I206" s="27" t="s">
        <v>1747</v>
      </c>
      <c r="J206" s="27" t="s">
        <v>1753</v>
      </c>
      <c r="K206" s="27" t="s">
        <v>1759</v>
      </c>
      <c r="L206" s="28">
        <v>96.441000000000003</v>
      </c>
      <c r="M206" s="27" t="s">
        <v>1762</v>
      </c>
      <c r="N206" s="27" t="s">
        <v>1772</v>
      </c>
      <c r="O206" s="37">
        <v>43952</v>
      </c>
      <c r="P206" s="27" t="s">
        <v>1773</v>
      </c>
      <c r="Q206" s="27" t="s">
        <v>1774</v>
      </c>
      <c r="R206" s="27" t="s">
        <v>1775</v>
      </c>
      <c r="S206" s="27" t="s">
        <v>1779</v>
      </c>
      <c r="T206" s="27" t="s">
        <v>1800</v>
      </c>
      <c r="U206" s="27" t="s">
        <v>1801</v>
      </c>
    </row>
    <row r="207" spans="1:21" ht="15.6" x14ac:dyDescent="0.3">
      <c r="A207" s="27" t="s">
        <v>206</v>
      </c>
      <c r="B207" s="27" t="s">
        <v>785</v>
      </c>
      <c r="C207" s="27" t="s">
        <v>1364</v>
      </c>
      <c r="D207" s="27" t="s">
        <v>785</v>
      </c>
      <c r="E207" s="27" t="s">
        <v>1741</v>
      </c>
      <c r="F207" s="27" t="s">
        <v>1742</v>
      </c>
      <c r="G207" s="27" t="s">
        <v>1743</v>
      </c>
      <c r="H207" s="27" t="s">
        <v>1744</v>
      </c>
      <c r="I207" s="27" t="s">
        <v>1747</v>
      </c>
      <c r="J207" s="27" t="s">
        <v>1749</v>
      </c>
      <c r="K207" s="27" t="s">
        <v>1759</v>
      </c>
      <c r="L207" s="28">
        <v>95.930999999999997</v>
      </c>
      <c r="M207" s="27" t="s">
        <v>1762</v>
      </c>
      <c r="N207" s="27" t="s">
        <v>1772</v>
      </c>
      <c r="O207" s="37">
        <v>43952</v>
      </c>
      <c r="P207" s="27" t="s">
        <v>1773</v>
      </c>
      <c r="Q207" s="27" t="s">
        <v>1774</v>
      </c>
      <c r="R207" s="27" t="s">
        <v>1775</v>
      </c>
      <c r="S207" s="27" t="s">
        <v>1779</v>
      </c>
      <c r="T207" s="27" t="s">
        <v>1800</v>
      </c>
      <c r="U207" s="27" t="s">
        <v>1801</v>
      </c>
    </row>
    <row r="208" spans="1:21" ht="15.6" x14ac:dyDescent="0.3">
      <c r="A208" s="27" t="s">
        <v>207</v>
      </c>
      <c r="B208" s="27" t="s">
        <v>786</v>
      </c>
      <c r="C208" s="27" t="s">
        <v>1365</v>
      </c>
      <c r="D208" s="27" t="s">
        <v>786</v>
      </c>
      <c r="E208" s="27" t="s">
        <v>1741</v>
      </c>
      <c r="F208" s="27" t="s">
        <v>1742</v>
      </c>
      <c r="G208" s="27" t="s">
        <v>1743</v>
      </c>
      <c r="H208" s="27" t="s">
        <v>1744</v>
      </c>
      <c r="I208" s="27" t="s">
        <v>1747</v>
      </c>
      <c r="J208" s="27" t="s">
        <v>1748</v>
      </c>
      <c r="K208" s="27" t="s">
        <v>1759</v>
      </c>
      <c r="L208" s="28">
        <v>97.742000000000004</v>
      </c>
      <c r="M208" s="27" t="s">
        <v>1762</v>
      </c>
      <c r="N208" s="27" t="s">
        <v>1772</v>
      </c>
      <c r="O208" s="37">
        <v>43952</v>
      </c>
      <c r="P208" s="27" t="s">
        <v>1773</v>
      </c>
      <c r="Q208" s="27" t="s">
        <v>1774</v>
      </c>
      <c r="R208" s="27" t="s">
        <v>1775</v>
      </c>
      <c r="S208" s="27" t="s">
        <v>1779</v>
      </c>
      <c r="T208" s="27" t="s">
        <v>1802</v>
      </c>
      <c r="U208" s="27" t="s">
        <v>1803</v>
      </c>
    </row>
    <row r="209" spans="1:21" ht="15.6" x14ac:dyDescent="0.3">
      <c r="A209" s="27" t="s">
        <v>208</v>
      </c>
      <c r="B209" s="27" t="s">
        <v>787</v>
      </c>
      <c r="C209" s="27" t="s">
        <v>1366</v>
      </c>
      <c r="D209" s="27" t="s">
        <v>787</v>
      </c>
      <c r="E209" s="27" t="s">
        <v>1741</v>
      </c>
      <c r="F209" s="27" t="s">
        <v>1742</v>
      </c>
      <c r="G209" s="27" t="s">
        <v>1743</v>
      </c>
      <c r="H209" s="27" t="s">
        <v>1744</v>
      </c>
      <c r="I209" s="27" t="s">
        <v>1747</v>
      </c>
      <c r="J209" s="27" t="s">
        <v>1748</v>
      </c>
      <c r="K209" s="27" t="s">
        <v>1759</v>
      </c>
      <c r="L209" s="28">
        <v>97.096999999999994</v>
      </c>
      <c r="M209" s="27" t="s">
        <v>1762</v>
      </c>
      <c r="N209" s="27" t="s">
        <v>1772</v>
      </c>
      <c r="O209" s="37">
        <v>43952</v>
      </c>
      <c r="P209" s="27" t="s">
        <v>1773</v>
      </c>
      <c r="Q209" s="27" t="s">
        <v>1774</v>
      </c>
      <c r="R209" s="27" t="s">
        <v>1775</v>
      </c>
      <c r="S209" s="27" t="s">
        <v>1779</v>
      </c>
      <c r="T209" s="27" t="s">
        <v>1802</v>
      </c>
      <c r="U209" s="27" t="s">
        <v>1803</v>
      </c>
    </row>
    <row r="210" spans="1:21" ht="15.6" x14ac:dyDescent="0.3">
      <c r="A210" s="27" t="s">
        <v>209</v>
      </c>
      <c r="B210" s="27" t="s">
        <v>788</v>
      </c>
      <c r="C210" s="27" t="s">
        <v>1367</v>
      </c>
      <c r="D210" s="27" t="s">
        <v>788</v>
      </c>
      <c r="E210" s="27" t="s">
        <v>1741</v>
      </c>
      <c r="F210" s="27" t="s">
        <v>1742</v>
      </c>
      <c r="G210" s="27" t="s">
        <v>1743</v>
      </c>
      <c r="H210" s="27" t="s">
        <v>1744</v>
      </c>
      <c r="I210" s="27" t="s">
        <v>1747</v>
      </c>
      <c r="J210" s="27" t="s">
        <v>1748</v>
      </c>
      <c r="K210" s="27" t="s">
        <v>1759</v>
      </c>
      <c r="L210" s="28">
        <v>98.064999999999998</v>
      </c>
      <c r="M210" s="27" t="s">
        <v>1762</v>
      </c>
      <c r="N210" s="27" t="s">
        <v>1772</v>
      </c>
      <c r="O210" s="37">
        <v>43952</v>
      </c>
      <c r="P210" s="27" t="s">
        <v>1773</v>
      </c>
      <c r="Q210" s="27" t="s">
        <v>1774</v>
      </c>
      <c r="R210" s="27" t="s">
        <v>1775</v>
      </c>
      <c r="S210" s="27" t="s">
        <v>1779</v>
      </c>
      <c r="T210" s="27" t="s">
        <v>1802</v>
      </c>
      <c r="U210" s="27" t="s">
        <v>1803</v>
      </c>
    </row>
    <row r="211" spans="1:21" ht="15.6" x14ac:dyDescent="0.3">
      <c r="A211" s="27" t="s">
        <v>210</v>
      </c>
      <c r="B211" s="27" t="s">
        <v>789</v>
      </c>
      <c r="C211" s="27" t="s">
        <v>1368</v>
      </c>
      <c r="D211" s="27" t="s">
        <v>789</v>
      </c>
      <c r="E211" s="27" t="s">
        <v>1741</v>
      </c>
      <c r="F211" s="27" t="s">
        <v>1742</v>
      </c>
      <c r="G211" s="27" t="s">
        <v>1743</v>
      </c>
      <c r="H211" s="27" t="s">
        <v>1744</v>
      </c>
      <c r="I211" s="27" t="s">
        <v>1747</v>
      </c>
      <c r="J211" s="27" t="s">
        <v>1748</v>
      </c>
      <c r="K211" s="27" t="s">
        <v>1759</v>
      </c>
      <c r="L211" s="28">
        <v>98.707999999999998</v>
      </c>
      <c r="M211" s="27" t="s">
        <v>1762</v>
      </c>
      <c r="N211" s="27" t="s">
        <v>1772</v>
      </c>
      <c r="O211" s="37">
        <v>43952</v>
      </c>
      <c r="P211" s="27" t="s">
        <v>1773</v>
      </c>
      <c r="Q211" s="27" t="s">
        <v>1774</v>
      </c>
      <c r="R211" s="27" t="s">
        <v>1775</v>
      </c>
      <c r="S211" s="27" t="s">
        <v>1779</v>
      </c>
      <c r="T211" s="27" t="s">
        <v>1802</v>
      </c>
      <c r="U211" s="27" t="s">
        <v>1803</v>
      </c>
    </row>
    <row r="212" spans="1:21" ht="15.6" x14ac:dyDescent="0.3">
      <c r="A212" s="27" t="s">
        <v>211</v>
      </c>
      <c r="B212" s="27" t="s">
        <v>790</v>
      </c>
      <c r="C212" s="27" t="s">
        <v>1369</v>
      </c>
      <c r="D212" s="27" t="s">
        <v>790</v>
      </c>
      <c r="E212" s="27" t="s">
        <v>1741</v>
      </c>
      <c r="F212" s="27" t="s">
        <v>1742</v>
      </c>
      <c r="G212" s="27" t="s">
        <v>1743</v>
      </c>
      <c r="H212" s="27" t="s">
        <v>1744</v>
      </c>
      <c r="I212" s="27" t="s">
        <v>1747</v>
      </c>
      <c r="J212" s="27" t="s">
        <v>1748</v>
      </c>
      <c r="K212" s="27" t="s">
        <v>1759</v>
      </c>
      <c r="L212" s="28">
        <v>97.903000000000006</v>
      </c>
      <c r="M212" s="27" t="s">
        <v>1762</v>
      </c>
      <c r="N212" s="27" t="s">
        <v>1772</v>
      </c>
      <c r="O212" s="37">
        <v>43952</v>
      </c>
      <c r="P212" s="27" t="s">
        <v>1773</v>
      </c>
      <c r="Q212" s="27" t="s">
        <v>1774</v>
      </c>
      <c r="R212" s="27" t="s">
        <v>1775</v>
      </c>
      <c r="S212" s="27" t="s">
        <v>1779</v>
      </c>
      <c r="T212" s="27" t="s">
        <v>1802</v>
      </c>
      <c r="U212" s="27" t="s">
        <v>1803</v>
      </c>
    </row>
    <row r="213" spans="1:21" ht="15.6" x14ac:dyDescent="0.3">
      <c r="A213" s="27" t="s">
        <v>212</v>
      </c>
      <c r="B213" s="27" t="s">
        <v>791</v>
      </c>
      <c r="C213" s="27" t="s">
        <v>1370</v>
      </c>
      <c r="D213" s="27" t="s">
        <v>791</v>
      </c>
      <c r="E213" s="27" t="s">
        <v>1741</v>
      </c>
      <c r="F213" s="27" t="s">
        <v>1742</v>
      </c>
      <c r="G213" s="27" t="s">
        <v>1743</v>
      </c>
      <c r="H213" s="27" t="s">
        <v>1744</v>
      </c>
      <c r="I213" s="27" t="s">
        <v>1747</v>
      </c>
      <c r="J213" s="27" t="s">
        <v>1748</v>
      </c>
      <c r="K213" s="27" t="s">
        <v>1759</v>
      </c>
      <c r="L213" s="28">
        <v>97.581000000000003</v>
      </c>
      <c r="M213" s="27" t="s">
        <v>1762</v>
      </c>
      <c r="N213" s="27" t="s">
        <v>1772</v>
      </c>
      <c r="O213" s="37">
        <v>43952</v>
      </c>
      <c r="P213" s="27" t="s">
        <v>1773</v>
      </c>
      <c r="Q213" s="27" t="s">
        <v>1774</v>
      </c>
      <c r="R213" s="27" t="s">
        <v>1775</v>
      </c>
      <c r="S213" s="27" t="s">
        <v>1779</v>
      </c>
      <c r="T213" s="27" t="s">
        <v>1802</v>
      </c>
      <c r="U213" s="27" t="s">
        <v>1803</v>
      </c>
    </row>
    <row r="214" spans="1:21" ht="15.6" x14ac:dyDescent="0.3">
      <c r="A214" s="27" t="s">
        <v>213</v>
      </c>
      <c r="B214" s="27" t="s">
        <v>792</v>
      </c>
      <c r="C214" s="27" t="s">
        <v>1371</v>
      </c>
      <c r="D214" s="27" t="s">
        <v>792</v>
      </c>
      <c r="E214" s="27" t="s">
        <v>1741</v>
      </c>
      <c r="F214" s="27" t="s">
        <v>1742</v>
      </c>
      <c r="G214" s="27" t="s">
        <v>1743</v>
      </c>
      <c r="H214" s="27" t="s">
        <v>1744</v>
      </c>
      <c r="I214" s="27" t="s">
        <v>1747</v>
      </c>
      <c r="J214" s="27" t="s">
        <v>1748</v>
      </c>
      <c r="K214" s="27" t="s">
        <v>1759</v>
      </c>
      <c r="L214" s="28">
        <v>97.418999999999997</v>
      </c>
      <c r="M214" s="27" t="s">
        <v>1762</v>
      </c>
      <c r="N214" s="27" t="s">
        <v>1772</v>
      </c>
      <c r="O214" s="37">
        <v>43952</v>
      </c>
      <c r="P214" s="27" t="s">
        <v>1773</v>
      </c>
      <c r="Q214" s="27" t="s">
        <v>1774</v>
      </c>
      <c r="R214" s="27" t="s">
        <v>1775</v>
      </c>
      <c r="S214" s="27" t="s">
        <v>1779</v>
      </c>
      <c r="T214" s="27" t="s">
        <v>1802</v>
      </c>
      <c r="U214" s="27" t="s">
        <v>1803</v>
      </c>
    </row>
    <row r="215" spans="1:21" ht="15.6" x14ac:dyDescent="0.3">
      <c r="A215" s="27" t="s">
        <v>214</v>
      </c>
      <c r="B215" s="27" t="s">
        <v>793</v>
      </c>
      <c r="C215" s="27" t="s">
        <v>1372</v>
      </c>
      <c r="D215" s="27" t="s">
        <v>793</v>
      </c>
      <c r="E215" s="27" t="s">
        <v>1741</v>
      </c>
      <c r="F215" s="27" t="s">
        <v>1742</v>
      </c>
      <c r="G215" s="27" t="s">
        <v>1743</v>
      </c>
      <c r="H215" s="27" t="s">
        <v>1744</v>
      </c>
      <c r="I215" s="27" t="s">
        <v>1747</v>
      </c>
      <c r="J215" s="27" t="s">
        <v>1748</v>
      </c>
      <c r="K215" s="27" t="s">
        <v>1759</v>
      </c>
      <c r="L215" s="28">
        <v>97.581000000000003</v>
      </c>
      <c r="M215" s="27" t="s">
        <v>1762</v>
      </c>
      <c r="N215" s="27" t="s">
        <v>1772</v>
      </c>
      <c r="O215" s="37">
        <v>43952</v>
      </c>
      <c r="P215" s="27" t="s">
        <v>1773</v>
      </c>
      <c r="Q215" s="27" t="s">
        <v>1774</v>
      </c>
      <c r="R215" s="27" t="s">
        <v>1775</v>
      </c>
      <c r="S215" s="27" t="s">
        <v>1779</v>
      </c>
      <c r="T215" s="27" t="s">
        <v>1802</v>
      </c>
      <c r="U215" s="27" t="s">
        <v>1803</v>
      </c>
    </row>
    <row r="216" spans="1:21" ht="15.6" x14ac:dyDescent="0.3">
      <c r="A216" s="27" t="s">
        <v>215</v>
      </c>
      <c r="B216" s="27" t="s">
        <v>794</v>
      </c>
      <c r="C216" s="27" t="s">
        <v>1373</v>
      </c>
      <c r="D216" s="27" t="s">
        <v>794</v>
      </c>
      <c r="E216" s="27" t="s">
        <v>1741</v>
      </c>
      <c r="F216" s="27" t="s">
        <v>1742</v>
      </c>
      <c r="G216" s="27" t="s">
        <v>1743</v>
      </c>
      <c r="H216" s="27" t="s">
        <v>1744</v>
      </c>
      <c r="I216" s="27" t="s">
        <v>1747</v>
      </c>
      <c r="J216" s="27" t="s">
        <v>1748</v>
      </c>
      <c r="K216" s="27" t="s">
        <v>1759</v>
      </c>
      <c r="L216" s="28">
        <v>97.903000000000006</v>
      </c>
      <c r="M216" s="27" t="s">
        <v>1762</v>
      </c>
      <c r="N216" s="27" t="s">
        <v>1772</v>
      </c>
      <c r="O216" s="37">
        <v>43959</v>
      </c>
      <c r="P216" s="27" t="s">
        <v>1773</v>
      </c>
      <c r="Q216" s="27" t="s">
        <v>1774</v>
      </c>
      <c r="R216" s="27" t="s">
        <v>1775</v>
      </c>
      <c r="S216" s="27" t="s">
        <v>1779</v>
      </c>
      <c r="T216" s="27" t="s">
        <v>1804</v>
      </c>
      <c r="U216" s="27" t="s">
        <v>1797</v>
      </c>
    </row>
    <row r="217" spans="1:21" ht="15.6" x14ac:dyDescent="0.3">
      <c r="A217" s="27" t="s">
        <v>216</v>
      </c>
      <c r="B217" s="27" t="s">
        <v>795</v>
      </c>
      <c r="C217" s="27" t="s">
        <v>1374</v>
      </c>
      <c r="D217" s="27" t="s">
        <v>795</v>
      </c>
      <c r="E217" s="27" t="s">
        <v>1741</v>
      </c>
      <c r="F217" s="27" t="s">
        <v>1742</v>
      </c>
      <c r="G217" s="27" t="s">
        <v>1743</v>
      </c>
      <c r="H217" s="27" t="s">
        <v>1744</v>
      </c>
      <c r="I217" s="27" t="s">
        <v>1747</v>
      </c>
      <c r="J217" s="27" t="s">
        <v>1748</v>
      </c>
      <c r="K217" s="27" t="s">
        <v>1759</v>
      </c>
      <c r="L217" s="28">
        <v>98.629000000000005</v>
      </c>
      <c r="M217" s="27" t="s">
        <v>1762</v>
      </c>
      <c r="N217" s="27" t="s">
        <v>1772</v>
      </c>
      <c r="O217" s="37">
        <v>43959</v>
      </c>
      <c r="P217" s="27" t="s">
        <v>1773</v>
      </c>
      <c r="Q217" s="27" t="s">
        <v>1774</v>
      </c>
      <c r="R217" s="27" t="s">
        <v>1775</v>
      </c>
      <c r="S217" s="27" t="s">
        <v>1779</v>
      </c>
      <c r="T217" s="27" t="s">
        <v>1804</v>
      </c>
      <c r="U217" s="27" t="s">
        <v>1797</v>
      </c>
    </row>
    <row r="218" spans="1:21" ht="15.6" x14ac:dyDescent="0.3">
      <c r="A218" s="27" t="s">
        <v>217</v>
      </c>
      <c r="B218" s="27" t="s">
        <v>796</v>
      </c>
      <c r="C218" s="27" t="s">
        <v>1375</v>
      </c>
      <c r="D218" s="27" t="s">
        <v>796</v>
      </c>
      <c r="E218" s="27" t="s">
        <v>1741</v>
      </c>
      <c r="F218" s="27" t="s">
        <v>1742</v>
      </c>
      <c r="G218" s="27" t="s">
        <v>1743</v>
      </c>
      <c r="H218" s="27" t="s">
        <v>1744</v>
      </c>
      <c r="I218" s="27" t="s">
        <v>1747</v>
      </c>
      <c r="J218" s="27" t="s">
        <v>1748</v>
      </c>
      <c r="K218" s="27" t="s">
        <v>1759</v>
      </c>
      <c r="L218" s="28">
        <v>98.096000000000004</v>
      </c>
      <c r="M218" s="27" t="s">
        <v>1762</v>
      </c>
      <c r="N218" s="27" t="s">
        <v>1772</v>
      </c>
      <c r="O218" s="37">
        <v>43959</v>
      </c>
      <c r="P218" s="27" t="s">
        <v>1773</v>
      </c>
      <c r="Q218" s="27" t="s">
        <v>1774</v>
      </c>
      <c r="R218" s="27" t="s">
        <v>1775</v>
      </c>
      <c r="S218" s="27" t="s">
        <v>1779</v>
      </c>
      <c r="T218" s="27" t="s">
        <v>1804</v>
      </c>
      <c r="U218" s="27" t="s">
        <v>1797</v>
      </c>
    </row>
    <row r="219" spans="1:21" ht="15.6" x14ac:dyDescent="0.3">
      <c r="A219" s="27" t="s">
        <v>218</v>
      </c>
      <c r="B219" s="27" t="s">
        <v>797</v>
      </c>
      <c r="C219" s="27" t="s">
        <v>1376</v>
      </c>
      <c r="D219" s="27" t="s">
        <v>797</v>
      </c>
      <c r="E219" s="27" t="s">
        <v>1741</v>
      </c>
      <c r="F219" s="27" t="s">
        <v>1742</v>
      </c>
      <c r="G219" s="27" t="s">
        <v>1743</v>
      </c>
      <c r="H219" s="27" t="s">
        <v>1744</v>
      </c>
      <c r="I219" s="27" t="s">
        <v>1747</v>
      </c>
      <c r="J219" s="27" t="s">
        <v>1748</v>
      </c>
      <c r="K219" s="27" t="s">
        <v>1759</v>
      </c>
      <c r="L219" s="28">
        <v>97.096999999999994</v>
      </c>
      <c r="M219" s="27" t="s">
        <v>1762</v>
      </c>
      <c r="N219" s="27" t="s">
        <v>1772</v>
      </c>
      <c r="O219" s="37">
        <v>43959</v>
      </c>
      <c r="P219" s="27" t="s">
        <v>1773</v>
      </c>
      <c r="Q219" s="27" t="s">
        <v>1774</v>
      </c>
      <c r="R219" s="27" t="s">
        <v>1775</v>
      </c>
      <c r="S219" s="27" t="s">
        <v>1779</v>
      </c>
      <c r="T219" s="27" t="s">
        <v>1804</v>
      </c>
      <c r="U219" s="27" t="s">
        <v>1797</v>
      </c>
    </row>
    <row r="220" spans="1:21" ht="15.6" x14ac:dyDescent="0.3">
      <c r="A220" s="27" t="s">
        <v>219</v>
      </c>
      <c r="B220" s="27" t="s">
        <v>798</v>
      </c>
      <c r="C220" s="27" t="s">
        <v>1377</v>
      </c>
      <c r="D220" s="27" t="s">
        <v>798</v>
      </c>
      <c r="E220" s="27" t="s">
        <v>1741</v>
      </c>
      <c r="F220" s="27" t="s">
        <v>1742</v>
      </c>
      <c r="G220" s="27" t="s">
        <v>1743</v>
      </c>
      <c r="H220" s="27" t="s">
        <v>1744</v>
      </c>
      <c r="I220" s="27" t="s">
        <v>1747</v>
      </c>
      <c r="J220" s="27" t="s">
        <v>1748</v>
      </c>
      <c r="K220" s="27" t="s">
        <v>1759</v>
      </c>
      <c r="L220" s="28">
        <v>97.298000000000002</v>
      </c>
      <c r="M220" s="27" t="s">
        <v>1762</v>
      </c>
      <c r="N220" s="27" t="s">
        <v>1772</v>
      </c>
      <c r="O220" s="37">
        <v>43959</v>
      </c>
      <c r="P220" s="27" t="s">
        <v>1773</v>
      </c>
      <c r="Q220" s="27" t="s">
        <v>1774</v>
      </c>
      <c r="R220" s="27" t="s">
        <v>1775</v>
      </c>
      <c r="S220" s="27" t="s">
        <v>1779</v>
      </c>
      <c r="T220" s="27" t="s">
        <v>1804</v>
      </c>
      <c r="U220" s="27" t="s">
        <v>1797</v>
      </c>
    </row>
    <row r="221" spans="1:21" ht="15.6" x14ac:dyDescent="0.3">
      <c r="A221" s="27" t="s">
        <v>220</v>
      </c>
      <c r="B221" s="27" t="s">
        <v>799</v>
      </c>
      <c r="C221" s="27" t="s">
        <v>1378</v>
      </c>
      <c r="D221" s="27" t="s">
        <v>799</v>
      </c>
      <c r="E221" s="27" t="s">
        <v>1741</v>
      </c>
      <c r="F221" s="27" t="s">
        <v>1742</v>
      </c>
      <c r="G221" s="27" t="s">
        <v>1743</v>
      </c>
      <c r="H221" s="27" t="s">
        <v>1744</v>
      </c>
      <c r="I221" s="27" t="s">
        <v>1747</v>
      </c>
      <c r="J221" s="27" t="s">
        <v>1748</v>
      </c>
      <c r="K221" s="27" t="s">
        <v>1759</v>
      </c>
      <c r="L221" s="28">
        <v>98.13</v>
      </c>
      <c r="M221" s="27" t="s">
        <v>1762</v>
      </c>
      <c r="N221" s="27" t="s">
        <v>1772</v>
      </c>
      <c r="O221" s="37">
        <v>43959</v>
      </c>
      <c r="P221" s="27" t="s">
        <v>1773</v>
      </c>
      <c r="Q221" s="27" t="s">
        <v>1774</v>
      </c>
      <c r="R221" s="27" t="s">
        <v>1775</v>
      </c>
      <c r="S221" s="27" t="s">
        <v>1779</v>
      </c>
      <c r="T221" s="27" t="s">
        <v>1804</v>
      </c>
      <c r="U221" s="27" t="s">
        <v>1797</v>
      </c>
    </row>
    <row r="222" spans="1:21" ht="15.6" x14ac:dyDescent="0.3">
      <c r="A222" s="27" t="s">
        <v>221</v>
      </c>
      <c r="B222" s="27" t="s">
        <v>800</v>
      </c>
      <c r="C222" s="27" t="s">
        <v>1379</v>
      </c>
      <c r="D222" s="27" t="s">
        <v>800</v>
      </c>
      <c r="E222" s="27" t="s">
        <v>1741</v>
      </c>
      <c r="F222" s="27" t="s">
        <v>1742</v>
      </c>
      <c r="G222" s="27" t="s">
        <v>1743</v>
      </c>
      <c r="H222" s="27" t="s">
        <v>1744</v>
      </c>
      <c r="I222" s="27" t="s">
        <v>1747</v>
      </c>
      <c r="J222" s="27" t="s">
        <v>1748</v>
      </c>
      <c r="K222" s="27" t="s">
        <v>1759</v>
      </c>
      <c r="L222" s="28">
        <v>98.064999999999998</v>
      </c>
      <c r="M222" s="27" t="s">
        <v>1762</v>
      </c>
      <c r="N222" s="27" t="s">
        <v>1772</v>
      </c>
      <c r="O222" s="37">
        <v>43966</v>
      </c>
      <c r="P222" s="27" t="s">
        <v>1773</v>
      </c>
      <c r="Q222" s="27" t="s">
        <v>1774</v>
      </c>
      <c r="R222" s="27" t="s">
        <v>1775</v>
      </c>
      <c r="S222" s="27" t="s">
        <v>1779</v>
      </c>
      <c r="T222" s="27" t="s">
        <v>1805</v>
      </c>
      <c r="U222" s="27" t="s">
        <v>1806</v>
      </c>
    </row>
    <row r="223" spans="1:21" ht="15.6" x14ac:dyDescent="0.3">
      <c r="A223" s="27" t="s">
        <v>222</v>
      </c>
      <c r="B223" s="27" t="s">
        <v>801</v>
      </c>
      <c r="C223" s="27" t="s">
        <v>1380</v>
      </c>
      <c r="D223" s="27" t="s">
        <v>801</v>
      </c>
      <c r="E223" s="27" t="s">
        <v>1741</v>
      </c>
      <c r="F223" s="27" t="s">
        <v>1742</v>
      </c>
      <c r="G223" s="27" t="s">
        <v>1743</v>
      </c>
      <c r="H223" s="27" t="s">
        <v>1744</v>
      </c>
      <c r="I223" s="27" t="s">
        <v>1747</v>
      </c>
      <c r="J223" s="27" t="s">
        <v>1750</v>
      </c>
      <c r="K223" s="27" t="s">
        <v>1759</v>
      </c>
      <c r="L223" s="28">
        <v>96.29</v>
      </c>
      <c r="M223" s="27" t="s">
        <v>1762</v>
      </c>
      <c r="N223" s="27" t="s">
        <v>1772</v>
      </c>
      <c r="O223" s="37">
        <v>43966</v>
      </c>
      <c r="P223" s="27" t="s">
        <v>1773</v>
      </c>
      <c r="Q223" s="27" t="s">
        <v>1774</v>
      </c>
      <c r="R223" s="27" t="s">
        <v>1775</v>
      </c>
      <c r="S223" s="27" t="s">
        <v>1779</v>
      </c>
      <c r="T223" s="27" t="s">
        <v>1807</v>
      </c>
      <c r="U223" s="27" t="s">
        <v>1808</v>
      </c>
    </row>
    <row r="224" spans="1:21" ht="15.6" x14ac:dyDescent="0.3">
      <c r="A224" s="27" t="s">
        <v>223</v>
      </c>
      <c r="B224" s="27" t="s">
        <v>802</v>
      </c>
      <c r="C224" s="27" t="s">
        <v>1381</v>
      </c>
      <c r="D224" s="27" t="s">
        <v>802</v>
      </c>
      <c r="E224" s="27" t="s">
        <v>1741</v>
      </c>
      <c r="F224" s="27" t="s">
        <v>1742</v>
      </c>
      <c r="G224" s="27" t="s">
        <v>1743</v>
      </c>
      <c r="H224" s="27" t="s">
        <v>1744</v>
      </c>
      <c r="I224" s="27" t="s">
        <v>1747</v>
      </c>
      <c r="J224" s="27" t="s">
        <v>1748</v>
      </c>
      <c r="K224" s="27" t="s">
        <v>1759</v>
      </c>
      <c r="L224" s="28">
        <v>97.096999999999994</v>
      </c>
      <c r="M224" s="27" t="s">
        <v>1762</v>
      </c>
      <c r="N224" s="27" t="s">
        <v>1772</v>
      </c>
      <c r="O224" s="37">
        <v>43973</v>
      </c>
      <c r="P224" s="27" t="s">
        <v>1773</v>
      </c>
      <c r="Q224" s="27" t="s">
        <v>1774</v>
      </c>
      <c r="R224" s="27" t="s">
        <v>1775</v>
      </c>
      <c r="S224" s="27" t="s">
        <v>1779</v>
      </c>
      <c r="T224" s="27" t="s">
        <v>1809</v>
      </c>
      <c r="U224" s="27" t="s">
        <v>1810</v>
      </c>
    </row>
    <row r="225" spans="1:21" ht="15.6" x14ac:dyDescent="0.3">
      <c r="A225" s="27" t="s">
        <v>224</v>
      </c>
      <c r="B225" s="27" t="s">
        <v>803</v>
      </c>
      <c r="C225" s="27" t="s">
        <v>1382</v>
      </c>
      <c r="D225" s="27" t="s">
        <v>803</v>
      </c>
      <c r="E225" s="27" t="s">
        <v>1741</v>
      </c>
      <c r="F225" s="27" t="s">
        <v>1742</v>
      </c>
      <c r="G225" s="27" t="s">
        <v>1743</v>
      </c>
      <c r="H225" s="27" t="s">
        <v>1744</v>
      </c>
      <c r="I225" s="27" t="s">
        <v>1747</v>
      </c>
      <c r="J225" s="27" t="s">
        <v>1748</v>
      </c>
      <c r="K225" s="27" t="s">
        <v>1759</v>
      </c>
      <c r="L225" s="28">
        <v>98.825999999999993</v>
      </c>
      <c r="M225" s="27" t="s">
        <v>1762</v>
      </c>
      <c r="N225" s="27" t="s">
        <v>1772</v>
      </c>
      <c r="O225" s="37">
        <v>43973</v>
      </c>
      <c r="P225" s="27" t="s">
        <v>1773</v>
      </c>
      <c r="Q225" s="27" t="s">
        <v>1774</v>
      </c>
      <c r="R225" s="27" t="s">
        <v>1775</v>
      </c>
      <c r="S225" s="27" t="s">
        <v>1779</v>
      </c>
      <c r="T225" s="27" t="s">
        <v>1809</v>
      </c>
      <c r="U225" s="27" t="s">
        <v>1810</v>
      </c>
    </row>
    <row r="226" spans="1:21" ht="15.6" x14ac:dyDescent="0.3">
      <c r="A226" s="27" t="s">
        <v>225</v>
      </c>
      <c r="B226" s="27" t="s">
        <v>804</v>
      </c>
      <c r="C226" s="27" t="s">
        <v>1383</v>
      </c>
      <c r="D226" s="27" t="s">
        <v>804</v>
      </c>
      <c r="E226" s="27" t="s">
        <v>1741</v>
      </c>
      <c r="F226" s="27" t="s">
        <v>1742</v>
      </c>
      <c r="G226" s="27" t="s">
        <v>1743</v>
      </c>
      <c r="H226" s="27" t="s">
        <v>1744</v>
      </c>
      <c r="I226" s="27" t="s">
        <v>1747</v>
      </c>
      <c r="J226" s="27" t="s">
        <v>1748</v>
      </c>
      <c r="K226" s="27" t="s">
        <v>1759</v>
      </c>
      <c r="L226" s="28">
        <v>97.896000000000001</v>
      </c>
      <c r="M226" s="27" t="s">
        <v>1762</v>
      </c>
      <c r="N226" s="27" t="s">
        <v>1772</v>
      </c>
      <c r="O226" s="37">
        <v>43973</v>
      </c>
      <c r="P226" s="27" t="s">
        <v>1773</v>
      </c>
      <c r="Q226" s="27" t="s">
        <v>1774</v>
      </c>
      <c r="R226" s="27" t="s">
        <v>1775</v>
      </c>
      <c r="S226" s="27" t="s">
        <v>1779</v>
      </c>
      <c r="T226" s="27" t="s">
        <v>1809</v>
      </c>
      <c r="U226" s="27" t="s">
        <v>1810</v>
      </c>
    </row>
    <row r="227" spans="1:21" ht="15.6" x14ac:dyDescent="0.3">
      <c r="A227" s="27" t="s">
        <v>226</v>
      </c>
      <c r="B227" s="27" t="s">
        <v>805</v>
      </c>
      <c r="C227" s="27" t="s">
        <v>1384</v>
      </c>
      <c r="D227" s="27" t="s">
        <v>805</v>
      </c>
      <c r="E227" s="27" t="s">
        <v>1741</v>
      </c>
      <c r="F227" s="27" t="s">
        <v>1742</v>
      </c>
      <c r="G227" s="27" t="s">
        <v>1743</v>
      </c>
      <c r="H227" s="27" t="s">
        <v>1744</v>
      </c>
      <c r="I227" s="27" t="s">
        <v>1747</v>
      </c>
      <c r="J227" s="27" t="s">
        <v>1748</v>
      </c>
      <c r="K227" s="27" t="s">
        <v>1759</v>
      </c>
      <c r="L227" s="28">
        <v>97.454999999999998</v>
      </c>
      <c r="M227" s="27" t="s">
        <v>1762</v>
      </c>
      <c r="N227" s="27" t="s">
        <v>1772</v>
      </c>
      <c r="O227" s="37">
        <v>43973</v>
      </c>
      <c r="P227" s="27" t="s">
        <v>1773</v>
      </c>
      <c r="Q227" s="27" t="s">
        <v>1774</v>
      </c>
      <c r="R227" s="27" t="s">
        <v>1775</v>
      </c>
      <c r="S227" s="27" t="s">
        <v>1779</v>
      </c>
      <c r="T227" s="27" t="s">
        <v>1809</v>
      </c>
      <c r="U227" s="27" t="s">
        <v>1810</v>
      </c>
    </row>
    <row r="228" spans="1:21" ht="15.6" x14ac:dyDescent="0.3">
      <c r="A228" s="27" t="s">
        <v>227</v>
      </c>
      <c r="B228" s="27" t="s">
        <v>806</v>
      </c>
      <c r="C228" s="27" t="s">
        <v>1385</v>
      </c>
      <c r="D228" s="27" t="s">
        <v>806</v>
      </c>
      <c r="E228" s="27" t="s">
        <v>1741</v>
      </c>
      <c r="F228" s="27" t="s">
        <v>1742</v>
      </c>
      <c r="G228" s="27" t="s">
        <v>1743</v>
      </c>
      <c r="H228" s="27" t="s">
        <v>1744</v>
      </c>
      <c r="I228" s="27" t="s">
        <v>1747</v>
      </c>
      <c r="J228" s="27" t="s">
        <v>1748</v>
      </c>
      <c r="K228" s="27" t="s">
        <v>1759</v>
      </c>
      <c r="L228" s="28">
        <v>96.778999999999996</v>
      </c>
      <c r="M228" s="27" t="s">
        <v>1762</v>
      </c>
      <c r="N228" s="27" t="s">
        <v>1772</v>
      </c>
      <c r="O228" s="37">
        <v>43973</v>
      </c>
      <c r="P228" s="27" t="s">
        <v>1773</v>
      </c>
      <c r="Q228" s="27" t="s">
        <v>1774</v>
      </c>
      <c r="R228" s="27" t="s">
        <v>1775</v>
      </c>
      <c r="S228" s="27" t="s">
        <v>1779</v>
      </c>
      <c r="T228" s="27" t="s">
        <v>1809</v>
      </c>
      <c r="U228" s="27" t="s">
        <v>1810</v>
      </c>
    </row>
    <row r="229" spans="1:21" ht="15.6" x14ac:dyDescent="0.3">
      <c r="A229" s="27" t="s">
        <v>228</v>
      </c>
      <c r="B229" s="27" t="s">
        <v>807</v>
      </c>
      <c r="C229" s="27" t="s">
        <v>1386</v>
      </c>
      <c r="D229" s="27" t="s">
        <v>807</v>
      </c>
      <c r="E229" s="27" t="s">
        <v>1741</v>
      </c>
      <c r="F229" s="27" t="s">
        <v>1742</v>
      </c>
      <c r="G229" s="27" t="s">
        <v>1743</v>
      </c>
      <c r="H229" s="27" t="s">
        <v>1744</v>
      </c>
      <c r="I229" s="27" t="s">
        <v>1747</v>
      </c>
      <c r="J229" s="27" t="s">
        <v>1748</v>
      </c>
      <c r="K229" s="27" t="s">
        <v>1759</v>
      </c>
      <c r="L229" s="28">
        <v>96.935000000000002</v>
      </c>
      <c r="M229" s="27" t="s">
        <v>1762</v>
      </c>
      <c r="N229" s="27" t="s">
        <v>1772</v>
      </c>
      <c r="O229" s="37">
        <v>43973</v>
      </c>
      <c r="P229" s="27" t="s">
        <v>1773</v>
      </c>
      <c r="Q229" s="27" t="s">
        <v>1774</v>
      </c>
      <c r="R229" s="27" t="s">
        <v>1775</v>
      </c>
      <c r="S229" s="27" t="s">
        <v>1779</v>
      </c>
      <c r="T229" s="27" t="s">
        <v>1809</v>
      </c>
      <c r="U229" s="27" t="s">
        <v>1810</v>
      </c>
    </row>
    <row r="230" spans="1:21" ht="15.6" x14ac:dyDescent="0.3">
      <c r="A230" s="27" t="s">
        <v>229</v>
      </c>
      <c r="B230" s="27" t="s">
        <v>808</v>
      </c>
      <c r="C230" s="27" t="s">
        <v>1387</v>
      </c>
      <c r="D230" s="27" t="s">
        <v>808</v>
      </c>
      <c r="E230" s="27" t="s">
        <v>1741</v>
      </c>
      <c r="F230" s="27" t="s">
        <v>1742</v>
      </c>
      <c r="G230" s="27" t="s">
        <v>1743</v>
      </c>
      <c r="H230" s="27" t="s">
        <v>1744</v>
      </c>
      <c r="I230" s="27" t="s">
        <v>1747</v>
      </c>
      <c r="J230" s="27" t="s">
        <v>1748</v>
      </c>
      <c r="K230" s="27" t="s">
        <v>1759</v>
      </c>
      <c r="L230" s="28">
        <v>97.096999999999994</v>
      </c>
      <c r="M230" s="27" t="s">
        <v>1762</v>
      </c>
      <c r="N230" s="27" t="s">
        <v>1772</v>
      </c>
      <c r="O230" s="37">
        <v>43973</v>
      </c>
      <c r="P230" s="27" t="s">
        <v>1773</v>
      </c>
      <c r="Q230" s="27" t="s">
        <v>1774</v>
      </c>
      <c r="R230" s="27" t="s">
        <v>1775</v>
      </c>
      <c r="S230" s="27" t="s">
        <v>1779</v>
      </c>
      <c r="T230" s="27" t="s">
        <v>1809</v>
      </c>
      <c r="U230" s="27" t="s">
        <v>1810</v>
      </c>
    </row>
    <row r="231" spans="1:21" ht="15.6" x14ac:dyDescent="0.3">
      <c r="A231" s="27" t="s">
        <v>230</v>
      </c>
      <c r="B231" s="27" t="s">
        <v>809</v>
      </c>
      <c r="C231" s="27" t="s">
        <v>1388</v>
      </c>
      <c r="D231" s="27" t="s">
        <v>809</v>
      </c>
      <c r="E231" s="27" t="s">
        <v>1741</v>
      </c>
      <c r="F231" s="27" t="s">
        <v>1742</v>
      </c>
      <c r="G231" s="27" t="s">
        <v>1743</v>
      </c>
      <c r="H231" s="27" t="s">
        <v>1744</v>
      </c>
      <c r="I231" s="27" t="s">
        <v>1747</v>
      </c>
      <c r="J231" s="27" t="s">
        <v>1748</v>
      </c>
      <c r="K231" s="27" t="s">
        <v>1759</v>
      </c>
      <c r="L231" s="28">
        <v>96.135000000000005</v>
      </c>
      <c r="M231" s="27" t="s">
        <v>1762</v>
      </c>
      <c r="N231" s="27" t="s">
        <v>1772</v>
      </c>
      <c r="O231" s="37">
        <v>43973</v>
      </c>
      <c r="P231" s="27" t="s">
        <v>1773</v>
      </c>
      <c r="Q231" s="27" t="s">
        <v>1774</v>
      </c>
      <c r="R231" s="27" t="s">
        <v>1775</v>
      </c>
      <c r="S231" s="27" t="s">
        <v>1779</v>
      </c>
      <c r="T231" s="27" t="s">
        <v>1809</v>
      </c>
      <c r="U231" s="27" t="s">
        <v>1810</v>
      </c>
    </row>
    <row r="232" spans="1:21" ht="15.6" x14ac:dyDescent="0.3">
      <c r="A232" s="27" t="s">
        <v>231</v>
      </c>
      <c r="B232" s="27" t="s">
        <v>810</v>
      </c>
      <c r="C232" s="27" t="s">
        <v>1389</v>
      </c>
      <c r="D232" s="27" t="s">
        <v>810</v>
      </c>
      <c r="E232" s="27" t="s">
        <v>1741</v>
      </c>
      <c r="F232" s="27" t="s">
        <v>1742</v>
      </c>
      <c r="G232" s="27" t="s">
        <v>1743</v>
      </c>
      <c r="H232" s="27" t="s">
        <v>1744</v>
      </c>
      <c r="I232" s="27" t="s">
        <v>1747</v>
      </c>
      <c r="J232" s="27" t="s">
        <v>1748</v>
      </c>
      <c r="K232" s="27" t="s">
        <v>1759</v>
      </c>
      <c r="L232" s="28">
        <v>97.742000000000004</v>
      </c>
      <c r="M232" s="27" t="s">
        <v>1762</v>
      </c>
      <c r="N232" s="27" t="s">
        <v>1772</v>
      </c>
      <c r="O232" s="37">
        <v>43973</v>
      </c>
      <c r="P232" s="27" t="s">
        <v>1773</v>
      </c>
      <c r="Q232" s="27" t="s">
        <v>1774</v>
      </c>
      <c r="R232" s="27" t="s">
        <v>1775</v>
      </c>
      <c r="S232" s="27" t="s">
        <v>1779</v>
      </c>
      <c r="T232" s="27" t="s">
        <v>1809</v>
      </c>
      <c r="U232" s="27" t="s">
        <v>1810</v>
      </c>
    </row>
    <row r="233" spans="1:21" ht="15.6" x14ac:dyDescent="0.3">
      <c r="A233" s="27" t="s">
        <v>232</v>
      </c>
      <c r="B233" s="27" t="s">
        <v>811</v>
      </c>
      <c r="C233" s="27" t="s">
        <v>1390</v>
      </c>
      <c r="D233" s="27" t="s">
        <v>811</v>
      </c>
      <c r="E233" s="27" t="s">
        <v>1741</v>
      </c>
      <c r="F233" s="27" t="s">
        <v>1742</v>
      </c>
      <c r="G233" s="27" t="s">
        <v>1743</v>
      </c>
      <c r="H233" s="27" t="s">
        <v>1744</v>
      </c>
      <c r="I233" s="27" t="s">
        <v>1747</v>
      </c>
      <c r="J233" s="27" t="s">
        <v>1748</v>
      </c>
      <c r="K233" s="27" t="s">
        <v>1759</v>
      </c>
      <c r="L233" s="28">
        <v>98.064999999999998</v>
      </c>
      <c r="M233" s="27" t="s">
        <v>1762</v>
      </c>
      <c r="N233" s="27" t="s">
        <v>1772</v>
      </c>
      <c r="O233" s="37">
        <v>43973</v>
      </c>
      <c r="P233" s="27" t="s">
        <v>1773</v>
      </c>
      <c r="Q233" s="27" t="s">
        <v>1774</v>
      </c>
      <c r="R233" s="27" t="s">
        <v>1775</v>
      </c>
      <c r="S233" s="27" t="s">
        <v>1779</v>
      </c>
      <c r="T233" s="27" t="s">
        <v>1811</v>
      </c>
      <c r="U233" s="27" t="s">
        <v>1812</v>
      </c>
    </row>
    <row r="234" spans="1:21" ht="15.6" x14ac:dyDescent="0.3">
      <c r="A234" s="27" t="s">
        <v>233</v>
      </c>
      <c r="B234" s="27" t="s">
        <v>812</v>
      </c>
      <c r="C234" s="27" t="s">
        <v>1391</v>
      </c>
      <c r="D234" s="27" t="s">
        <v>812</v>
      </c>
      <c r="E234" s="27" t="s">
        <v>1741</v>
      </c>
      <c r="F234" s="27" t="s">
        <v>1742</v>
      </c>
      <c r="G234" s="27" t="s">
        <v>1743</v>
      </c>
      <c r="H234" s="27" t="s">
        <v>1744</v>
      </c>
      <c r="I234" s="27" t="s">
        <v>1747</v>
      </c>
      <c r="J234" s="27" t="s">
        <v>1748</v>
      </c>
      <c r="K234" s="27" t="s">
        <v>1759</v>
      </c>
      <c r="L234" s="28">
        <v>96.89</v>
      </c>
      <c r="M234" s="27" t="s">
        <v>1762</v>
      </c>
      <c r="N234" s="27" t="s">
        <v>1772</v>
      </c>
      <c r="O234" s="37">
        <v>43973</v>
      </c>
      <c r="P234" s="27" t="s">
        <v>1773</v>
      </c>
      <c r="Q234" s="27" t="s">
        <v>1774</v>
      </c>
      <c r="R234" s="27" t="s">
        <v>1775</v>
      </c>
      <c r="S234" s="27" t="s">
        <v>1779</v>
      </c>
      <c r="T234" s="27" t="s">
        <v>1811</v>
      </c>
      <c r="U234" s="27" t="s">
        <v>1812</v>
      </c>
    </row>
    <row r="235" spans="1:21" ht="15.6" x14ac:dyDescent="0.3">
      <c r="A235" s="27" t="s">
        <v>234</v>
      </c>
      <c r="B235" s="27" t="s">
        <v>813</v>
      </c>
      <c r="C235" s="27" t="s">
        <v>1392</v>
      </c>
      <c r="D235" s="27" t="s">
        <v>813</v>
      </c>
      <c r="E235" s="27" t="s">
        <v>1741</v>
      </c>
      <c r="F235" s="27" t="s">
        <v>1742</v>
      </c>
      <c r="G235" s="27" t="s">
        <v>1743</v>
      </c>
      <c r="H235" s="27" t="s">
        <v>1744</v>
      </c>
      <c r="I235" s="27" t="s">
        <v>1747</v>
      </c>
      <c r="J235" s="27" t="s">
        <v>1748</v>
      </c>
      <c r="K235" s="27" t="s">
        <v>1759</v>
      </c>
      <c r="L235" s="28">
        <v>97.096999999999994</v>
      </c>
      <c r="M235" s="27" t="s">
        <v>1762</v>
      </c>
      <c r="N235" s="27" t="s">
        <v>1772</v>
      </c>
      <c r="O235" s="37">
        <v>43973</v>
      </c>
      <c r="P235" s="27" t="s">
        <v>1773</v>
      </c>
      <c r="Q235" s="27" t="s">
        <v>1774</v>
      </c>
      <c r="R235" s="27" t="s">
        <v>1775</v>
      </c>
      <c r="S235" s="27" t="s">
        <v>1779</v>
      </c>
      <c r="T235" s="27" t="s">
        <v>1811</v>
      </c>
      <c r="U235" s="27" t="s">
        <v>1812</v>
      </c>
    </row>
    <row r="236" spans="1:21" ht="15.6" x14ac:dyDescent="0.3">
      <c r="A236" s="27" t="s">
        <v>235</v>
      </c>
      <c r="B236" s="27" t="s">
        <v>814</v>
      </c>
      <c r="C236" s="27" t="s">
        <v>1393</v>
      </c>
      <c r="D236" s="27" t="s">
        <v>814</v>
      </c>
      <c r="E236" s="27" t="s">
        <v>1741</v>
      </c>
      <c r="F236" s="27" t="s">
        <v>1742</v>
      </c>
      <c r="G236" s="27" t="s">
        <v>1743</v>
      </c>
      <c r="H236" s="27" t="s">
        <v>1744</v>
      </c>
      <c r="I236" s="27" t="s">
        <v>1747</v>
      </c>
      <c r="J236" s="27" t="s">
        <v>1749</v>
      </c>
      <c r="K236" s="27" t="s">
        <v>1759</v>
      </c>
      <c r="L236" s="28">
        <v>95.807000000000002</v>
      </c>
      <c r="M236" s="27" t="s">
        <v>1762</v>
      </c>
      <c r="N236" s="27" t="s">
        <v>1772</v>
      </c>
      <c r="O236" s="37">
        <v>43973</v>
      </c>
      <c r="P236" s="27" t="s">
        <v>1773</v>
      </c>
      <c r="Q236" s="27" t="s">
        <v>1774</v>
      </c>
      <c r="R236" s="27" t="s">
        <v>1775</v>
      </c>
      <c r="S236" s="27" t="s">
        <v>1779</v>
      </c>
      <c r="T236" s="27" t="s">
        <v>1811</v>
      </c>
      <c r="U236" s="27" t="s">
        <v>1812</v>
      </c>
    </row>
    <row r="237" spans="1:21" ht="15.6" x14ac:dyDescent="0.3">
      <c r="A237" s="27" t="s">
        <v>236</v>
      </c>
      <c r="B237" s="27" t="s">
        <v>815</v>
      </c>
      <c r="C237" s="27" t="s">
        <v>1394</v>
      </c>
      <c r="D237" s="27" t="s">
        <v>815</v>
      </c>
      <c r="E237" s="27" t="s">
        <v>1741</v>
      </c>
      <c r="F237" s="27" t="s">
        <v>1742</v>
      </c>
      <c r="G237" s="27" t="s">
        <v>1743</v>
      </c>
      <c r="H237" s="27" t="s">
        <v>1744</v>
      </c>
      <c r="I237" s="27" t="s">
        <v>1747</v>
      </c>
      <c r="J237" s="27" t="s">
        <v>1748</v>
      </c>
      <c r="K237" s="27" t="s">
        <v>1759</v>
      </c>
      <c r="L237" s="28">
        <v>98.548000000000002</v>
      </c>
      <c r="M237" s="27" t="s">
        <v>1762</v>
      </c>
      <c r="N237" s="27" t="s">
        <v>1772</v>
      </c>
      <c r="O237" s="37">
        <v>43973</v>
      </c>
      <c r="P237" s="27" t="s">
        <v>1773</v>
      </c>
      <c r="Q237" s="27" t="s">
        <v>1774</v>
      </c>
      <c r="R237" s="27" t="s">
        <v>1775</v>
      </c>
      <c r="S237" s="27" t="s">
        <v>1779</v>
      </c>
      <c r="T237" s="27" t="s">
        <v>1811</v>
      </c>
      <c r="U237" s="27" t="s">
        <v>1812</v>
      </c>
    </row>
    <row r="238" spans="1:21" ht="15.6" x14ac:dyDescent="0.3">
      <c r="A238" s="27" t="s">
        <v>237</v>
      </c>
      <c r="B238" s="27" t="s">
        <v>816</v>
      </c>
      <c r="C238" s="27" t="s">
        <v>1395</v>
      </c>
      <c r="D238" s="27" t="s">
        <v>816</v>
      </c>
      <c r="E238" s="27" t="s">
        <v>1741</v>
      </c>
      <c r="F238" s="27" t="s">
        <v>1742</v>
      </c>
      <c r="G238" s="27" t="s">
        <v>1743</v>
      </c>
      <c r="H238" s="27" t="s">
        <v>1744</v>
      </c>
      <c r="I238" s="27" t="s">
        <v>1747</v>
      </c>
      <c r="J238" s="27" t="s">
        <v>1748</v>
      </c>
      <c r="K238" s="27" t="s">
        <v>1759</v>
      </c>
      <c r="L238" s="28">
        <v>98.387</v>
      </c>
      <c r="M238" s="27" t="s">
        <v>1762</v>
      </c>
      <c r="N238" s="27" t="s">
        <v>1772</v>
      </c>
      <c r="O238" s="37">
        <v>43973</v>
      </c>
      <c r="P238" s="27" t="s">
        <v>1773</v>
      </c>
      <c r="Q238" s="27" t="s">
        <v>1774</v>
      </c>
      <c r="R238" s="27" t="s">
        <v>1775</v>
      </c>
      <c r="S238" s="27" t="s">
        <v>1779</v>
      </c>
      <c r="T238" s="27" t="s">
        <v>1811</v>
      </c>
      <c r="U238" s="27" t="s">
        <v>1812</v>
      </c>
    </row>
    <row r="239" spans="1:21" ht="15.6" x14ac:dyDescent="0.3">
      <c r="A239" s="27" t="s">
        <v>238</v>
      </c>
      <c r="B239" s="27" t="s">
        <v>817</v>
      </c>
      <c r="C239" s="27" t="s">
        <v>1396</v>
      </c>
      <c r="D239" s="27" t="s">
        <v>817</v>
      </c>
      <c r="E239" s="27" t="s">
        <v>1741</v>
      </c>
      <c r="F239" s="27" t="s">
        <v>1742</v>
      </c>
      <c r="G239" s="27" t="s">
        <v>1743</v>
      </c>
      <c r="H239" s="27" t="s">
        <v>1744</v>
      </c>
      <c r="I239" s="27" t="s">
        <v>1747</v>
      </c>
      <c r="J239" s="27" t="s">
        <v>1748</v>
      </c>
      <c r="K239" s="27" t="s">
        <v>1759</v>
      </c>
      <c r="L239" s="28">
        <v>96.688999999999993</v>
      </c>
      <c r="M239" s="27" t="s">
        <v>1762</v>
      </c>
      <c r="N239" s="27" t="s">
        <v>1772</v>
      </c>
      <c r="O239" s="37">
        <v>43973</v>
      </c>
      <c r="P239" s="27" t="s">
        <v>1773</v>
      </c>
      <c r="Q239" s="27" t="s">
        <v>1774</v>
      </c>
      <c r="R239" s="27" t="s">
        <v>1775</v>
      </c>
      <c r="S239" s="27" t="s">
        <v>1779</v>
      </c>
      <c r="T239" s="27" t="s">
        <v>1811</v>
      </c>
      <c r="U239" s="27" t="s">
        <v>1812</v>
      </c>
    </row>
    <row r="240" spans="1:21" ht="15.6" x14ac:dyDescent="0.3">
      <c r="A240" s="27" t="s">
        <v>239</v>
      </c>
      <c r="B240" s="27" t="s">
        <v>818</v>
      </c>
      <c r="C240" s="27" t="s">
        <v>1397</v>
      </c>
      <c r="D240" s="27" t="s">
        <v>818</v>
      </c>
      <c r="E240" s="27" t="s">
        <v>1741</v>
      </c>
      <c r="F240" s="27" t="s">
        <v>1742</v>
      </c>
      <c r="G240" s="27" t="s">
        <v>1743</v>
      </c>
      <c r="H240" s="27" t="s">
        <v>1744</v>
      </c>
      <c r="I240" s="27" t="s">
        <v>1747</v>
      </c>
      <c r="J240" s="27" t="s">
        <v>1748</v>
      </c>
      <c r="K240" s="27" t="s">
        <v>1759</v>
      </c>
      <c r="L240" s="28">
        <v>98.141999999999996</v>
      </c>
      <c r="M240" s="27" t="s">
        <v>1762</v>
      </c>
      <c r="N240" s="27" t="s">
        <v>1772</v>
      </c>
      <c r="O240" s="37">
        <v>43973</v>
      </c>
      <c r="P240" s="27" t="s">
        <v>1773</v>
      </c>
      <c r="Q240" s="27" t="s">
        <v>1774</v>
      </c>
      <c r="R240" s="27" t="s">
        <v>1775</v>
      </c>
      <c r="S240" s="27" t="s">
        <v>1779</v>
      </c>
      <c r="T240" s="27" t="s">
        <v>1811</v>
      </c>
      <c r="U240" s="27" t="s">
        <v>1812</v>
      </c>
    </row>
    <row r="241" spans="1:21" ht="15.6" x14ac:dyDescent="0.3">
      <c r="A241" s="27" t="s">
        <v>240</v>
      </c>
      <c r="B241" s="27" t="s">
        <v>819</v>
      </c>
      <c r="C241" s="27" t="s">
        <v>1398</v>
      </c>
      <c r="D241" s="27" t="s">
        <v>819</v>
      </c>
      <c r="E241" s="27" t="s">
        <v>1741</v>
      </c>
      <c r="F241" s="27" t="s">
        <v>1742</v>
      </c>
      <c r="G241" s="27" t="s">
        <v>1743</v>
      </c>
      <c r="H241" s="27" t="s">
        <v>1744</v>
      </c>
      <c r="I241" s="27" t="s">
        <v>1747</v>
      </c>
      <c r="J241" s="27" t="s">
        <v>1748</v>
      </c>
      <c r="K241" s="27" t="s">
        <v>1759</v>
      </c>
      <c r="L241" s="28">
        <v>98.548000000000002</v>
      </c>
      <c r="M241" s="27" t="s">
        <v>1762</v>
      </c>
      <c r="N241" s="27" t="s">
        <v>1772</v>
      </c>
      <c r="O241" s="37">
        <v>43973</v>
      </c>
      <c r="P241" s="27" t="s">
        <v>1773</v>
      </c>
      <c r="Q241" s="27" t="s">
        <v>1774</v>
      </c>
      <c r="R241" s="27" t="s">
        <v>1775</v>
      </c>
      <c r="S241" s="27" t="s">
        <v>1779</v>
      </c>
      <c r="T241" s="27" t="s">
        <v>1811</v>
      </c>
      <c r="U241" s="27" t="s">
        <v>1812</v>
      </c>
    </row>
    <row r="242" spans="1:21" ht="15.6" x14ac:dyDescent="0.3">
      <c r="A242" s="27" t="s">
        <v>241</v>
      </c>
      <c r="B242" s="27" t="s">
        <v>820</v>
      </c>
      <c r="C242" s="27" t="s">
        <v>1399</v>
      </c>
      <c r="D242" s="27" t="s">
        <v>820</v>
      </c>
      <c r="E242" s="27" t="s">
        <v>1741</v>
      </c>
      <c r="F242" s="27" t="s">
        <v>1742</v>
      </c>
      <c r="G242" s="27" t="s">
        <v>1743</v>
      </c>
      <c r="H242" s="27" t="s">
        <v>1744</v>
      </c>
      <c r="I242" s="27" t="s">
        <v>1747</v>
      </c>
      <c r="J242" s="27" t="s">
        <v>1748</v>
      </c>
      <c r="K242" s="27" t="s">
        <v>1759</v>
      </c>
      <c r="L242" s="28">
        <v>97.096999999999994</v>
      </c>
      <c r="M242" s="27" t="s">
        <v>1762</v>
      </c>
      <c r="N242" s="27" t="s">
        <v>1772</v>
      </c>
      <c r="O242" s="37">
        <v>43973</v>
      </c>
      <c r="P242" s="27" t="s">
        <v>1773</v>
      </c>
      <c r="Q242" s="27" t="s">
        <v>1774</v>
      </c>
      <c r="R242" s="27" t="s">
        <v>1775</v>
      </c>
      <c r="S242" s="27" t="s">
        <v>1779</v>
      </c>
      <c r="T242" s="27" t="s">
        <v>1811</v>
      </c>
      <c r="U242" s="27" t="s">
        <v>1812</v>
      </c>
    </row>
    <row r="243" spans="1:21" ht="15.6" x14ac:dyDescent="0.3">
      <c r="A243" s="27" t="s">
        <v>242</v>
      </c>
      <c r="B243" s="27" t="s">
        <v>821</v>
      </c>
      <c r="C243" s="27" t="s">
        <v>1400</v>
      </c>
      <c r="D243" s="27" t="s">
        <v>821</v>
      </c>
      <c r="E243" s="27" t="s">
        <v>1741</v>
      </c>
      <c r="F243" s="27" t="s">
        <v>1742</v>
      </c>
      <c r="G243" s="27" t="s">
        <v>1743</v>
      </c>
      <c r="H243" s="27" t="s">
        <v>1744</v>
      </c>
      <c r="I243" s="27" t="s">
        <v>1747</v>
      </c>
      <c r="J243" s="27" t="s">
        <v>1750</v>
      </c>
      <c r="K243" s="27" t="s">
        <v>1759</v>
      </c>
      <c r="L243" s="28">
        <v>96.29</v>
      </c>
      <c r="M243" s="27" t="s">
        <v>1762</v>
      </c>
      <c r="N243" s="27" t="s">
        <v>1772</v>
      </c>
      <c r="O243" s="37">
        <v>43973</v>
      </c>
      <c r="P243" s="27" t="s">
        <v>1773</v>
      </c>
      <c r="Q243" s="27" t="s">
        <v>1774</v>
      </c>
      <c r="R243" s="27" t="s">
        <v>1775</v>
      </c>
      <c r="S243" s="27" t="s">
        <v>1779</v>
      </c>
      <c r="T243" s="27" t="s">
        <v>1813</v>
      </c>
      <c r="U243" s="27" t="s">
        <v>1814</v>
      </c>
    </row>
    <row r="244" spans="1:21" ht="15.6" x14ac:dyDescent="0.3">
      <c r="A244" s="27" t="s">
        <v>243</v>
      </c>
      <c r="B244" s="27" t="s">
        <v>822</v>
      </c>
      <c r="C244" s="27" t="s">
        <v>1401</v>
      </c>
      <c r="D244" s="27" t="s">
        <v>822</v>
      </c>
      <c r="E244" s="27" t="s">
        <v>1741</v>
      </c>
      <c r="F244" s="27" t="s">
        <v>1742</v>
      </c>
      <c r="G244" s="27" t="s">
        <v>1743</v>
      </c>
      <c r="H244" s="27" t="s">
        <v>1744</v>
      </c>
      <c r="I244" s="27" t="s">
        <v>1747</v>
      </c>
      <c r="J244" s="27" t="s">
        <v>1749</v>
      </c>
      <c r="K244" s="27" t="s">
        <v>1759</v>
      </c>
      <c r="L244" s="28">
        <v>95.727000000000004</v>
      </c>
      <c r="M244" s="27" t="s">
        <v>1762</v>
      </c>
      <c r="N244" s="27" t="s">
        <v>1772</v>
      </c>
      <c r="O244" s="37">
        <v>43973</v>
      </c>
      <c r="P244" s="27" t="s">
        <v>1773</v>
      </c>
      <c r="Q244" s="27" t="s">
        <v>1774</v>
      </c>
      <c r="R244" s="27" t="s">
        <v>1775</v>
      </c>
      <c r="S244" s="27" t="s">
        <v>1779</v>
      </c>
      <c r="T244" s="27" t="s">
        <v>1813</v>
      </c>
      <c r="U244" s="27" t="s">
        <v>1814</v>
      </c>
    </row>
    <row r="245" spans="1:21" ht="15.6" x14ac:dyDescent="0.3">
      <c r="A245" s="27" t="s">
        <v>244</v>
      </c>
      <c r="B245" s="27" t="s">
        <v>823</v>
      </c>
      <c r="C245" s="27" t="s">
        <v>1402</v>
      </c>
      <c r="D245" s="27" t="s">
        <v>823</v>
      </c>
      <c r="E245" s="27" t="s">
        <v>1741</v>
      </c>
      <c r="F245" s="27" t="s">
        <v>1742</v>
      </c>
      <c r="G245" s="27" t="s">
        <v>1743</v>
      </c>
      <c r="H245" s="27" t="s">
        <v>1744</v>
      </c>
      <c r="I245" s="27" t="s">
        <v>1747</v>
      </c>
      <c r="J245" s="27" t="s">
        <v>1749</v>
      </c>
      <c r="K245" s="27" t="s">
        <v>1759</v>
      </c>
      <c r="L245" s="28">
        <v>95.766999999999996</v>
      </c>
      <c r="M245" s="27" t="s">
        <v>1762</v>
      </c>
      <c r="N245" s="27" t="s">
        <v>1772</v>
      </c>
      <c r="O245" s="37">
        <v>43973</v>
      </c>
      <c r="P245" s="27" t="s">
        <v>1773</v>
      </c>
      <c r="Q245" s="27" t="s">
        <v>1774</v>
      </c>
      <c r="R245" s="27" t="s">
        <v>1775</v>
      </c>
      <c r="S245" s="27" t="s">
        <v>1779</v>
      </c>
      <c r="T245" s="27" t="s">
        <v>1813</v>
      </c>
      <c r="U245" s="27" t="s">
        <v>1814</v>
      </c>
    </row>
    <row r="246" spans="1:21" ht="15.6" x14ac:dyDescent="0.3">
      <c r="A246" s="27" t="s">
        <v>245</v>
      </c>
      <c r="B246" s="27" t="s">
        <v>824</v>
      </c>
      <c r="C246" s="27" t="s">
        <v>1403</v>
      </c>
      <c r="D246" s="27" t="s">
        <v>824</v>
      </c>
      <c r="E246" s="27" t="s">
        <v>1741</v>
      </c>
      <c r="F246" s="27" t="s">
        <v>1742</v>
      </c>
      <c r="G246" s="27" t="s">
        <v>1743</v>
      </c>
      <c r="H246" s="27" t="s">
        <v>1744</v>
      </c>
      <c r="I246" s="27" t="s">
        <v>1747</v>
      </c>
      <c r="J246" s="27" t="s">
        <v>1748</v>
      </c>
      <c r="K246" s="27" t="s">
        <v>1759</v>
      </c>
      <c r="L246" s="28">
        <v>97.257999999999996</v>
      </c>
      <c r="M246" s="27" t="s">
        <v>1762</v>
      </c>
      <c r="N246" s="27" t="s">
        <v>1772</v>
      </c>
      <c r="O246" s="37">
        <v>43980</v>
      </c>
      <c r="P246" s="27" t="s">
        <v>1773</v>
      </c>
      <c r="Q246" s="27" t="s">
        <v>1774</v>
      </c>
      <c r="R246" s="27" t="s">
        <v>1775</v>
      </c>
      <c r="S246" s="27" t="s">
        <v>1779</v>
      </c>
      <c r="T246" s="27" t="s">
        <v>1815</v>
      </c>
      <c r="U246" s="27" t="s">
        <v>1816</v>
      </c>
    </row>
    <row r="247" spans="1:21" ht="15.6" x14ac:dyDescent="0.3">
      <c r="A247" s="27" t="s">
        <v>246</v>
      </c>
      <c r="B247" s="27" t="s">
        <v>825</v>
      </c>
      <c r="C247" s="27" t="s">
        <v>1404</v>
      </c>
      <c r="D247" s="27" t="s">
        <v>825</v>
      </c>
      <c r="E247" s="27" t="s">
        <v>1741</v>
      </c>
      <c r="F247" s="27" t="s">
        <v>1742</v>
      </c>
      <c r="G247" s="27" t="s">
        <v>1743</v>
      </c>
      <c r="H247" s="27" t="s">
        <v>1744</v>
      </c>
      <c r="I247" s="27" t="s">
        <v>1747</v>
      </c>
      <c r="J247" s="27" t="s">
        <v>1748</v>
      </c>
      <c r="K247" s="27" t="s">
        <v>1759</v>
      </c>
      <c r="L247" s="28">
        <v>98.064999999999998</v>
      </c>
      <c r="M247" s="27" t="s">
        <v>1762</v>
      </c>
      <c r="N247" s="27" t="s">
        <v>1772</v>
      </c>
      <c r="O247" s="37">
        <v>43980</v>
      </c>
      <c r="P247" s="27" t="s">
        <v>1773</v>
      </c>
      <c r="Q247" s="27" t="s">
        <v>1774</v>
      </c>
      <c r="R247" s="27" t="s">
        <v>1775</v>
      </c>
      <c r="S247" s="27" t="s">
        <v>1779</v>
      </c>
      <c r="T247" s="27" t="s">
        <v>1784</v>
      </c>
      <c r="U247" s="27" t="s">
        <v>1785</v>
      </c>
    </row>
    <row r="248" spans="1:21" ht="15.6" x14ac:dyDescent="0.3">
      <c r="A248" s="27" t="s">
        <v>247</v>
      </c>
      <c r="B248" s="27" t="s">
        <v>826</v>
      </c>
      <c r="C248" s="27" t="s">
        <v>1405</v>
      </c>
      <c r="D248" s="27" t="s">
        <v>826</v>
      </c>
      <c r="E248" s="27" t="s">
        <v>1741</v>
      </c>
      <c r="F248" s="27" t="s">
        <v>1742</v>
      </c>
      <c r="G248" s="27" t="s">
        <v>1743</v>
      </c>
      <c r="H248" s="27" t="s">
        <v>1744</v>
      </c>
      <c r="I248" s="27" t="s">
        <v>1747</v>
      </c>
      <c r="J248" s="27" t="s">
        <v>1752</v>
      </c>
      <c r="K248" s="27" t="s">
        <v>1759</v>
      </c>
      <c r="L248" s="28">
        <v>96.774000000000001</v>
      </c>
      <c r="M248" s="27" t="s">
        <v>1762</v>
      </c>
      <c r="N248" s="27" t="s">
        <v>1772</v>
      </c>
      <c r="O248" s="37">
        <v>43980</v>
      </c>
      <c r="P248" s="27" t="s">
        <v>1773</v>
      </c>
      <c r="Q248" s="27" t="s">
        <v>1774</v>
      </c>
      <c r="R248" s="27" t="s">
        <v>1775</v>
      </c>
      <c r="S248" s="27" t="s">
        <v>1779</v>
      </c>
      <c r="T248" s="27" t="s">
        <v>1817</v>
      </c>
      <c r="U248" s="27" t="s">
        <v>1818</v>
      </c>
    </row>
    <row r="249" spans="1:21" ht="15.6" x14ac:dyDescent="0.3">
      <c r="A249" s="27" t="s">
        <v>248</v>
      </c>
      <c r="B249" s="27" t="s">
        <v>827</v>
      </c>
      <c r="C249" s="27" t="s">
        <v>1406</v>
      </c>
      <c r="D249" s="27" t="s">
        <v>827</v>
      </c>
      <c r="E249" s="27" t="s">
        <v>1741</v>
      </c>
      <c r="F249" s="27" t="s">
        <v>1742</v>
      </c>
      <c r="G249" s="27" t="s">
        <v>1743</v>
      </c>
      <c r="H249" s="27" t="s">
        <v>1744</v>
      </c>
      <c r="I249" s="27" t="s">
        <v>1747</v>
      </c>
      <c r="J249" s="27" t="s">
        <v>1750</v>
      </c>
      <c r="K249" s="27" t="s">
        <v>1759</v>
      </c>
      <c r="L249" s="28">
        <v>96.370999999999995</v>
      </c>
      <c r="M249" s="27" t="s">
        <v>1762</v>
      </c>
      <c r="N249" s="27" t="s">
        <v>1772</v>
      </c>
      <c r="O249" s="37">
        <v>43980</v>
      </c>
      <c r="P249" s="27" t="s">
        <v>1773</v>
      </c>
      <c r="Q249" s="27" t="s">
        <v>1774</v>
      </c>
      <c r="R249" s="27" t="s">
        <v>1775</v>
      </c>
      <c r="S249" s="27" t="s">
        <v>1779</v>
      </c>
      <c r="T249" s="27" t="s">
        <v>1817</v>
      </c>
      <c r="U249" s="27" t="s">
        <v>1818</v>
      </c>
    </row>
    <row r="250" spans="1:21" ht="15.6" x14ac:dyDescent="0.3">
      <c r="A250" s="27" t="s">
        <v>249</v>
      </c>
      <c r="B250" s="27" t="s">
        <v>828</v>
      </c>
      <c r="C250" s="27" t="s">
        <v>1407</v>
      </c>
      <c r="D250" s="27" t="s">
        <v>828</v>
      </c>
      <c r="E250" s="27" t="s">
        <v>1741</v>
      </c>
      <c r="F250" s="27" t="s">
        <v>1742</v>
      </c>
      <c r="G250" s="27" t="s">
        <v>1743</v>
      </c>
      <c r="H250" s="27" t="s">
        <v>1744</v>
      </c>
      <c r="I250" s="27" t="s">
        <v>1747</v>
      </c>
      <c r="J250" s="27" t="s">
        <v>1750</v>
      </c>
      <c r="K250" s="27" t="s">
        <v>1759</v>
      </c>
      <c r="L250" s="28">
        <v>96.451999999999998</v>
      </c>
      <c r="M250" s="27" t="s">
        <v>1762</v>
      </c>
      <c r="N250" s="27" t="s">
        <v>1772</v>
      </c>
      <c r="O250" s="37">
        <v>43980</v>
      </c>
      <c r="P250" s="27" t="s">
        <v>1773</v>
      </c>
      <c r="Q250" s="27" t="s">
        <v>1774</v>
      </c>
      <c r="R250" s="27" t="s">
        <v>1775</v>
      </c>
      <c r="S250" s="27" t="s">
        <v>1779</v>
      </c>
      <c r="T250" s="27" t="s">
        <v>1817</v>
      </c>
      <c r="U250" s="27" t="s">
        <v>1818</v>
      </c>
    </row>
    <row r="251" spans="1:21" ht="15.6" x14ac:dyDescent="0.3">
      <c r="A251" s="27" t="s">
        <v>250</v>
      </c>
      <c r="B251" s="27" t="s">
        <v>829</v>
      </c>
      <c r="C251" s="27" t="s">
        <v>1408</v>
      </c>
      <c r="D251" s="27" t="s">
        <v>829</v>
      </c>
      <c r="E251" s="27" t="s">
        <v>1741</v>
      </c>
      <c r="F251" s="27" t="s">
        <v>1742</v>
      </c>
      <c r="G251" s="27" t="s">
        <v>1743</v>
      </c>
      <c r="H251" s="27" t="s">
        <v>1744</v>
      </c>
      <c r="I251" s="27" t="s">
        <v>1747</v>
      </c>
      <c r="J251" s="27" t="s">
        <v>1750</v>
      </c>
      <c r="K251" s="27" t="s">
        <v>1759</v>
      </c>
      <c r="L251" s="28">
        <v>96.774000000000001</v>
      </c>
      <c r="M251" s="27" t="s">
        <v>1762</v>
      </c>
      <c r="N251" s="27" t="s">
        <v>1772</v>
      </c>
      <c r="O251" s="37">
        <v>43980</v>
      </c>
      <c r="P251" s="27" t="s">
        <v>1773</v>
      </c>
      <c r="Q251" s="27" t="s">
        <v>1774</v>
      </c>
      <c r="R251" s="27" t="s">
        <v>1775</v>
      </c>
      <c r="S251" s="27" t="s">
        <v>1779</v>
      </c>
      <c r="T251" s="27" t="s">
        <v>1819</v>
      </c>
      <c r="U251" s="27" t="s">
        <v>1820</v>
      </c>
    </row>
    <row r="252" spans="1:21" ht="15.6" x14ac:dyDescent="0.3">
      <c r="A252" s="27" t="s">
        <v>251</v>
      </c>
      <c r="B252" s="27" t="s">
        <v>830</v>
      </c>
      <c r="C252" s="27" t="s">
        <v>1409</v>
      </c>
      <c r="D252" s="27" t="s">
        <v>830</v>
      </c>
      <c r="E252" s="27" t="s">
        <v>1741</v>
      </c>
      <c r="F252" s="27" t="s">
        <v>1742</v>
      </c>
      <c r="G252" s="27" t="s">
        <v>1743</v>
      </c>
      <c r="H252" s="27" t="s">
        <v>1744</v>
      </c>
      <c r="I252" s="27" t="s">
        <v>1747</v>
      </c>
      <c r="J252" s="27" t="s">
        <v>1750</v>
      </c>
      <c r="K252" s="27" t="s">
        <v>1759</v>
      </c>
      <c r="L252" s="28">
        <v>96.613</v>
      </c>
      <c r="M252" s="27" t="s">
        <v>1762</v>
      </c>
      <c r="N252" s="27" t="s">
        <v>1772</v>
      </c>
      <c r="O252" s="37">
        <v>43980</v>
      </c>
      <c r="P252" s="27" t="s">
        <v>1773</v>
      </c>
      <c r="Q252" s="27" t="s">
        <v>1774</v>
      </c>
      <c r="R252" s="27" t="s">
        <v>1775</v>
      </c>
      <c r="S252" s="27" t="s">
        <v>1779</v>
      </c>
      <c r="T252" s="27" t="s">
        <v>1821</v>
      </c>
      <c r="U252" s="27" t="s">
        <v>1793</v>
      </c>
    </row>
    <row r="253" spans="1:21" ht="15.6" x14ac:dyDescent="0.3">
      <c r="A253" s="27" t="s">
        <v>252</v>
      </c>
      <c r="B253" s="27" t="s">
        <v>831</v>
      </c>
      <c r="C253" s="27" t="s">
        <v>1410</v>
      </c>
      <c r="D253" s="27" t="s">
        <v>831</v>
      </c>
      <c r="E253" s="27" t="s">
        <v>1741</v>
      </c>
      <c r="F253" s="27" t="s">
        <v>1742</v>
      </c>
      <c r="G253" s="27" t="s">
        <v>1743</v>
      </c>
      <c r="H253" s="27" t="s">
        <v>1744</v>
      </c>
      <c r="I253" s="27" t="s">
        <v>1747</v>
      </c>
      <c r="J253" s="27" t="s">
        <v>1750</v>
      </c>
      <c r="K253" s="27" t="s">
        <v>1759</v>
      </c>
      <c r="L253" s="28">
        <v>96.284000000000006</v>
      </c>
      <c r="M253" s="27" t="s">
        <v>1762</v>
      </c>
      <c r="N253" s="27" t="s">
        <v>1772</v>
      </c>
      <c r="O253" s="37">
        <v>43980</v>
      </c>
      <c r="P253" s="27" t="s">
        <v>1773</v>
      </c>
      <c r="Q253" s="27" t="s">
        <v>1774</v>
      </c>
      <c r="R253" s="27" t="s">
        <v>1775</v>
      </c>
      <c r="S253" s="27" t="s">
        <v>1779</v>
      </c>
      <c r="T253" s="27" t="s">
        <v>1821</v>
      </c>
      <c r="U253" s="27" t="s">
        <v>1793</v>
      </c>
    </row>
    <row r="254" spans="1:21" ht="15.6" x14ac:dyDescent="0.3">
      <c r="A254" s="27" t="s">
        <v>253</v>
      </c>
      <c r="B254" s="27" t="s">
        <v>832</v>
      </c>
      <c r="C254" s="27" t="s">
        <v>1411</v>
      </c>
      <c r="D254" s="27" t="s">
        <v>832</v>
      </c>
      <c r="E254" s="27" t="s">
        <v>1741</v>
      </c>
      <c r="F254" s="27" t="s">
        <v>1742</v>
      </c>
      <c r="G254" s="27" t="s">
        <v>1743</v>
      </c>
      <c r="H254" s="27" t="s">
        <v>1744</v>
      </c>
      <c r="I254" s="27" t="s">
        <v>1747</v>
      </c>
      <c r="J254" s="27" t="s">
        <v>1748</v>
      </c>
      <c r="K254" s="27" t="s">
        <v>1759</v>
      </c>
      <c r="L254" s="28">
        <v>97.742000000000004</v>
      </c>
      <c r="M254" s="27" t="s">
        <v>1762</v>
      </c>
      <c r="N254" s="27" t="s">
        <v>1772</v>
      </c>
      <c r="O254" s="37">
        <v>43980</v>
      </c>
      <c r="P254" s="27" t="s">
        <v>1773</v>
      </c>
      <c r="Q254" s="27" t="s">
        <v>1774</v>
      </c>
      <c r="R254" s="27" t="s">
        <v>1775</v>
      </c>
      <c r="S254" s="27" t="s">
        <v>1779</v>
      </c>
      <c r="T254" s="27" t="s">
        <v>1794</v>
      </c>
      <c r="U254" s="27" t="s">
        <v>1795</v>
      </c>
    </row>
    <row r="255" spans="1:21" ht="15.6" x14ac:dyDescent="0.3">
      <c r="A255" s="27" t="s">
        <v>254</v>
      </c>
      <c r="B255" s="27" t="s">
        <v>833</v>
      </c>
      <c r="C255" s="27" t="s">
        <v>1412</v>
      </c>
      <c r="D255" s="27" t="s">
        <v>833</v>
      </c>
      <c r="E255" s="27" t="s">
        <v>1741</v>
      </c>
      <c r="F255" s="27" t="s">
        <v>1742</v>
      </c>
      <c r="G255" s="27" t="s">
        <v>1743</v>
      </c>
      <c r="H255" s="27" t="s">
        <v>1744</v>
      </c>
      <c r="I255" s="27" t="s">
        <v>1747</v>
      </c>
      <c r="J255" s="27" t="s">
        <v>1748</v>
      </c>
      <c r="K255" s="27" t="s">
        <v>1759</v>
      </c>
      <c r="L255" s="28">
        <v>97.742000000000004</v>
      </c>
      <c r="M255" s="27" t="s">
        <v>1762</v>
      </c>
      <c r="N255" s="27" t="s">
        <v>1772</v>
      </c>
      <c r="O255" s="37">
        <v>43980</v>
      </c>
      <c r="P255" s="27" t="s">
        <v>1773</v>
      </c>
      <c r="Q255" s="27" t="s">
        <v>1774</v>
      </c>
      <c r="R255" s="27" t="s">
        <v>1775</v>
      </c>
      <c r="S255" s="27" t="s">
        <v>1779</v>
      </c>
      <c r="T255" s="27" t="s">
        <v>1822</v>
      </c>
      <c r="U255" s="27" t="s">
        <v>1823</v>
      </c>
    </row>
    <row r="256" spans="1:21" ht="15.6" x14ac:dyDescent="0.3">
      <c r="A256" s="27" t="s">
        <v>255</v>
      </c>
      <c r="B256" s="27" t="s">
        <v>834</v>
      </c>
      <c r="C256" s="27" t="s">
        <v>1413</v>
      </c>
      <c r="D256" s="27" t="s">
        <v>834</v>
      </c>
      <c r="E256" s="27" t="s">
        <v>1741</v>
      </c>
      <c r="F256" s="27" t="s">
        <v>1742</v>
      </c>
      <c r="G256" s="27" t="s">
        <v>1743</v>
      </c>
      <c r="H256" s="27" t="s">
        <v>1744</v>
      </c>
      <c r="I256" s="27" t="s">
        <v>1747</v>
      </c>
      <c r="J256" s="27" t="s">
        <v>1753</v>
      </c>
      <c r="K256" s="27" t="s">
        <v>1759</v>
      </c>
      <c r="L256" s="28">
        <v>95.566999999999993</v>
      </c>
      <c r="M256" s="27" t="s">
        <v>1762</v>
      </c>
      <c r="N256" s="27" t="s">
        <v>1772</v>
      </c>
      <c r="O256" s="37">
        <v>43980</v>
      </c>
      <c r="P256" s="27" t="s">
        <v>1773</v>
      </c>
      <c r="Q256" s="27" t="s">
        <v>1774</v>
      </c>
      <c r="R256" s="27" t="s">
        <v>1775</v>
      </c>
      <c r="S256" s="27" t="s">
        <v>1779</v>
      </c>
      <c r="T256" s="27" t="s">
        <v>1824</v>
      </c>
      <c r="U256" s="27" t="s">
        <v>1825</v>
      </c>
    </row>
    <row r="257" spans="1:21" ht="15.6" x14ac:dyDescent="0.3">
      <c r="A257" s="27" t="s">
        <v>256</v>
      </c>
      <c r="B257" s="27" t="s">
        <v>835</v>
      </c>
      <c r="C257" s="27" t="s">
        <v>1414</v>
      </c>
      <c r="D257" s="27" t="s">
        <v>835</v>
      </c>
      <c r="E257" s="27" t="s">
        <v>1741</v>
      </c>
      <c r="F257" s="27" t="s">
        <v>1742</v>
      </c>
      <c r="G257" s="27" t="s">
        <v>1743</v>
      </c>
      <c r="H257" s="27" t="s">
        <v>1744</v>
      </c>
      <c r="I257" s="27" t="s">
        <v>1747</v>
      </c>
      <c r="J257" s="27" t="s">
        <v>1753</v>
      </c>
      <c r="K257" s="27" t="s">
        <v>1759</v>
      </c>
      <c r="L257" s="28">
        <v>95.887</v>
      </c>
      <c r="M257" s="27" t="s">
        <v>1762</v>
      </c>
      <c r="N257" s="27" t="s">
        <v>1772</v>
      </c>
      <c r="O257" s="37">
        <v>43980</v>
      </c>
      <c r="P257" s="27" t="s">
        <v>1773</v>
      </c>
      <c r="Q257" s="27" t="s">
        <v>1774</v>
      </c>
      <c r="R257" s="27" t="s">
        <v>1775</v>
      </c>
      <c r="S257" s="27" t="s">
        <v>1779</v>
      </c>
      <c r="T257" s="27" t="s">
        <v>1824</v>
      </c>
      <c r="U257" s="27" t="s">
        <v>1825</v>
      </c>
    </row>
    <row r="258" spans="1:21" ht="15.6" x14ac:dyDescent="0.3">
      <c r="A258" s="27" t="s">
        <v>257</v>
      </c>
      <c r="B258" s="27" t="s">
        <v>836</v>
      </c>
      <c r="C258" s="27" t="s">
        <v>1415</v>
      </c>
      <c r="D258" s="27" t="s">
        <v>836</v>
      </c>
      <c r="E258" s="27" t="s">
        <v>1741</v>
      </c>
      <c r="F258" s="27" t="s">
        <v>1742</v>
      </c>
      <c r="G258" s="27" t="s">
        <v>1743</v>
      </c>
      <c r="H258" s="27" t="s">
        <v>1744</v>
      </c>
      <c r="I258" s="27" t="s">
        <v>1747</v>
      </c>
      <c r="J258" s="27" t="s">
        <v>1750</v>
      </c>
      <c r="K258" s="27" t="s">
        <v>1759</v>
      </c>
      <c r="L258" s="28">
        <v>96.29</v>
      </c>
      <c r="M258" s="27" t="s">
        <v>1762</v>
      </c>
      <c r="N258" s="27" t="s">
        <v>1772</v>
      </c>
      <c r="O258" s="37">
        <v>43980</v>
      </c>
      <c r="P258" s="27" t="s">
        <v>1773</v>
      </c>
      <c r="Q258" s="27" t="s">
        <v>1774</v>
      </c>
      <c r="R258" s="27" t="s">
        <v>1775</v>
      </c>
      <c r="S258" s="27" t="s">
        <v>1779</v>
      </c>
      <c r="T258" s="27" t="s">
        <v>1824</v>
      </c>
      <c r="U258" s="27" t="s">
        <v>1825</v>
      </c>
    </row>
    <row r="259" spans="1:21" ht="15.6" x14ac:dyDescent="0.3">
      <c r="A259" s="27" t="s">
        <v>258</v>
      </c>
      <c r="B259" s="27" t="s">
        <v>837</v>
      </c>
      <c r="C259" s="27" t="s">
        <v>1416</v>
      </c>
      <c r="D259" s="27" t="s">
        <v>837</v>
      </c>
      <c r="E259" s="27" t="s">
        <v>1741</v>
      </c>
      <c r="F259" s="27" t="s">
        <v>1742</v>
      </c>
      <c r="G259" s="27" t="s">
        <v>1743</v>
      </c>
      <c r="H259" s="27" t="s">
        <v>1744</v>
      </c>
      <c r="I259" s="27" t="s">
        <v>1747</v>
      </c>
      <c r="J259" s="27" t="s">
        <v>1754</v>
      </c>
      <c r="K259" s="27" t="s">
        <v>1759</v>
      </c>
      <c r="L259" s="28">
        <v>91.572999999999993</v>
      </c>
      <c r="M259" s="27" t="s">
        <v>1762</v>
      </c>
      <c r="N259" s="27" t="s">
        <v>1772</v>
      </c>
      <c r="O259" s="37">
        <v>43980</v>
      </c>
      <c r="P259" s="27" t="s">
        <v>1773</v>
      </c>
      <c r="Q259" s="27" t="s">
        <v>1774</v>
      </c>
      <c r="R259" s="27" t="s">
        <v>1775</v>
      </c>
      <c r="S259" s="27" t="s">
        <v>1779</v>
      </c>
      <c r="T259" s="27" t="s">
        <v>1824</v>
      </c>
      <c r="U259" s="27" t="s">
        <v>1825</v>
      </c>
    </row>
    <row r="260" spans="1:21" ht="15.6" x14ac:dyDescent="0.3">
      <c r="A260" s="27" t="s">
        <v>259</v>
      </c>
      <c r="B260" s="27" t="s">
        <v>838</v>
      </c>
      <c r="C260" s="27" t="s">
        <v>1417</v>
      </c>
      <c r="D260" s="27" t="s">
        <v>838</v>
      </c>
      <c r="E260" s="27" t="s">
        <v>1741</v>
      </c>
      <c r="F260" s="27" t="s">
        <v>1742</v>
      </c>
      <c r="G260" s="27" t="s">
        <v>1743</v>
      </c>
      <c r="H260" s="27" t="s">
        <v>1744</v>
      </c>
      <c r="I260" s="27" t="s">
        <v>1747</v>
      </c>
      <c r="J260" s="27" t="s">
        <v>1753</v>
      </c>
      <c r="K260" s="27" t="s">
        <v>1759</v>
      </c>
      <c r="L260" s="28">
        <v>95.08</v>
      </c>
      <c r="M260" s="27" t="s">
        <v>1762</v>
      </c>
      <c r="N260" s="27" t="s">
        <v>1772</v>
      </c>
      <c r="O260" s="37">
        <v>43980</v>
      </c>
      <c r="P260" s="27" t="s">
        <v>1773</v>
      </c>
      <c r="Q260" s="27" t="s">
        <v>1774</v>
      </c>
      <c r="R260" s="27" t="s">
        <v>1775</v>
      </c>
      <c r="S260" s="27" t="s">
        <v>1779</v>
      </c>
      <c r="T260" s="27" t="s">
        <v>1824</v>
      </c>
      <c r="U260" s="27" t="s">
        <v>1825</v>
      </c>
    </row>
    <row r="261" spans="1:21" ht="15.6" x14ac:dyDescent="0.3">
      <c r="A261" s="27" t="s">
        <v>260</v>
      </c>
      <c r="B261" s="27" t="s">
        <v>839</v>
      </c>
      <c r="C261" s="27" t="s">
        <v>1418</v>
      </c>
      <c r="D261" s="27" t="s">
        <v>839</v>
      </c>
      <c r="E261" s="27" t="s">
        <v>1741</v>
      </c>
      <c r="F261" s="27" t="s">
        <v>1742</v>
      </c>
      <c r="G261" s="27" t="s">
        <v>1743</v>
      </c>
      <c r="H261" s="27" t="s">
        <v>1744</v>
      </c>
      <c r="I261" s="27" t="s">
        <v>1747</v>
      </c>
      <c r="J261" s="27" t="s">
        <v>1752</v>
      </c>
      <c r="K261" s="27" t="s">
        <v>1759</v>
      </c>
      <c r="L261" s="28">
        <v>96.451999999999998</v>
      </c>
      <c r="M261" s="27" t="s">
        <v>1762</v>
      </c>
      <c r="N261" s="27" t="s">
        <v>1772</v>
      </c>
      <c r="O261" s="37">
        <v>43980</v>
      </c>
      <c r="P261" s="27" t="s">
        <v>1773</v>
      </c>
      <c r="Q261" s="27" t="s">
        <v>1774</v>
      </c>
      <c r="R261" s="27" t="s">
        <v>1775</v>
      </c>
      <c r="S261" s="27" t="s">
        <v>1779</v>
      </c>
      <c r="T261" s="27" t="s">
        <v>1826</v>
      </c>
      <c r="U261" s="27" t="s">
        <v>1827</v>
      </c>
    </row>
    <row r="262" spans="1:21" ht="15.6" x14ac:dyDescent="0.3">
      <c r="A262" s="27" t="s">
        <v>261</v>
      </c>
      <c r="B262" s="27" t="s">
        <v>840</v>
      </c>
      <c r="C262" s="27" t="s">
        <v>1419</v>
      </c>
      <c r="D262" s="27" t="s">
        <v>840</v>
      </c>
      <c r="E262" s="27" t="s">
        <v>1741</v>
      </c>
      <c r="F262" s="27" t="s">
        <v>1742</v>
      </c>
      <c r="G262" s="27" t="s">
        <v>1743</v>
      </c>
      <c r="H262" s="27" t="s">
        <v>1744</v>
      </c>
      <c r="I262" s="27" t="s">
        <v>1747</v>
      </c>
      <c r="J262" s="27" t="s">
        <v>1753</v>
      </c>
      <c r="K262" s="27" t="s">
        <v>1759</v>
      </c>
      <c r="L262" s="28">
        <v>94.608999999999995</v>
      </c>
      <c r="M262" s="27" t="s">
        <v>1762</v>
      </c>
      <c r="N262" s="27" t="s">
        <v>1772</v>
      </c>
      <c r="O262" s="37">
        <v>43987</v>
      </c>
      <c r="P262" s="27" t="s">
        <v>1773</v>
      </c>
      <c r="Q262" s="27" t="s">
        <v>1774</v>
      </c>
      <c r="R262" s="27" t="s">
        <v>1775</v>
      </c>
      <c r="S262" s="27" t="s">
        <v>1779</v>
      </c>
      <c r="T262" s="27" t="s">
        <v>1828</v>
      </c>
      <c r="U262" s="27" t="s">
        <v>1829</v>
      </c>
    </row>
    <row r="263" spans="1:21" ht="15.6" x14ac:dyDescent="0.3">
      <c r="A263" s="27" t="s">
        <v>262</v>
      </c>
      <c r="B263" s="27" t="s">
        <v>841</v>
      </c>
      <c r="C263" s="27" t="s">
        <v>1420</v>
      </c>
      <c r="D263" s="27" t="s">
        <v>841</v>
      </c>
      <c r="E263" s="27" t="s">
        <v>1741</v>
      </c>
      <c r="F263" s="27" t="s">
        <v>1742</v>
      </c>
      <c r="G263" s="27" t="s">
        <v>1743</v>
      </c>
      <c r="H263" s="27" t="s">
        <v>1744</v>
      </c>
      <c r="I263" s="27" t="s">
        <v>1747</v>
      </c>
      <c r="J263" s="27" t="s">
        <v>1753</v>
      </c>
      <c r="K263" s="27" t="s">
        <v>1759</v>
      </c>
      <c r="L263" s="28">
        <v>95.406999999999996</v>
      </c>
      <c r="M263" s="27" t="s">
        <v>1762</v>
      </c>
      <c r="N263" s="27" t="s">
        <v>1772</v>
      </c>
      <c r="O263" s="37">
        <v>43987</v>
      </c>
      <c r="P263" s="27" t="s">
        <v>1773</v>
      </c>
      <c r="Q263" s="27" t="s">
        <v>1774</v>
      </c>
      <c r="R263" s="27" t="s">
        <v>1775</v>
      </c>
      <c r="S263" s="27" t="s">
        <v>1779</v>
      </c>
      <c r="T263" s="27" t="s">
        <v>1828</v>
      </c>
      <c r="U263" s="27" t="s">
        <v>1829</v>
      </c>
    </row>
    <row r="264" spans="1:21" ht="15.6" x14ac:dyDescent="0.3">
      <c r="A264" s="27" t="s">
        <v>263</v>
      </c>
      <c r="B264" s="27" t="s">
        <v>842</v>
      </c>
      <c r="C264" s="27" t="s">
        <v>1421</v>
      </c>
      <c r="D264" s="27" t="s">
        <v>842</v>
      </c>
      <c r="E264" s="27" t="s">
        <v>1741</v>
      </c>
      <c r="F264" s="27" t="s">
        <v>1742</v>
      </c>
      <c r="G264" s="27" t="s">
        <v>1743</v>
      </c>
      <c r="H264" s="27" t="s">
        <v>1744</v>
      </c>
      <c r="I264" s="27" t="s">
        <v>1747</v>
      </c>
      <c r="J264" s="27" t="s">
        <v>1753</v>
      </c>
      <c r="K264" s="27" t="s">
        <v>1759</v>
      </c>
      <c r="L264" s="28">
        <v>95.56</v>
      </c>
      <c r="M264" s="27" t="s">
        <v>1762</v>
      </c>
      <c r="N264" s="27" t="s">
        <v>1772</v>
      </c>
      <c r="O264" s="37">
        <v>43987</v>
      </c>
      <c r="P264" s="27" t="s">
        <v>1773</v>
      </c>
      <c r="Q264" s="27" t="s">
        <v>1774</v>
      </c>
      <c r="R264" s="27" t="s">
        <v>1775</v>
      </c>
      <c r="S264" s="27" t="s">
        <v>1779</v>
      </c>
      <c r="T264" s="27" t="s">
        <v>1828</v>
      </c>
      <c r="U264" s="27" t="s">
        <v>1829</v>
      </c>
    </row>
    <row r="265" spans="1:21" ht="15.6" x14ac:dyDescent="0.3">
      <c r="A265" s="27" t="s">
        <v>264</v>
      </c>
      <c r="B265" s="27" t="s">
        <v>843</v>
      </c>
      <c r="C265" s="27" t="s">
        <v>1422</v>
      </c>
      <c r="D265" s="27" t="s">
        <v>843</v>
      </c>
      <c r="E265" s="27" t="s">
        <v>1741</v>
      </c>
      <c r="F265" s="27" t="s">
        <v>1742</v>
      </c>
      <c r="G265" s="27" t="s">
        <v>1743</v>
      </c>
      <c r="H265" s="27" t="s">
        <v>1744</v>
      </c>
      <c r="I265" s="27" t="s">
        <v>1747</v>
      </c>
      <c r="J265" s="27" t="s">
        <v>1748</v>
      </c>
      <c r="K265" s="27" t="s">
        <v>1759</v>
      </c>
      <c r="L265" s="28">
        <v>97.742000000000004</v>
      </c>
      <c r="M265" s="27" t="s">
        <v>1762</v>
      </c>
      <c r="N265" s="27" t="s">
        <v>1772</v>
      </c>
      <c r="O265" s="37">
        <v>43987</v>
      </c>
      <c r="P265" s="27" t="s">
        <v>1773</v>
      </c>
      <c r="Q265" s="27" t="s">
        <v>1774</v>
      </c>
      <c r="R265" s="27" t="s">
        <v>1775</v>
      </c>
      <c r="S265" s="27" t="s">
        <v>1779</v>
      </c>
      <c r="T265" s="27" t="s">
        <v>1830</v>
      </c>
      <c r="U265" s="27" t="s">
        <v>1831</v>
      </c>
    </row>
    <row r="266" spans="1:21" ht="15.6" x14ac:dyDescent="0.3">
      <c r="A266" s="27" t="s">
        <v>265</v>
      </c>
      <c r="B266" s="27" t="s">
        <v>844</v>
      </c>
      <c r="C266" s="27" t="s">
        <v>1423</v>
      </c>
      <c r="D266" s="27" t="s">
        <v>844</v>
      </c>
      <c r="E266" s="27" t="s">
        <v>1741</v>
      </c>
      <c r="F266" s="27" t="s">
        <v>1742</v>
      </c>
      <c r="G266" s="27" t="s">
        <v>1743</v>
      </c>
      <c r="H266" s="27" t="s">
        <v>1744</v>
      </c>
      <c r="I266" s="27" t="s">
        <v>1747</v>
      </c>
      <c r="J266" s="27" t="s">
        <v>1748</v>
      </c>
      <c r="K266" s="27" t="s">
        <v>1759</v>
      </c>
      <c r="L266" s="28">
        <v>97.581000000000003</v>
      </c>
      <c r="M266" s="27" t="s">
        <v>1762</v>
      </c>
      <c r="N266" s="27" t="s">
        <v>1772</v>
      </c>
      <c r="O266" s="37">
        <v>43987</v>
      </c>
      <c r="P266" s="27" t="s">
        <v>1773</v>
      </c>
      <c r="Q266" s="27" t="s">
        <v>1774</v>
      </c>
      <c r="R266" s="27" t="s">
        <v>1775</v>
      </c>
      <c r="S266" s="27" t="s">
        <v>1779</v>
      </c>
      <c r="T266" s="27" t="s">
        <v>1830</v>
      </c>
      <c r="U266" s="27" t="s">
        <v>1831</v>
      </c>
    </row>
    <row r="267" spans="1:21" ht="15.6" x14ac:dyDescent="0.3">
      <c r="A267" s="27" t="s">
        <v>266</v>
      </c>
      <c r="B267" s="27" t="s">
        <v>845</v>
      </c>
      <c r="C267" s="27" t="s">
        <v>1424</v>
      </c>
      <c r="D267" s="27" t="s">
        <v>845</v>
      </c>
      <c r="E267" s="27" t="s">
        <v>1741</v>
      </c>
      <c r="F267" s="27" t="s">
        <v>1742</v>
      </c>
      <c r="G267" s="27" t="s">
        <v>1743</v>
      </c>
      <c r="H267" s="27" t="s">
        <v>1744</v>
      </c>
      <c r="I267" s="27" t="s">
        <v>1747</v>
      </c>
      <c r="J267" s="27" t="s">
        <v>1753</v>
      </c>
      <c r="K267" s="27" t="s">
        <v>1759</v>
      </c>
      <c r="L267" s="28">
        <v>95.727000000000004</v>
      </c>
      <c r="M267" s="27" t="s">
        <v>1762</v>
      </c>
      <c r="N267" s="27" t="s">
        <v>1772</v>
      </c>
      <c r="O267" s="37">
        <v>43987</v>
      </c>
      <c r="P267" s="27" t="s">
        <v>1773</v>
      </c>
      <c r="Q267" s="27" t="s">
        <v>1774</v>
      </c>
      <c r="R267" s="27" t="s">
        <v>1775</v>
      </c>
      <c r="S267" s="27" t="s">
        <v>1779</v>
      </c>
      <c r="T267" s="27" t="s">
        <v>1830</v>
      </c>
      <c r="U267" s="27" t="s">
        <v>1831</v>
      </c>
    </row>
    <row r="268" spans="1:21" ht="15.6" x14ac:dyDescent="0.3">
      <c r="A268" s="27" t="s">
        <v>267</v>
      </c>
      <c r="B268" s="27" t="s">
        <v>846</v>
      </c>
      <c r="C268" s="27" t="s">
        <v>1425</v>
      </c>
      <c r="D268" s="27" t="s">
        <v>846</v>
      </c>
      <c r="E268" s="27" t="s">
        <v>1741</v>
      </c>
      <c r="F268" s="27" t="s">
        <v>1742</v>
      </c>
      <c r="G268" s="27" t="s">
        <v>1743</v>
      </c>
      <c r="H268" s="27" t="s">
        <v>1744</v>
      </c>
      <c r="I268" s="27" t="s">
        <v>1747</v>
      </c>
      <c r="J268" s="27" t="s">
        <v>1748</v>
      </c>
      <c r="K268" s="27" t="s">
        <v>1759</v>
      </c>
      <c r="L268" s="28">
        <v>97.742000000000004</v>
      </c>
      <c r="M268" s="27" t="s">
        <v>1762</v>
      </c>
      <c r="N268" s="27" t="s">
        <v>1772</v>
      </c>
      <c r="O268" s="37">
        <v>43987</v>
      </c>
      <c r="P268" s="27" t="s">
        <v>1773</v>
      </c>
      <c r="Q268" s="27" t="s">
        <v>1774</v>
      </c>
      <c r="R268" s="27" t="s">
        <v>1775</v>
      </c>
      <c r="S268" s="27" t="s">
        <v>1779</v>
      </c>
      <c r="T268" s="27" t="s">
        <v>1830</v>
      </c>
      <c r="U268" s="27" t="s">
        <v>1831</v>
      </c>
    </row>
    <row r="269" spans="1:21" ht="15.6" x14ac:dyDescent="0.3">
      <c r="A269" s="27" t="s">
        <v>268</v>
      </c>
      <c r="B269" s="27" t="s">
        <v>847</v>
      </c>
      <c r="C269" s="27" t="s">
        <v>1426</v>
      </c>
      <c r="D269" s="27" t="s">
        <v>847</v>
      </c>
      <c r="E269" s="27" t="s">
        <v>1741</v>
      </c>
      <c r="F269" s="27" t="s">
        <v>1742</v>
      </c>
      <c r="G269" s="27" t="s">
        <v>1743</v>
      </c>
      <c r="H269" s="27" t="s">
        <v>1744</v>
      </c>
      <c r="I269" s="27" t="s">
        <v>1747</v>
      </c>
      <c r="J269" s="27" t="s">
        <v>1748</v>
      </c>
      <c r="K269" s="27" t="s">
        <v>1759</v>
      </c>
      <c r="L269" s="28">
        <v>98.548000000000002</v>
      </c>
      <c r="M269" s="27" t="s">
        <v>1762</v>
      </c>
      <c r="N269" s="27" t="s">
        <v>1772</v>
      </c>
      <c r="O269" s="37">
        <v>43987</v>
      </c>
      <c r="P269" s="27" t="s">
        <v>1773</v>
      </c>
      <c r="Q269" s="27" t="s">
        <v>1774</v>
      </c>
      <c r="R269" s="27" t="s">
        <v>1775</v>
      </c>
      <c r="S269" s="27" t="s">
        <v>1779</v>
      </c>
      <c r="T269" s="27" t="s">
        <v>1830</v>
      </c>
      <c r="U269" s="27" t="s">
        <v>1831</v>
      </c>
    </row>
    <row r="270" spans="1:21" ht="15.6" x14ac:dyDescent="0.3">
      <c r="A270" s="27" t="s">
        <v>269</v>
      </c>
      <c r="B270" s="27" t="s">
        <v>848</v>
      </c>
      <c r="C270" s="27" t="s">
        <v>1427</v>
      </c>
      <c r="D270" s="27" t="s">
        <v>848</v>
      </c>
      <c r="E270" s="27" t="s">
        <v>1741</v>
      </c>
      <c r="F270" s="27" t="s">
        <v>1742</v>
      </c>
      <c r="G270" s="27" t="s">
        <v>1743</v>
      </c>
      <c r="H270" s="27" t="s">
        <v>1744</v>
      </c>
      <c r="I270" s="27" t="s">
        <v>1747</v>
      </c>
      <c r="J270" s="27" t="s">
        <v>1748</v>
      </c>
      <c r="K270" s="27" t="s">
        <v>1759</v>
      </c>
      <c r="L270" s="28">
        <v>94.838999999999999</v>
      </c>
      <c r="M270" s="27" t="s">
        <v>1762</v>
      </c>
      <c r="N270" s="27" t="s">
        <v>1772</v>
      </c>
      <c r="O270" s="37">
        <v>43987</v>
      </c>
      <c r="P270" s="27" t="s">
        <v>1773</v>
      </c>
      <c r="Q270" s="27" t="s">
        <v>1774</v>
      </c>
      <c r="R270" s="27" t="s">
        <v>1775</v>
      </c>
      <c r="S270" s="27" t="s">
        <v>1779</v>
      </c>
      <c r="T270" s="27" t="s">
        <v>1830</v>
      </c>
      <c r="U270" s="27" t="s">
        <v>1831</v>
      </c>
    </row>
    <row r="271" spans="1:21" ht="15.6" x14ac:dyDescent="0.3">
      <c r="A271" s="27" t="s">
        <v>270</v>
      </c>
      <c r="B271" s="27" t="s">
        <v>849</v>
      </c>
      <c r="C271" s="27" t="s">
        <v>1428</v>
      </c>
      <c r="D271" s="27" t="s">
        <v>849</v>
      </c>
      <c r="E271" s="27" t="s">
        <v>1741</v>
      </c>
      <c r="F271" s="27" t="s">
        <v>1742</v>
      </c>
      <c r="G271" s="27" t="s">
        <v>1743</v>
      </c>
      <c r="H271" s="27" t="s">
        <v>1744</v>
      </c>
      <c r="I271" s="27" t="s">
        <v>1747</v>
      </c>
      <c r="J271" s="27" t="s">
        <v>1749</v>
      </c>
      <c r="K271" s="27" t="s">
        <v>1759</v>
      </c>
      <c r="L271" s="28">
        <v>95.566999999999993</v>
      </c>
      <c r="M271" s="27" t="s">
        <v>1762</v>
      </c>
      <c r="N271" s="27" t="s">
        <v>1772</v>
      </c>
      <c r="O271" s="37">
        <v>43987</v>
      </c>
      <c r="P271" s="27" t="s">
        <v>1773</v>
      </c>
      <c r="Q271" s="27" t="s">
        <v>1774</v>
      </c>
      <c r="R271" s="27" t="s">
        <v>1775</v>
      </c>
      <c r="S271" s="27" t="s">
        <v>1779</v>
      </c>
      <c r="T271" s="27" t="s">
        <v>1830</v>
      </c>
      <c r="U271" s="27" t="s">
        <v>1831</v>
      </c>
    </row>
    <row r="272" spans="1:21" ht="15.6" x14ac:dyDescent="0.3">
      <c r="A272" s="27" t="s">
        <v>271</v>
      </c>
      <c r="B272" s="27" t="s">
        <v>850</v>
      </c>
      <c r="C272" s="27" t="s">
        <v>1429</v>
      </c>
      <c r="D272" s="27" t="s">
        <v>850</v>
      </c>
      <c r="E272" s="27" t="s">
        <v>1741</v>
      </c>
      <c r="F272" s="27" t="s">
        <v>1742</v>
      </c>
      <c r="G272" s="27" t="s">
        <v>1743</v>
      </c>
      <c r="H272" s="27" t="s">
        <v>1744</v>
      </c>
      <c r="I272" s="27" t="s">
        <v>1747</v>
      </c>
      <c r="J272" s="27" t="s">
        <v>1748</v>
      </c>
      <c r="K272" s="27" t="s">
        <v>1759</v>
      </c>
      <c r="L272" s="28">
        <v>97.903000000000006</v>
      </c>
      <c r="M272" s="27" t="s">
        <v>1762</v>
      </c>
      <c r="N272" s="27" t="s">
        <v>1772</v>
      </c>
      <c r="O272" s="37">
        <v>43987</v>
      </c>
      <c r="P272" s="27" t="s">
        <v>1773</v>
      </c>
      <c r="Q272" s="27" t="s">
        <v>1774</v>
      </c>
      <c r="R272" s="27" t="s">
        <v>1775</v>
      </c>
      <c r="S272" s="27" t="s">
        <v>1779</v>
      </c>
      <c r="T272" s="27" t="s">
        <v>1830</v>
      </c>
      <c r="U272" s="27" t="s">
        <v>1831</v>
      </c>
    </row>
    <row r="273" spans="1:21" ht="15.6" x14ac:dyDescent="0.3">
      <c r="A273" s="27" t="s">
        <v>272</v>
      </c>
      <c r="B273" s="27" t="s">
        <v>851</v>
      </c>
      <c r="C273" s="27" t="s">
        <v>1430</v>
      </c>
      <c r="D273" s="27" t="s">
        <v>851</v>
      </c>
      <c r="E273" s="27" t="s">
        <v>1741</v>
      </c>
      <c r="F273" s="27" t="s">
        <v>1742</v>
      </c>
      <c r="G273" s="27" t="s">
        <v>1743</v>
      </c>
      <c r="H273" s="27" t="s">
        <v>1744</v>
      </c>
      <c r="I273" s="27" t="s">
        <v>1747</v>
      </c>
      <c r="J273" s="27" t="s">
        <v>1749</v>
      </c>
      <c r="K273" s="27" t="s">
        <v>1759</v>
      </c>
      <c r="L273" s="28">
        <v>94.608999999999995</v>
      </c>
      <c r="M273" s="27" t="s">
        <v>1762</v>
      </c>
      <c r="N273" s="27" t="s">
        <v>1772</v>
      </c>
      <c r="O273" s="37">
        <v>43987</v>
      </c>
      <c r="P273" s="27" t="s">
        <v>1773</v>
      </c>
      <c r="Q273" s="27" t="s">
        <v>1774</v>
      </c>
      <c r="R273" s="27" t="s">
        <v>1775</v>
      </c>
      <c r="S273" s="27" t="s">
        <v>1779</v>
      </c>
      <c r="T273" s="27" t="s">
        <v>1830</v>
      </c>
      <c r="U273" s="27" t="s">
        <v>1831</v>
      </c>
    </row>
    <row r="274" spans="1:21" ht="15.6" x14ac:dyDescent="0.3">
      <c r="A274" s="27" t="s">
        <v>273</v>
      </c>
      <c r="B274" s="27" t="s">
        <v>852</v>
      </c>
      <c r="C274" s="27" t="s">
        <v>1431</v>
      </c>
      <c r="D274" s="27" t="s">
        <v>852</v>
      </c>
      <c r="E274" s="27" t="s">
        <v>1741</v>
      </c>
      <c r="F274" s="27" t="s">
        <v>1742</v>
      </c>
      <c r="G274" s="27" t="s">
        <v>1743</v>
      </c>
      <c r="H274" s="27" t="s">
        <v>1744</v>
      </c>
      <c r="I274" s="27" t="s">
        <v>1747</v>
      </c>
      <c r="J274" s="27" t="s">
        <v>1749</v>
      </c>
      <c r="K274" s="27" t="s">
        <v>1759</v>
      </c>
      <c r="L274" s="28">
        <v>95.727000000000004</v>
      </c>
      <c r="M274" s="27" t="s">
        <v>1762</v>
      </c>
      <c r="N274" s="27" t="s">
        <v>1772</v>
      </c>
      <c r="O274" s="37">
        <v>43987</v>
      </c>
      <c r="P274" s="27" t="s">
        <v>1773</v>
      </c>
      <c r="Q274" s="27" t="s">
        <v>1774</v>
      </c>
      <c r="R274" s="27" t="s">
        <v>1775</v>
      </c>
      <c r="S274" s="27" t="s">
        <v>1779</v>
      </c>
      <c r="T274" s="27" t="s">
        <v>1830</v>
      </c>
      <c r="U274" s="27" t="s">
        <v>1831</v>
      </c>
    </row>
    <row r="275" spans="1:21" ht="15.6" x14ac:dyDescent="0.3">
      <c r="A275" s="27" t="s">
        <v>274</v>
      </c>
      <c r="B275" s="27" t="s">
        <v>853</v>
      </c>
      <c r="C275" s="27" t="s">
        <v>1432</v>
      </c>
      <c r="D275" s="27" t="s">
        <v>853</v>
      </c>
      <c r="E275" s="27" t="s">
        <v>1741</v>
      </c>
      <c r="F275" s="27" t="s">
        <v>1742</v>
      </c>
      <c r="G275" s="27" t="s">
        <v>1743</v>
      </c>
      <c r="H275" s="27" t="s">
        <v>1744</v>
      </c>
      <c r="I275" s="27" t="s">
        <v>1747</v>
      </c>
      <c r="J275" s="27" t="s">
        <v>1748</v>
      </c>
      <c r="K275" s="27" t="s">
        <v>1759</v>
      </c>
      <c r="L275" s="28">
        <v>97.096999999999994</v>
      </c>
      <c r="M275" s="27" t="s">
        <v>1762</v>
      </c>
      <c r="N275" s="27" t="s">
        <v>1772</v>
      </c>
      <c r="O275" s="37">
        <v>43987</v>
      </c>
      <c r="P275" s="27" t="s">
        <v>1773</v>
      </c>
      <c r="Q275" s="27" t="s">
        <v>1774</v>
      </c>
      <c r="R275" s="27" t="s">
        <v>1775</v>
      </c>
      <c r="S275" s="27" t="s">
        <v>1779</v>
      </c>
      <c r="T275" s="27" t="s">
        <v>1832</v>
      </c>
      <c r="U275" s="27" t="s">
        <v>1833</v>
      </c>
    </row>
    <row r="276" spans="1:21" ht="15.6" x14ac:dyDescent="0.3">
      <c r="A276" s="27" t="s">
        <v>275</v>
      </c>
      <c r="B276" s="27" t="s">
        <v>854</v>
      </c>
      <c r="C276" s="27" t="s">
        <v>1433</v>
      </c>
      <c r="D276" s="27" t="s">
        <v>854</v>
      </c>
      <c r="E276" s="27" t="s">
        <v>1741</v>
      </c>
      <c r="F276" s="27" t="s">
        <v>1742</v>
      </c>
      <c r="G276" s="27" t="s">
        <v>1743</v>
      </c>
      <c r="H276" s="27" t="s">
        <v>1744</v>
      </c>
      <c r="I276" s="27" t="s">
        <v>1747</v>
      </c>
      <c r="J276" s="27" t="s">
        <v>1748</v>
      </c>
      <c r="K276" s="27" t="s">
        <v>1759</v>
      </c>
      <c r="L276" s="28">
        <v>98.064999999999998</v>
      </c>
      <c r="M276" s="27" t="s">
        <v>1762</v>
      </c>
      <c r="N276" s="27" t="s">
        <v>1772</v>
      </c>
      <c r="O276" s="37">
        <v>43987</v>
      </c>
      <c r="P276" s="27" t="s">
        <v>1773</v>
      </c>
      <c r="Q276" s="27" t="s">
        <v>1774</v>
      </c>
      <c r="R276" s="27" t="s">
        <v>1775</v>
      </c>
      <c r="S276" s="27" t="s">
        <v>1779</v>
      </c>
      <c r="T276" s="27" t="s">
        <v>1832</v>
      </c>
      <c r="U276" s="27" t="s">
        <v>1833</v>
      </c>
    </row>
    <row r="277" spans="1:21" ht="15.6" x14ac:dyDescent="0.3">
      <c r="A277" s="27" t="s">
        <v>276</v>
      </c>
      <c r="B277" s="27" t="s">
        <v>855</v>
      </c>
      <c r="C277" s="27" t="s">
        <v>1434</v>
      </c>
      <c r="D277" s="27" t="s">
        <v>855</v>
      </c>
      <c r="E277" s="27" t="s">
        <v>1741</v>
      </c>
      <c r="F277" s="27" t="s">
        <v>1742</v>
      </c>
      <c r="G277" s="27" t="s">
        <v>1743</v>
      </c>
      <c r="H277" s="27" t="s">
        <v>1744</v>
      </c>
      <c r="I277" s="27" t="s">
        <v>1747</v>
      </c>
      <c r="J277" s="27" t="s">
        <v>1748</v>
      </c>
      <c r="K277" s="27" t="s">
        <v>1759</v>
      </c>
      <c r="L277" s="28">
        <v>98.064999999999998</v>
      </c>
      <c r="M277" s="27" t="s">
        <v>1762</v>
      </c>
      <c r="N277" s="27" t="s">
        <v>1772</v>
      </c>
      <c r="O277" s="37">
        <v>43987</v>
      </c>
      <c r="P277" s="27" t="s">
        <v>1773</v>
      </c>
      <c r="Q277" s="27" t="s">
        <v>1774</v>
      </c>
      <c r="R277" s="27" t="s">
        <v>1775</v>
      </c>
      <c r="S277" s="27" t="s">
        <v>1779</v>
      </c>
      <c r="T277" s="27" t="s">
        <v>1832</v>
      </c>
      <c r="U277" s="27" t="s">
        <v>1833</v>
      </c>
    </row>
    <row r="278" spans="1:21" ht="15.6" x14ac:dyDescent="0.3">
      <c r="A278" s="27" t="s">
        <v>277</v>
      </c>
      <c r="B278" s="27" t="s">
        <v>856</v>
      </c>
      <c r="C278" s="27" t="s">
        <v>1435</v>
      </c>
      <c r="D278" s="27" t="s">
        <v>856</v>
      </c>
      <c r="E278" s="27" t="s">
        <v>1741</v>
      </c>
      <c r="F278" s="27" t="s">
        <v>1742</v>
      </c>
      <c r="G278" s="27" t="s">
        <v>1743</v>
      </c>
      <c r="H278" s="27" t="s">
        <v>1744</v>
      </c>
      <c r="I278" s="27" t="s">
        <v>1747</v>
      </c>
      <c r="J278" s="27" t="s">
        <v>1748</v>
      </c>
      <c r="K278" s="27" t="s">
        <v>1759</v>
      </c>
      <c r="L278" s="28">
        <v>97.903000000000006</v>
      </c>
      <c r="M278" s="27" t="s">
        <v>1762</v>
      </c>
      <c r="N278" s="27" t="s">
        <v>1772</v>
      </c>
      <c r="O278" s="37">
        <v>43987</v>
      </c>
      <c r="P278" s="27" t="s">
        <v>1773</v>
      </c>
      <c r="Q278" s="27" t="s">
        <v>1774</v>
      </c>
      <c r="R278" s="27" t="s">
        <v>1775</v>
      </c>
      <c r="S278" s="27" t="s">
        <v>1779</v>
      </c>
      <c r="T278" s="27" t="s">
        <v>1832</v>
      </c>
      <c r="U278" s="27" t="s">
        <v>1833</v>
      </c>
    </row>
    <row r="279" spans="1:21" ht="15.6" x14ac:dyDescent="0.3">
      <c r="A279" s="27" t="s">
        <v>278</v>
      </c>
      <c r="B279" s="27" t="s">
        <v>857</v>
      </c>
      <c r="C279" s="27" t="s">
        <v>1436</v>
      </c>
      <c r="D279" s="27" t="s">
        <v>857</v>
      </c>
      <c r="E279" s="27" t="s">
        <v>1741</v>
      </c>
      <c r="F279" s="27" t="s">
        <v>1742</v>
      </c>
      <c r="G279" s="27" t="s">
        <v>1743</v>
      </c>
      <c r="H279" s="27" t="s">
        <v>1744</v>
      </c>
      <c r="I279" s="27" t="s">
        <v>1747</v>
      </c>
      <c r="J279" s="27" t="s">
        <v>1748</v>
      </c>
      <c r="K279" s="27" t="s">
        <v>1759</v>
      </c>
      <c r="L279" s="28">
        <v>98.064999999999998</v>
      </c>
      <c r="M279" s="27" t="s">
        <v>1762</v>
      </c>
      <c r="N279" s="27" t="s">
        <v>1772</v>
      </c>
      <c r="O279" s="37">
        <v>43987</v>
      </c>
      <c r="P279" s="27" t="s">
        <v>1773</v>
      </c>
      <c r="Q279" s="27" t="s">
        <v>1774</v>
      </c>
      <c r="R279" s="27" t="s">
        <v>1775</v>
      </c>
      <c r="S279" s="27" t="s">
        <v>1779</v>
      </c>
      <c r="T279" s="27" t="s">
        <v>1832</v>
      </c>
      <c r="U279" s="27" t="s">
        <v>1833</v>
      </c>
    </row>
    <row r="280" spans="1:21" ht="15.6" x14ac:dyDescent="0.3">
      <c r="A280" s="27" t="s">
        <v>279</v>
      </c>
      <c r="B280" s="27" t="s">
        <v>858</v>
      </c>
      <c r="C280" s="27" t="s">
        <v>1437</v>
      </c>
      <c r="D280" s="27" t="s">
        <v>858</v>
      </c>
      <c r="E280" s="27" t="s">
        <v>1741</v>
      </c>
      <c r="F280" s="27" t="s">
        <v>1742</v>
      </c>
      <c r="G280" s="27" t="s">
        <v>1743</v>
      </c>
      <c r="H280" s="27" t="s">
        <v>1744</v>
      </c>
      <c r="I280" s="27" t="s">
        <v>1747</v>
      </c>
      <c r="J280" s="27" t="s">
        <v>1748</v>
      </c>
      <c r="K280" s="27" t="s">
        <v>1759</v>
      </c>
      <c r="L280" s="28">
        <v>97.581000000000003</v>
      </c>
      <c r="M280" s="27" t="s">
        <v>1762</v>
      </c>
      <c r="N280" s="27" t="s">
        <v>1772</v>
      </c>
      <c r="O280" s="37">
        <v>43987</v>
      </c>
      <c r="P280" s="27" t="s">
        <v>1773</v>
      </c>
      <c r="Q280" s="27" t="s">
        <v>1774</v>
      </c>
      <c r="R280" s="27" t="s">
        <v>1775</v>
      </c>
      <c r="S280" s="27" t="s">
        <v>1779</v>
      </c>
      <c r="T280" s="27" t="s">
        <v>1832</v>
      </c>
      <c r="U280" s="27" t="s">
        <v>1833</v>
      </c>
    </row>
    <row r="281" spans="1:21" ht="15.6" x14ac:dyDescent="0.3">
      <c r="A281" s="27" t="s">
        <v>280</v>
      </c>
      <c r="B281" s="27" t="s">
        <v>859</v>
      </c>
      <c r="C281" s="27" t="s">
        <v>1438</v>
      </c>
      <c r="D281" s="27" t="s">
        <v>859</v>
      </c>
      <c r="E281" s="27" t="s">
        <v>1741</v>
      </c>
      <c r="F281" s="27" t="s">
        <v>1742</v>
      </c>
      <c r="G281" s="27" t="s">
        <v>1743</v>
      </c>
      <c r="H281" s="27" t="s">
        <v>1744</v>
      </c>
      <c r="I281" s="27" t="s">
        <v>1747</v>
      </c>
      <c r="J281" s="27" t="s">
        <v>1748</v>
      </c>
      <c r="K281" s="27" t="s">
        <v>1759</v>
      </c>
      <c r="L281" s="28">
        <v>98.387</v>
      </c>
      <c r="M281" s="27" t="s">
        <v>1762</v>
      </c>
      <c r="N281" s="27" t="s">
        <v>1772</v>
      </c>
      <c r="O281" s="37">
        <v>43987</v>
      </c>
      <c r="P281" s="27" t="s">
        <v>1773</v>
      </c>
      <c r="Q281" s="27" t="s">
        <v>1774</v>
      </c>
      <c r="R281" s="27" t="s">
        <v>1775</v>
      </c>
      <c r="S281" s="27" t="s">
        <v>1779</v>
      </c>
      <c r="T281" s="27" t="s">
        <v>1832</v>
      </c>
      <c r="U281" s="27" t="s">
        <v>1833</v>
      </c>
    </row>
    <row r="282" spans="1:21" ht="15.6" x14ac:dyDescent="0.3">
      <c r="A282" s="27" t="s">
        <v>281</v>
      </c>
      <c r="B282" s="27" t="s">
        <v>860</v>
      </c>
      <c r="C282" s="27" t="s">
        <v>1439</v>
      </c>
      <c r="D282" s="27" t="s">
        <v>860</v>
      </c>
      <c r="E282" s="27" t="s">
        <v>1741</v>
      </c>
      <c r="F282" s="27" t="s">
        <v>1742</v>
      </c>
      <c r="G282" s="27" t="s">
        <v>1743</v>
      </c>
      <c r="H282" s="27" t="s">
        <v>1744</v>
      </c>
      <c r="I282" s="27" t="s">
        <v>1747</v>
      </c>
      <c r="J282" s="27" t="s">
        <v>1749</v>
      </c>
      <c r="K282" s="27" t="s">
        <v>1759</v>
      </c>
      <c r="L282" s="28">
        <v>95.727000000000004</v>
      </c>
      <c r="M282" s="27" t="s">
        <v>1762</v>
      </c>
      <c r="N282" s="27" t="s">
        <v>1772</v>
      </c>
      <c r="O282" s="37">
        <v>43987</v>
      </c>
      <c r="P282" s="27" t="s">
        <v>1773</v>
      </c>
      <c r="Q282" s="27" t="s">
        <v>1774</v>
      </c>
      <c r="R282" s="27" t="s">
        <v>1775</v>
      </c>
      <c r="S282" s="27" t="s">
        <v>1779</v>
      </c>
      <c r="T282" s="27" t="s">
        <v>1832</v>
      </c>
      <c r="U282" s="27" t="s">
        <v>1833</v>
      </c>
    </row>
    <row r="283" spans="1:21" ht="15.6" x14ac:dyDescent="0.3">
      <c r="A283" s="27" t="s">
        <v>282</v>
      </c>
      <c r="B283" s="27" t="s">
        <v>861</v>
      </c>
      <c r="C283" s="27" t="s">
        <v>1440</v>
      </c>
      <c r="D283" s="27" t="s">
        <v>861</v>
      </c>
      <c r="E283" s="27" t="s">
        <v>1741</v>
      </c>
      <c r="F283" s="27" t="s">
        <v>1742</v>
      </c>
      <c r="G283" s="27" t="s">
        <v>1743</v>
      </c>
      <c r="H283" s="27" t="s">
        <v>1744</v>
      </c>
      <c r="I283" s="27" t="s">
        <v>1747</v>
      </c>
      <c r="J283" s="27" t="s">
        <v>1748</v>
      </c>
      <c r="K283" s="27" t="s">
        <v>1759</v>
      </c>
      <c r="L283" s="28">
        <v>97.661000000000001</v>
      </c>
      <c r="M283" s="27" t="s">
        <v>1762</v>
      </c>
      <c r="N283" s="27" t="s">
        <v>1772</v>
      </c>
      <c r="O283" s="37">
        <v>43987</v>
      </c>
      <c r="P283" s="27" t="s">
        <v>1773</v>
      </c>
      <c r="Q283" s="27" t="s">
        <v>1774</v>
      </c>
      <c r="R283" s="27" t="s">
        <v>1775</v>
      </c>
      <c r="S283" s="27" t="s">
        <v>1779</v>
      </c>
      <c r="T283" s="27" t="s">
        <v>1832</v>
      </c>
      <c r="U283" s="27" t="s">
        <v>1833</v>
      </c>
    </row>
    <row r="284" spans="1:21" ht="15.6" x14ac:dyDescent="0.3">
      <c r="A284" s="27" t="s">
        <v>283</v>
      </c>
      <c r="B284" s="27" t="s">
        <v>862</v>
      </c>
      <c r="C284" s="27" t="s">
        <v>1441</v>
      </c>
      <c r="D284" s="27" t="s">
        <v>862</v>
      </c>
      <c r="E284" s="27" t="s">
        <v>1741</v>
      </c>
      <c r="F284" s="27" t="s">
        <v>1742</v>
      </c>
      <c r="G284" s="27" t="s">
        <v>1743</v>
      </c>
      <c r="H284" s="27" t="s">
        <v>1744</v>
      </c>
      <c r="I284" s="27" t="s">
        <v>1747</v>
      </c>
      <c r="J284" s="27" t="s">
        <v>1749</v>
      </c>
      <c r="K284" s="27" t="s">
        <v>1759</v>
      </c>
      <c r="L284" s="28">
        <v>95.326999999999998</v>
      </c>
      <c r="M284" s="27" t="s">
        <v>1762</v>
      </c>
      <c r="N284" s="27" t="s">
        <v>1772</v>
      </c>
      <c r="O284" s="37">
        <v>43987</v>
      </c>
      <c r="P284" s="27" t="s">
        <v>1773</v>
      </c>
      <c r="Q284" s="27" t="s">
        <v>1774</v>
      </c>
      <c r="R284" s="27" t="s">
        <v>1775</v>
      </c>
      <c r="S284" s="27" t="s">
        <v>1779</v>
      </c>
      <c r="T284" s="27" t="s">
        <v>1832</v>
      </c>
      <c r="U284" s="27" t="s">
        <v>1833</v>
      </c>
    </row>
    <row r="285" spans="1:21" ht="15.6" x14ac:dyDescent="0.3">
      <c r="A285" s="27" t="s">
        <v>284</v>
      </c>
      <c r="B285" s="27" t="s">
        <v>863</v>
      </c>
      <c r="C285" s="27" t="s">
        <v>1442</v>
      </c>
      <c r="D285" s="27" t="s">
        <v>863</v>
      </c>
      <c r="E285" s="27" t="s">
        <v>1741</v>
      </c>
      <c r="F285" s="27" t="s">
        <v>1742</v>
      </c>
      <c r="G285" s="27" t="s">
        <v>1743</v>
      </c>
      <c r="H285" s="27" t="s">
        <v>1744</v>
      </c>
      <c r="I285" s="27" t="s">
        <v>1747</v>
      </c>
      <c r="J285" s="27" t="s">
        <v>1748</v>
      </c>
      <c r="K285" s="27" t="s">
        <v>1759</v>
      </c>
      <c r="L285" s="28">
        <v>97.418999999999997</v>
      </c>
      <c r="M285" s="27" t="s">
        <v>1762</v>
      </c>
      <c r="N285" s="27" t="s">
        <v>1772</v>
      </c>
      <c r="O285" s="37">
        <v>43987</v>
      </c>
      <c r="P285" s="27" t="s">
        <v>1773</v>
      </c>
      <c r="Q285" s="27" t="s">
        <v>1774</v>
      </c>
      <c r="R285" s="27" t="s">
        <v>1775</v>
      </c>
      <c r="S285" s="27" t="s">
        <v>1779</v>
      </c>
      <c r="T285" s="27" t="s">
        <v>1834</v>
      </c>
      <c r="U285" s="27" t="s">
        <v>1835</v>
      </c>
    </row>
    <row r="286" spans="1:21" ht="15.6" x14ac:dyDescent="0.3">
      <c r="A286" s="27" t="s">
        <v>285</v>
      </c>
      <c r="B286" s="27" t="s">
        <v>864</v>
      </c>
      <c r="C286" s="27" t="s">
        <v>1443</v>
      </c>
      <c r="D286" s="27" t="s">
        <v>864</v>
      </c>
      <c r="E286" s="27" t="s">
        <v>1741</v>
      </c>
      <c r="F286" s="27" t="s">
        <v>1742</v>
      </c>
      <c r="G286" s="27" t="s">
        <v>1743</v>
      </c>
      <c r="H286" s="27" t="s">
        <v>1744</v>
      </c>
      <c r="I286" s="27" t="s">
        <v>1747</v>
      </c>
      <c r="J286" s="27" t="s">
        <v>1748</v>
      </c>
      <c r="K286" s="27" t="s">
        <v>1759</v>
      </c>
      <c r="L286" s="28">
        <v>97.742000000000004</v>
      </c>
      <c r="M286" s="27" t="s">
        <v>1762</v>
      </c>
      <c r="N286" s="27" t="s">
        <v>1772</v>
      </c>
      <c r="O286" s="37">
        <v>43987</v>
      </c>
      <c r="P286" s="27" t="s">
        <v>1773</v>
      </c>
      <c r="Q286" s="27" t="s">
        <v>1774</v>
      </c>
      <c r="R286" s="27" t="s">
        <v>1775</v>
      </c>
      <c r="S286" s="27" t="s">
        <v>1779</v>
      </c>
      <c r="T286" s="27" t="s">
        <v>1834</v>
      </c>
      <c r="U286" s="27" t="s">
        <v>1835</v>
      </c>
    </row>
    <row r="287" spans="1:21" ht="15.6" x14ac:dyDescent="0.3">
      <c r="A287" s="27" t="s">
        <v>286</v>
      </c>
      <c r="B287" s="27" t="s">
        <v>865</v>
      </c>
      <c r="C287" s="27" t="s">
        <v>1444</v>
      </c>
      <c r="D287" s="27" t="s">
        <v>865</v>
      </c>
      <c r="E287" s="27" t="s">
        <v>1741</v>
      </c>
      <c r="F287" s="27" t="s">
        <v>1742</v>
      </c>
      <c r="G287" s="27" t="s">
        <v>1743</v>
      </c>
      <c r="H287" s="27" t="s">
        <v>1744</v>
      </c>
      <c r="I287" s="27" t="s">
        <v>1747</v>
      </c>
      <c r="J287" s="27" t="s">
        <v>1748</v>
      </c>
      <c r="K287" s="27" t="s">
        <v>1759</v>
      </c>
      <c r="L287" s="28">
        <v>97.096999999999994</v>
      </c>
      <c r="M287" s="27" t="s">
        <v>1762</v>
      </c>
      <c r="N287" s="27" t="s">
        <v>1772</v>
      </c>
      <c r="O287" s="37">
        <v>43987</v>
      </c>
      <c r="P287" s="27" t="s">
        <v>1773</v>
      </c>
      <c r="Q287" s="27" t="s">
        <v>1774</v>
      </c>
      <c r="R287" s="27" t="s">
        <v>1775</v>
      </c>
      <c r="S287" s="27" t="s">
        <v>1779</v>
      </c>
      <c r="T287" s="27" t="s">
        <v>1834</v>
      </c>
      <c r="U287" s="27" t="s">
        <v>1835</v>
      </c>
    </row>
    <row r="288" spans="1:21" ht="15.6" x14ac:dyDescent="0.3">
      <c r="A288" s="27" t="s">
        <v>287</v>
      </c>
      <c r="B288" s="27" t="s">
        <v>866</v>
      </c>
      <c r="C288" s="27" t="s">
        <v>1445</v>
      </c>
      <c r="D288" s="27" t="s">
        <v>866</v>
      </c>
      <c r="E288" s="27" t="s">
        <v>1741</v>
      </c>
      <c r="F288" s="27" t="s">
        <v>1742</v>
      </c>
      <c r="G288" s="27" t="s">
        <v>1743</v>
      </c>
      <c r="H288" s="27" t="s">
        <v>1744</v>
      </c>
      <c r="I288" s="27" t="s">
        <v>1747</v>
      </c>
      <c r="J288" s="27" t="s">
        <v>1748</v>
      </c>
      <c r="K288" s="27" t="s">
        <v>1759</v>
      </c>
      <c r="L288" s="28">
        <v>97.903000000000006</v>
      </c>
      <c r="M288" s="27" t="s">
        <v>1762</v>
      </c>
      <c r="N288" s="27" t="s">
        <v>1772</v>
      </c>
      <c r="O288" s="37">
        <v>43987</v>
      </c>
      <c r="P288" s="27" t="s">
        <v>1773</v>
      </c>
      <c r="Q288" s="27" t="s">
        <v>1774</v>
      </c>
      <c r="R288" s="27" t="s">
        <v>1775</v>
      </c>
      <c r="S288" s="27" t="s">
        <v>1779</v>
      </c>
      <c r="T288" s="27" t="s">
        <v>1834</v>
      </c>
      <c r="U288" s="27" t="s">
        <v>1835</v>
      </c>
    </row>
    <row r="289" spans="1:21" ht="15.6" x14ac:dyDescent="0.3">
      <c r="A289" s="27" t="s">
        <v>288</v>
      </c>
      <c r="B289" s="27" t="s">
        <v>867</v>
      </c>
      <c r="C289" s="27" t="s">
        <v>1446</v>
      </c>
      <c r="D289" s="27" t="s">
        <v>867</v>
      </c>
      <c r="E289" s="27" t="s">
        <v>1741</v>
      </c>
      <c r="F289" s="27" t="s">
        <v>1742</v>
      </c>
      <c r="G289" s="27" t="s">
        <v>1743</v>
      </c>
      <c r="H289" s="27" t="s">
        <v>1744</v>
      </c>
      <c r="I289" s="27" t="s">
        <v>1747</v>
      </c>
      <c r="J289" s="27" t="s">
        <v>1753</v>
      </c>
      <c r="K289" s="27" t="s">
        <v>1759</v>
      </c>
      <c r="L289" s="28">
        <v>95.406999999999996</v>
      </c>
      <c r="M289" s="27" t="s">
        <v>1762</v>
      </c>
      <c r="N289" s="27" t="s">
        <v>1772</v>
      </c>
      <c r="O289" s="37">
        <v>43987</v>
      </c>
      <c r="P289" s="27" t="s">
        <v>1773</v>
      </c>
      <c r="Q289" s="27" t="s">
        <v>1774</v>
      </c>
      <c r="R289" s="27" t="s">
        <v>1775</v>
      </c>
      <c r="S289" s="27" t="s">
        <v>1779</v>
      </c>
      <c r="T289" s="27" t="s">
        <v>1836</v>
      </c>
      <c r="U289" s="27" t="s">
        <v>1837</v>
      </c>
    </row>
    <row r="290" spans="1:21" ht="15.6" x14ac:dyDescent="0.3">
      <c r="A290" s="27" t="s">
        <v>289</v>
      </c>
      <c r="B290" s="27" t="s">
        <v>868</v>
      </c>
      <c r="C290" s="27" t="s">
        <v>1447</v>
      </c>
      <c r="D290" s="27" t="s">
        <v>868</v>
      </c>
      <c r="E290" s="27" t="s">
        <v>1741</v>
      </c>
      <c r="F290" s="27" t="s">
        <v>1742</v>
      </c>
      <c r="G290" s="27" t="s">
        <v>1743</v>
      </c>
      <c r="H290" s="27" t="s">
        <v>1744</v>
      </c>
      <c r="I290" s="27" t="s">
        <v>1747</v>
      </c>
      <c r="J290" s="27" t="s">
        <v>1749</v>
      </c>
      <c r="K290" s="27" t="s">
        <v>1759</v>
      </c>
      <c r="L290" s="28">
        <v>95.248000000000005</v>
      </c>
      <c r="M290" s="27" t="s">
        <v>1762</v>
      </c>
      <c r="N290" s="27" t="s">
        <v>1772</v>
      </c>
      <c r="O290" s="37">
        <v>43987</v>
      </c>
      <c r="P290" s="27" t="s">
        <v>1773</v>
      </c>
      <c r="Q290" s="27" t="s">
        <v>1774</v>
      </c>
      <c r="R290" s="27" t="s">
        <v>1775</v>
      </c>
      <c r="S290" s="27" t="s">
        <v>1779</v>
      </c>
      <c r="T290" s="27" t="s">
        <v>1836</v>
      </c>
      <c r="U290" s="27" t="s">
        <v>1837</v>
      </c>
    </row>
    <row r="291" spans="1:21" ht="15.6" x14ac:dyDescent="0.3">
      <c r="A291" s="27" t="s">
        <v>290</v>
      </c>
      <c r="B291" s="27" t="s">
        <v>869</v>
      </c>
      <c r="C291" s="27" t="s">
        <v>1448</v>
      </c>
      <c r="D291" s="27" t="s">
        <v>869</v>
      </c>
      <c r="E291" s="27" t="s">
        <v>1741</v>
      </c>
      <c r="F291" s="27" t="s">
        <v>1742</v>
      </c>
      <c r="G291" s="27" t="s">
        <v>1743</v>
      </c>
      <c r="H291" s="27" t="s">
        <v>1744</v>
      </c>
      <c r="I291" s="27" t="s">
        <v>1747</v>
      </c>
      <c r="J291" s="27" t="s">
        <v>1748</v>
      </c>
      <c r="K291" s="27" t="s">
        <v>1759</v>
      </c>
      <c r="L291" s="28">
        <v>98.308000000000007</v>
      </c>
      <c r="M291" s="27" t="s">
        <v>1762</v>
      </c>
      <c r="N291" s="27" t="s">
        <v>1772</v>
      </c>
      <c r="O291" s="37">
        <v>43987</v>
      </c>
      <c r="P291" s="27" t="s">
        <v>1773</v>
      </c>
      <c r="Q291" s="27" t="s">
        <v>1774</v>
      </c>
      <c r="R291" s="27" t="s">
        <v>1775</v>
      </c>
      <c r="S291" s="27" t="s">
        <v>1779</v>
      </c>
      <c r="T291" s="27" t="s">
        <v>1800</v>
      </c>
      <c r="U291" s="27" t="s">
        <v>1801</v>
      </c>
    </row>
    <row r="292" spans="1:21" ht="15.6" x14ac:dyDescent="0.3">
      <c r="A292" s="27" t="s">
        <v>291</v>
      </c>
      <c r="B292" s="27" t="s">
        <v>870</v>
      </c>
      <c r="C292" s="27" t="s">
        <v>1449</v>
      </c>
      <c r="D292" s="27" t="s">
        <v>870</v>
      </c>
      <c r="E292" s="27" t="s">
        <v>1741</v>
      </c>
      <c r="F292" s="27" t="s">
        <v>1742</v>
      </c>
      <c r="G292" s="27" t="s">
        <v>1743</v>
      </c>
      <c r="H292" s="27" t="s">
        <v>1744</v>
      </c>
      <c r="I292" s="27" t="s">
        <v>1747</v>
      </c>
      <c r="J292" s="27" t="s">
        <v>1748</v>
      </c>
      <c r="K292" s="27" t="s">
        <v>1759</v>
      </c>
      <c r="L292" s="28">
        <v>95.287999999999997</v>
      </c>
      <c r="M292" s="27" t="s">
        <v>1762</v>
      </c>
      <c r="N292" s="27" t="s">
        <v>1772</v>
      </c>
      <c r="O292" s="37">
        <v>43987</v>
      </c>
      <c r="P292" s="27" t="s">
        <v>1773</v>
      </c>
      <c r="Q292" s="27" t="s">
        <v>1774</v>
      </c>
      <c r="R292" s="27" t="s">
        <v>1775</v>
      </c>
      <c r="S292" s="27" t="s">
        <v>1779</v>
      </c>
      <c r="T292" s="27" t="s">
        <v>1800</v>
      </c>
      <c r="U292" s="27" t="s">
        <v>1801</v>
      </c>
    </row>
    <row r="293" spans="1:21" ht="15.6" x14ac:dyDescent="0.3">
      <c r="A293" s="27" t="s">
        <v>292</v>
      </c>
      <c r="B293" s="27" t="s">
        <v>871</v>
      </c>
      <c r="C293" s="27" t="s">
        <v>1450</v>
      </c>
      <c r="D293" s="27" t="s">
        <v>871</v>
      </c>
      <c r="E293" s="27" t="s">
        <v>1741</v>
      </c>
      <c r="F293" s="27" t="s">
        <v>1742</v>
      </c>
      <c r="G293" s="27" t="s">
        <v>1743</v>
      </c>
      <c r="H293" s="27" t="s">
        <v>1744</v>
      </c>
      <c r="I293" s="27" t="s">
        <v>1747</v>
      </c>
      <c r="J293" s="27" t="s">
        <v>1748</v>
      </c>
      <c r="K293" s="27" t="s">
        <v>1759</v>
      </c>
      <c r="L293" s="28">
        <v>97.415000000000006</v>
      </c>
      <c r="M293" s="27" t="s">
        <v>1762</v>
      </c>
      <c r="N293" s="27" t="s">
        <v>1772</v>
      </c>
      <c r="O293" s="37">
        <v>43987</v>
      </c>
      <c r="P293" s="27" t="s">
        <v>1773</v>
      </c>
      <c r="Q293" s="27" t="s">
        <v>1774</v>
      </c>
      <c r="R293" s="27" t="s">
        <v>1775</v>
      </c>
      <c r="S293" s="27" t="s">
        <v>1779</v>
      </c>
      <c r="T293" s="27" t="s">
        <v>1838</v>
      </c>
      <c r="U293" s="27" t="s">
        <v>1839</v>
      </c>
    </row>
    <row r="294" spans="1:21" ht="15.6" x14ac:dyDescent="0.3">
      <c r="A294" s="27" t="s">
        <v>293</v>
      </c>
      <c r="B294" s="27" t="s">
        <v>872</v>
      </c>
      <c r="C294" s="27" t="s">
        <v>1451</v>
      </c>
      <c r="D294" s="27" t="s">
        <v>872</v>
      </c>
      <c r="E294" s="27" t="s">
        <v>1741</v>
      </c>
      <c r="F294" s="27" t="s">
        <v>1742</v>
      </c>
      <c r="G294" s="27" t="s">
        <v>1743</v>
      </c>
      <c r="H294" s="27" t="s">
        <v>1744</v>
      </c>
      <c r="I294" s="27" t="s">
        <v>1747</v>
      </c>
      <c r="J294" s="27" t="s">
        <v>1748</v>
      </c>
      <c r="K294" s="27" t="s">
        <v>1759</v>
      </c>
      <c r="L294" s="28">
        <v>97.257999999999996</v>
      </c>
      <c r="M294" s="27" t="s">
        <v>1762</v>
      </c>
      <c r="N294" s="27" t="s">
        <v>1772</v>
      </c>
      <c r="O294" s="37">
        <v>43987</v>
      </c>
      <c r="P294" s="27" t="s">
        <v>1773</v>
      </c>
      <c r="Q294" s="27" t="s">
        <v>1774</v>
      </c>
      <c r="R294" s="27" t="s">
        <v>1775</v>
      </c>
      <c r="S294" s="27" t="s">
        <v>1779</v>
      </c>
      <c r="T294" s="27" t="s">
        <v>1838</v>
      </c>
      <c r="U294" s="27" t="s">
        <v>1839</v>
      </c>
    </row>
    <row r="295" spans="1:21" ht="15.6" x14ac:dyDescent="0.3">
      <c r="A295" s="27" t="s">
        <v>294</v>
      </c>
      <c r="B295" s="27" t="s">
        <v>873</v>
      </c>
      <c r="C295" s="27" t="s">
        <v>1452</v>
      </c>
      <c r="D295" s="27" t="s">
        <v>873</v>
      </c>
      <c r="E295" s="27" t="s">
        <v>1741</v>
      </c>
      <c r="F295" s="27" t="s">
        <v>1742</v>
      </c>
      <c r="G295" s="27" t="s">
        <v>1743</v>
      </c>
      <c r="H295" s="27" t="s">
        <v>1744</v>
      </c>
      <c r="I295" s="27" t="s">
        <v>1747</v>
      </c>
      <c r="J295" s="27" t="s">
        <v>1748</v>
      </c>
      <c r="K295" s="27" t="s">
        <v>1759</v>
      </c>
      <c r="L295" s="28">
        <v>98.132000000000005</v>
      </c>
      <c r="M295" s="27" t="s">
        <v>1762</v>
      </c>
      <c r="N295" s="27" t="s">
        <v>1772</v>
      </c>
      <c r="O295" s="37">
        <v>43987</v>
      </c>
      <c r="P295" s="27" t="s">
        <v>1773</v>
      </c>
      <c r="Q295" s="27" t="s">
        <v>1774</v>
      </c>
      <c r="R295" s="27" t="s">
        <v>1775</v>
      </c>
      <c r="S295" s="27" t="s">
        <v>1779</v>
      </c>
      <c r="T295" s="27" t="s">
        <v>1838</v>
      </c>
      <c r="U295" s="27" t="s">
        <v>1839</v>
      </c>
    </row>
    <row r="296" spans="1:21" ht="15.6" x14ac:dyDescent="0.3">
      <c r="A296" s="27" t="s">
        <v>295</v>
      </c>
      <c r="B296" s="27" t="s">
        <v>874</v>
      </c>
      <c r="C296" s="27" t="s">
        <v>1453</v>
      </c>
      <c r="D296" s="27" t="s">
        <v>874</v>
      </c>
      <c r="E296" s="27" t="s">
        <v>1741</v>
      </c>
      <c r="F296" s="27" t="s">
        <v>1742</v>
      </c>
      <c r="G296" s="27" t="s">
        <v>1743</v>
      </c>
      <c r="H296" s="27" t="s">
        <v>1744</v>
      </c>
      <c r="I296" s="27" t="s">
        <v>1747</v>
      </c>
      <c r="J296" s="27" t="s">
        <v>1749</v>
      </c>
      <c r="K296" s="27" t="s">
        <v>1759</v>
      </c>
      <c r="L296" s="28">
        <v>94.765000000000001</v>
      </c>
      <c r="M296" s="27" t="s">
        <v>1762</v>
      </c>
      <c r="N296" s="27" t="s">
        <v>1772</v>
      </c>
      <c r="O296" s="37">
        <v>43987</v>
      </c>
      <c r="P296" s="27" t="s">
        <v>1773</v>
      </c>
      <c r="Q296" s="27" t="s">
        <v>1774</v>
      </c>
      <c r="R296" s="27" t="s">
        <v>1775</v>
      </c>
      <c r="S296" s="27" t="s">
        <v>1779</v>
      </c>
      <c r="T296" s="27" t="s">
        <v>1838</v>
      </c>
      <c r="U296" s="27" t="s">
        <v>1839</v>
      </c>
    </row>
    <row r="297" spans="1:21" ht="15.6" x14ac:dyDescent="0.3">
      <c r="A297" s="27" t="s">
        <v>296</v>
      </c>
      <c r="B297" s="27" t="s">
        <v>875</v>
      </c>
      <c r="C297" s="27" t="s">
        <v>1454</v>
      </c>
      <c r="D297" s="27" t="s">
        <v>875</v>
      </c>
      <c r="E297" s="27" t="s">
        <v>1741</v>
      </c>
      <c r="F297" s="27" t="s">
        <v>1742</v>
      </c>
      <c r="G297" s="27" t="s">
        <v>1743</v>
      </c>
      <c r="H297" s="27" t="s">
        <v>1744</v>
      </c>
      <c r="I297" s="27" t="s">
        <v>1747</v>
      </c>
      <c r="J297" s="27" t="s">
        <v>1748</v>
      </c>
      <c r="K297" s="27" t="s">
        <v>1759</v>
      </c>
      <c r="L297" s="28">
        <v>96.774000000000001</v>
      </c>
      <c r="M297" s="27" t="s">
        <v>1762</v>
      </c>
      <c r="N297" s="27" t="s">
        <v>1772</v>
      </c>
      <c r="O297" s="37">
        <v>43987</v>
      </c>
      <c r="P297" s="27" t="s">
        <v>1773</v>
      </c>
      <c r="Q297" s="27" t="s">
        <v>1774</v>
      </c>
      <c r="R297" s="27" t="s">
        <v>1775</v>
      </c>
      <c r="S297" s="27" t="s">
        <v>1779</v>
      </c>
      <c r="T297" s="27" t="s">
        <v>1838</v>
      </c>
      <c r="U297" s="27" t="s">
        <v>1839</v>
      </c>
    </row>
    <row r="298" spans="1:21" ht="15.6" x14ac:dyDescent="0.3">
      <c r="A298" s="27" t="s">
        <v>297</v>
      </c>
      <c r="B298" s="27" t="s">
        <v>876</v>
      </c>
      <c r="C298" s="27" t="s">
        <v>1455</v>
      </c>
      <c r="D298" s="27" t="s">
        <v>876</v>
      </c>
      <c r="E298" s="27" t="s">
        <v>1741</v>
      </c>
      <c r="F298" s="27" t="s">
        <v>1742</v>
      </c>
      <c r="G298" s="27" t="s">
        <v>1743</v>
      </c>
      <c r="H298" s="27" t="s">
        <v>1744</v>
      </c>
      <c r="I298" s="27" t="s">
        <v>1747</v>
      </c>
      <c r="J298" s="27" t="s">
        <v>1748</v>
      </c>
      <c r="K298" s="27" t="s">
        <v>1759</v>
      </c>
      <c r="L298" s="28">
        <v>97.9</v>
      </c>
      <c r="M298" s="27" t="s">
        <v>1762</v>
      </c>
      <c r="N298" s="27" t="s">
        <v>1772</v>
      </c>
      <c r="O298" s="37">
        <v>43987</v>
      </c>
      <c r="P298" s="27" t="s">
        <v>1773</v>
      </c>
      <c r="Q298" s="27" t="s">
        <v>1774</v>
      </c>
      <c r="R298" s="27" t="s">
        <v>1775</v>
      </c>
      <c r="S298" s="27" t="s">
        <v>1779</v>
      </c>
      <c r="T298" s="27" t="s">
        <v>1838</v>
      </c>
      <c r="U298" s="27" t="s">
        <v>1839</v>
      </c>
    </row>
    <row r="299" spans="1:21" ht="15.6" x14ac:dyDescent="0.3">
      <c r="A299" s="27" t="s">
        <v>298</v>
      </c>
      <c r="B299" s="27" t="s">
        <v>877</v>
      </c>
      <c r="C299" s="27" t="s">
        <v>1456</v>
      </c>
      <c r="D299" s="27" t="s">
        <v>877</v>
      </c>
      <c r="E299" s="27" t="s">
        <v>1741</v>
      </c>
      <c r="F299" s="27" t="s">
        <v>1742</v>
      </c>
      <c r="G299" s="27" t="s">
        <v>1743</v>
      </c>
      <c r="H299" s="27" t="s">
        <v>1744</v>
      </c>
      <c r="I299" s="27" t="s">
        <v>1747</v>
      </c>
      <c r="J299" s="27" t="s">
        <v>1748</v>
      </c>
      <c r="K299" s="27" t="s">
        <v>1759</v>
      </c>
      <c r="L299" s="28">
        <v>98.064999999999998</v>
      </c>
      <c r="M299" s="27" t="s">
        <v>1762</v>
      </c>
      <c r="N299" s="27" t="s">
        <v>1772</v>
      </c>
      <c r="O299" s="37">
        <v>43987</v>
      </c>
      <c r="P299" s="27" t="s">
        <v>1773</v>
      </c>
      <c r="Q299" s="27" t="s">
        <v>1774</v>
      </c>
      <c r="R299" s="27" t="s">
        <v>1775</v>
      </c>
      <c r="S299" s="27" t="s">
        <v>1779</v>
      </c>
      <c r="T299" s="27" t="s">
        <v>1838</v>
      </c>
      <c r="U299" s="27" t="s">
        <v>1839</v>
      </c>
    </row>
    <row r="300" spans="1:21" ht="15.6" x14ac:dyDescent="0.3">
      <c r="A300" s="27" t="s">
        <v>299</v>
      </c>
      <c r="B300" s="27" t="s">
        <v>878</v>
      </c>
      <c r="C300" s="27" t="s">
        <v>1457</v>
      </c>
      <c r="D300" s="27" t="s">
        <v>878</v>
      </c>
      <c r="E300" s="27" t="s">
        <v>1741</v>
      </c>
      <c r="F300" s="27" t="s">
        <v>1742</v>
      </c>
      <c r="G300" s="27" t="s">
        <v>1743</v>
      </c>
      <c r="H300" s="27" t="s">
        <v>1744</v>
      </c>
      <c r="I300" s="27" t="s">
        <v>1747</v>
      </c>
      <c r="J300" s="27" t="s">
        <v>1749</v>
      </c>
      <c r="K300" s="27" t="s">
        <v>1759</v>
      </c>
      <c r="L300" s="28">
        <v>95.406999999999996</v>
      </c>
      <c r="M300" s="27" t="s">
        <v>1762</v>
      </c>
      <c r="N300" s="27" t="s">
        <v>1772</v>
      </c>
      <c r="O300" s="37">
        <v>43987</v>
      </c>
      <c r="P300" s="27" t="s">
        <v>1773</v>
      </c>
      <c r="Q300" s="27" t="s">
        <v>1774</v>
      </c>
      <c r="R300" s="27" t="s">
        <v>1775</v>
      </c>
      <c r="S300" s="27" t="s">
        <v>1779</v>
      </c>
      <c r="T300" s="27" t="s">
        <v>1838</v>
      </c>
      <c r="U300" s="27" t="s">
        <v>1839</v>
      </c>
    </row>
    <row r="301" spans="1:21" ht="15.6" x14ac:dyDescent="0.3">
      <c r="A301" s="27" t="s">
        <v>300</v>
      </c>
      <c r="B301" s="27" t="s">
        <v>879</v>
      </c>
      <c r="C301" s="27" t="s">
        <v>1458</v>
      </c>
      <c r="D301" s="27" t="s">
        <v>879</v>
      </c>
      <c r="E301" s="27" t="s">
        <v>1741</v>
      </c>
      <c r="F301" s="27" t="s">
        <v>1742</v>
      </c>
      <c r="G301" s="27" t="s">
        <v>1743</v>
      </c>
      <c r="H301" s="27" t="s">
        <v>1744</v>
      </c>
      <c r="I301" s="27" t="s">
        <v>1747</v>
      </c>
      <c r="J301" s="27" t="s">
        <v>1748</v>
      </c>
      <c r="K301" s="27" t="s">
        <v>1759</v>
      </c>
      <c r="L301" s="28">
        <v>97.415000000000006</v>
      </c>
      <c r="M301" s="27" t="s">
        <v>1762</v>
      </c>
      <c r="N301" s="27" t="s">
        <v>1772</v>
      </c>
      <c r="O301" s="37">
        <v>43987</v>
      </c>
      <c r="P301" s="27" t="s">
        <v>1773</v>
      </c>
      <c r="Q301" s="27" t="s">
        <v>1774</v>
      </c>
      <c r="R301" s="27" t="s">
        <v>1775</v>
      </c>
      <c r="S301" s="27" t="s">
        <v>1779</v>
      </c>
      <c r="T301" s="27" t="s">
        <v>1838</v>
      </c>
      <c r="U301" s="27" t="s">
        <v>1839</v>
      </c>
    </row>
    <row r="302" spans="1:21" ht="15.6" x14ac:dyDescent="0.3">
      <c r="A302" s="27" t="s">
        <v>301</v>
      </c>
      <c r="B302" s="27" t="s">
        <v>880</v>
      </c>
      <c r="C302" s="27" t="s">
        <v>1459</v>
      </c>
      <c r="D302" s="27" t="s">
        <v>880</v>
      </c>
      <c r="E302" s="27" t="s">
        <v>1741</v>
      </c>
      <c r="F302" s="27" t="s">
        <v>1742</v>
      </c>
      <c r="G302" s="27" t="s">
        <v>1743</v>
      </c>
      <c r="H302" s="27" t="s">
        <v>1744</v>
      </c>
      <c r="I302" s="27" t="s">
        <v>1747</v>
      </c>
      <c r="J302" s="27" t="s">
        <v>1749</v>
      </c>
      <c r="K302" s="27" t="s">
        <v>1759</v>
      </c>
      <c r="L302" s="28">
        <v>95.087999999999994</v>
      </c>
      <c r="M302" s="27" t="s">
        <v>1762</v>
      </c>
      <c r="N302" s="27" t="s">
        <v>1772</v>
      </c>
      <c r="O302" s="37">
        <v>43987</v>
      </c>
      <c r="P302" s="27" t="s">
        <v>1773</v>
      </c>
      <c r="Q302" s="27" t="s">
        <v>1774</v>
      </c>
      <c r="R302" s="27" t="s">
        <v>1775</v>
      </c>
      <c r="S302" s="27" t="s">
        <v>1779</v>
      </c>
      <c r="T302" s="27" t="s">
        <v>1838</v>
      </c>
      <c r="U302" s="27" t="s">
        <v>1839</v>
      </c>
    </row>
    <row r="303" spans="1:21" ht="15.6" x14ac:dyDescent="0.3">
      <c r="A303" s="27" t="s">
        <v>302</v>
      </c>
      <c r="B303" s="27" t="s">
        <v>881</v>
      </c>
      <c r="C303" s="27" t="s">
        <v>1460</v>
      </c>
      <c r="D303" s="27" t="s">
        <v>881</v>
      </c>
      <c r="E303" s="27" t="s">
        <v>1741</v>
      </c>
      <c r="F303" s="27" t="s">
        <v>1742</v>
      </c>
      <c r="G303" s="27" t="s">
        <v>1743</v>
      </c>
      <c r="H303" s="27" t="s">
        <v>1744</v>
      </c>
      <c r="I303" s="27" t="s">
        <v>1747</v>
      </c>
      <c r="J303" s="27" t="s">
        <v>1749</v>
      </c>
      <c r="K303" s="27" t="s">
        <v>1759</v>
      </c>
      <c r="L303" s="28">
        <v>95.727000000000004</v>
      </c>
      <c r="M303" s="27" t="s">
        <v>1762</v>
      </c>
      <c r="N303" s="27" t="s">
        <v>1772</v>
      </c>
      <c r="O303" s="37">
        <v>43991</v>
      </c>
      <c r="P303" s="27" t="s">
        <v>1773</v>
      </c>
      <c r="Q303" s="27" t="s">
        <v>1774</v>
      </c>
      <c r="R303" s="27" t="s">
        <v>1775</v>
      </c>
      <c r="S303" s="27" t="s">
        <v>1779</v>
      </c>
      <c r="T303" s="27" t="s">
        <v>1840</v>
      </c>
      <c r="U303" s="27" t="s">
        <v>1841</v>
      </c>
    </row>
    <row r="304" spans="1:21" ht="15.6" x14ac:dyDescent="0.3">
      <c r="A304" s="27" t="s">
        <v>303</v>
      </c>
      <c r="B304" s="27" t="s">
        <v>882</v>
      </c>
      <c r="C304" s="27" t="s">
        <v>1461</v>
      </c>
      <c r="D304" s="27" t="s">
        <v>882</v>
      </c>
      <c r="E304" s="27" t="s">
        <v>1741</v>
      </c>
      <c r="F304" s="27" t="s">
        <v>1742</v>
      </c>
      <c r="G304" s="27" t="s">
        <v>1743</v>
      </c>
      <c r="H304" s="27" t="s">
        <v>1744</v>
      </c>
      <c r="I304" s="27" t="s">
        <v>1747</v>
      </c>
      <c r="J304" s="27" t="s">
        <v>1752</v>
      </c>
      <c r="K304" s="27" t="s">
        <v>1759</v>
      </c>
      <c r="L304" s="28">
        <v>95.644999999999996</v>
      </c>
      <c r="M304" s="27" t="s">
        <v>1762</v>
      </c>
      <c r="N304" s="27" t="s">
        <v>1772</v>
      </c>
      <c r="O304" s="37">
        <v>44041</v>
      </c>
      <c r="P304" s="27" t="s">
        <v>1773</v>
      </c>
      <c r="Q304" s="27" t="s">
        <v>1774</v>
      </c>
      <c r="R304" s="27" t="s">
        <v>1775</v>
      </c>
      <c r="S304" s="27" t="s">
        <v>1779</v>
      </c>
      <c r="T304" s="27" t="s">
        <v>1786</v>
      </c>
      <c r="U304" s="27" t="s">
        <v>1787</v>
      </c>
    </row>
    <row r="305" spans="1:21" ht="15.6" x14ac:dyDescent="0.3">
      <c r="A305" s="27" t="s">
        <v>304</v>
      </c>
      <c r="B305" s="27" t="s">
        <v>883</v>
      </c>
      <c r="C305" s="27" t="s">
        <v>1462</v>
      </c>
      <c r="D305" s="27" t="s">
        <v>883</v>
      </c>
      <c r="E305" s="27" t="s">
        <v>1741</v>
      </c>
      <c r="F305" s="27" t="s">
        <v>1742</v>
      </c>
      <c r="G305" s="27" t="s">
        <v>1743</v>
      </c>
      <c r="H305" s="27" t="s">
        <v>1744</v>
      </c>
      <c r="I305" s="27" t="s">
        <v>1747</v>
      </c>
      <c r="J305" s="27" t="s">
        <v>1752</v>
      </c>
      <c r="K305" s="27" t="s">
        <v>1759</v>
      </c>
      <c r="L305" s="28">
        <v>96.613</v>
      </c>
      <c r="M305" s="27" t="s">
        <v>1762</v>
      </c>
      <c r="N305" s="27" t="s">
        <v>1772</v>
      </c>
      <c r="O305" s="37">
        <v>44041</v>
      </c>
      <c r="P305" s="27" t="s">
        <v>1773</v>
      </c>
      <c r="Q305" s="27" t="s">
        <v>1774</v>
      </c>
      <c r="R305" s="27" t="s">
        <v>1775</v>
      </c>
      <c r="S305" s="27" t="s">
        <v>1779</v>
      </c>
      <c r="T305" s="27" t="s">
        <v>1790</v>
      </c>
      <c r="U305" s="27" t="s">
        <v>1791</v>
      </c>
    </row>
    <row r="306" spans="1:21" ht="15.6" x14ac:dyDescent="0.3">
      <c r="A306" s="27" t="s">
        <v>305</v>
      </c>
      <c r="B306" s="27" t="s">
        <v>884</v>
      </c>
      <c r="C306" s="27" t="s">
        <v>1463</v>
      </c>
      <c r="D306" s="27" t="s">
        <v>884</v>
      </c>
      <c r="E306" s="27" t="s">
        <v>1741</v>
      </c>
      <c r="F306" s="27" t="s">
        <v>1742</v>
      </c>
      <c r="G306" s="27" t="s">
        <v>1743</v>
      </c>
      <c r="H306" s="27" t="s">
        <v>1744</v>
      </c>
      <c r="I306" s="27" t="s">
        <v>1747</v>
      </c>
      <c r="J306" s="27" t="s">
        <v>1752</v>
      </c>
      <c r="K306" s="27" t="s">
        <v>1759</v>
      </c>
      <c r="L306" s="28">
        <v>96.613</v>
      </c>
      <c r="M306" s="27" t="s">
        <v>1762</v>
      </c>
      <c r="N306" s="27" t="s">
        <v>1772</v>
      </c>
      <c r="O306" s="37">
        <v>44041</v>
      </c>
      <c r="P306" s="27" t="s">
        <v>1773</v>
      </c>
      <c r="Q306" s="27" t="s">
        <v>1774</v>
      </c>
      <c r="R306" s="27" t="s">
        <v>1775</v>
      </c>
      <c r="S306" s="27" t="s">
        <v>1779</v>
      </c>
      <c r="T306" s="27" t="s">
        <v>1790</v>
      </c>
      <c r="U306" s="27" t="s">
        <v>1791</v>
      </c>
    </row>
    <row r="307" spans="1:21" ht="15.6" x14ac:dyDescent="0.3">
      <c r="A307" s="27" t="s">
        <v>306</v>
      </c>
      <c r="B307" s="27" t="s">
        <v>885</v>
      </c>
      <c r="C307" s="27" t="s">
        <v>1464</v>
      </c>
      <c r="D307" s="27" t="s">
        <v>885</v>
      </c>
      <c r="E307" s="27" t="s">
        <v>1741</v>
      </c>
      <c r="F307" s="27" t="s">
        <v>1742</v>
      </c>
      <c r="G307" s="27" t="s">
        <v>1743</v>
      </c>
      <c r="H307" s="27" t="s">
        <v>1744</v>
      </c>
      <c r="I307" s="27" t="s">
        <v>1747</v>
      </c>
      <c r="J307" s="27" t="s">
        <v>1752</v>
      </c>
      <c r="K307" s="27" t="s">
        <v>1759</v>
      </c>
      <c r="L307" s="28">
        <v>96.606999999999999</v>
      </c>
      <c r="M307" s="27" t="s">
        <v>1762</v>
      </c>
      <c r="N307" s="27" t="s">
        <v>1772</v>
      </c>
      <c r="O307" s="37">
        <v>44041</v>
      </c>
      <c r="P307" s="27" t="s">
        <v>1773</v>
      </c>
      <c r="Q307" s="27" t="s">
        <v>1774</v>
      </c>
      <c r="R307" s="27" t="s">
        <v>1775</v>
      </c>
      <c r="S307" s="27" t="s">
        <v>1779</v>
      </c>
      <c r="T307" s="27" t="s">
        <v>1836</v>
      </c>
      <c r="U307" s="27" t="s">
        <v>1837</v>
      </c>
    </row>
    <row r="308" spans="1:21" ht="15.6" x14ac:dyDescent="0.3">
      <c r="A308" s="27" t="s">
        <v>307</v>
      </c>
      <c r="B308" s="27" t="s">
        <v>886</v>
      </c>
      <c r="C308" s="27" t="s">
        <v>1465</v>
      </c>
      <c r="D308" s="27" t="s">
        <v>886</v>
      </c>
      <c r="E308" s="27" t="s">
        <v>1741</v>
      </c>
      <c r="F308" s="27" t="s">
        <v>1742</v>
      </c>
      <c r="G308" s="27" t="s">
        <v>1743</v>
      </c>
      <c r="H308" s="27" t="s">
        <v>1744</v>
      </c>
      <c r="I308" s="27" t="s">
        <v>1747</v>
      </c>
      <c r="J308" s="27" t="s">
        <v>1748</v>
      </c>
      <c r="K308" s="27" t="s">
        <v>1759</v>
      </c>
      <c r="L308" s="28">
        <v>98.064999999999998</v>
      </c>
      <c r="M308" s="27" t="s">
        <v>1762</v>
      </c>
      <c r="N308" s="27" t="s">
        <v>1772</v>
      </c>
      <c r="O308" s="37">
        <v>44041</v>
      </c>
      <c r="P308" s="27" t="s">
        <v>1773</v>
      </c>
      <c r="Q308" s="27" t="s">
        <v>1774</v>
      </c>
      <c r="R308" s="27" t="s">
        <v>1775</v>
      </c>
      <c r="S308" s="27" t="s">
        <v>1779</v>
      </c>
      <c r="T308" s="27" t="s">
        <v>1836</v>
      </c>
      <c r="U308" s="27" t="s">
        <v>1837</v>
      </c>
    </row>
    <row r="309" spans="1:21" ht="15.6" x14ac:dyDescent="0.3">
      <c r="A309" s="27" t="s">
        <v>308</v>
      </c>
      <c r="B309" s="27" t="s">
        <v>887</v>
      </c>
      <c r="C309" s="27" t="s">
        <v>1466</v>
      </c>
      <c r="D309" s="27" t="s">
        <v>887</v>
      </c>
      <c r="E309" s="27" t="s">
        <v>1741</v>
      </c>
      <c r="F309" s="27" t="s">
        <v>1742</v>
      </c>
      <c r="G309" s="27" t="s">
        <v>1743</v>
      </c>
      <c r="H309" s="27" t="s">
        <v>1744</v>
      </c>
      <c r="I309" s="27" t="s">
        <v>1747</v>
      </c>
      <c r="J309" s="27" t="s">
        <v>1748</v>
      </c>
      <c r="K309" s="27" t="s">
        <v>1759</v>
      </c>
      <c r="L309" s="28">
        <v>96.935000000000002</v>
      </c>
      <c r="M309" s="27" t="s">
        <v>1762</v>
      </c>
      <c r="N309" s="27" t="s">
        <v>1772</v>
      </c>
      <c r="O309" s="37">
        <v>44041</v>
      </c>
      <c r="P309" s="27" t="s">
        <v>1773</v>
      </c>
      <c r="Q309" s="27" t="s">
        <v>1774</v>
      </c>
      <c r="R309" s="27" t="s">
        <v>1775</v>
      </c>
      <c r="S309" s="27" t="s">
        <v>1779</v>
      </c>
      <c r="T309" s="27" t="s">
        <v>1836</v>
      </c>
      <c r="U309" s="27" t="s">
        <v>1837</v>
      </c>
    </row>
    <row r="310" spans="1:21" ht="15.6" x14ac:dyDescent="0.3">
      <c r="A310" s="27" t="s">
        <v>309</v>
      </c>
      <c r="B310" s="27" t="s">
        <v>888</v>
      </c>
      <c r="C310" s="27" t="s">
        <v>1467</v>
      </c>
      <c r="D310" s="27" t="s">
        <v>888</v>
      </c>
      <c r="E310" s="27" t="s">
        <v>1741</v>
      </c>
      <c r="F310" s="27" t="s">
        <v>1742</v>
      </c>
      <c r="G310" s="27" t="s">
        <v>1743</v>
      </c>
      <c r="H310" s="27" t="s">
        <v>1744</v>
      </c>
      <c r="I310" s="27" t="s">
        <v>1747</v>
      </c>
      <c r="J310" s="27" t="s">
        <v>1748</v>
      </c>
      <c r="K310" s="27" t="s">
        <v>1759</v>
      </c>
      <c r="L310" s="28">
        <v>96.129000000000005</v>
      </c>
      <c r="M310" s="27" t="s">
        <v>1762</v>
      </c>
      <c r="N310" s="27" t="s">
        <v>1772</v>
      </c>
      <c r="O310" s="37">
        <v>44043</v>
      </c>
      <c r="P310" s="27" t="s">
        <v>1773</v>
      </c>
      <c r="Q310" s="27" t="s">
        <v>1774</v>
      </c>
      <c r="R310" s="27" t="s">
        <v>1775</v>
      </c>
      <c r="S310" s="27" t="s">
        <v>1779</v>
      </c>
      <c r="T310" s="27" t="s">
        <v>1842</v>
      </c>
      <c r="U310" s="27" t="s">
        <v>1814</v>
      </c>
    </row>
    <row r="311" spans="1:21" ht="15.6" x14ac:dyDescent="0.3">
      <c r="A311" s="27" t="s">
        <v>310</v>
      </c>
      <c r="B311" s="27" t="s">
        <v>889</v>
      </c>
      <c r="C311" s="27" t="s">
        <v>1468</v>
      </c>
      <c r="D311" s="27" t="s">
        <v>889</v>
      </c>
      <c r="E311" s="27" t="s">
        <v>1741</v>
      </c>
      <c r="F311" s="27" t="s">
        <v>1742</v>
      </c>
      <c r="G311" s="27" t="s">
        <v>1743</v>
      </c>
      <c r="H311" s="27" t="s">
        <v>1744</v>
      </c>
      <c r="I311" s="27" t="s">
        <v>1747</v>
      </c>
      <c r="J311" s="27" t="s">
        <v>1748</v>
      </c>
      <c r="K311" s="27" t="s">
        <v>1759</v>
      </c>
      <c r="L311" s="28">
        <v>97.903000000000006</v>
      </c>
      <c r="M311" s="27" t="s">
        <v>1762</v>
      </c>
      <c r="N311" s="27" t="s">
        <v>1772</v>
      </c>
      <c r="O311" s="37">
        <v>44043</v>
      </c>
      <c r="P311" s="27" t="s">
        <v>1773</v>
      </c>
      <c r="Q311" s="27" t="s">
        <v>1774</v>
      </c>
      <c r="R311" s="27" t="s">
        <v>1775</v>
      </c>
      <c r="S311" s="27" t="s">
        <v>1779</v>
      </c>
      <c r="T311" s="27" t="s">
        <v>1842</v>
      </c>
      <c r="U311" s="27" t="s">
        <v>1814</v>
      </c>
    </row>
    <row r="312" spans="1:21" ht="15.6" x14ac:dyDescent="0.3">
      <c r="A312" s="27" t="s">
        <v>311</v>
      </c>
      <c r="B312" s="27" t="s">
        <v>890</v>
      </c>
      <c r="C312" s="27" t="s">
        <v>1469</v>
      </c>
      <c r="D312" s="27" t="s">
        <v>890</v>
      </c>
      <c r="E312" s="27" t="s">
        <v>1741</v>
      </c>
      <c r="F312" s="27" t="s">
        <v>1742</v>
      </c>
      <c r="G312" s="27" t="s">
        <v>1743</v>
      </c>
      <c r="H312" s="27" t="s">
        <v>1744</v>
      </c>
      <c r="I312" s="27" t="s">
        <v>1747</v>
      </c>
      <c r="J312" s="27" t="s">
        <v>1748</v>
      </c>
      <c r="K312" s="27" t="s">
        <v>1759</v>
      </c>
      <c r="L312" s="28">
        <v>97.096999999999994</v>
      </c>
      <c r="M312" s="27" t="s">
        <v>1762</v>
      </c>
      <c r="N312" s="27" t="s">
        <v>1772</v>
      </c>
      <c r="O312" s="37">
        <v>44043</v>
      </c>
      <c r="P312" s="27" t="s">
        <v>1773</v>
      </c>
      <c r="Q312" s="27" t="s">
        <v>1774</v>
      </c>
      <c r="R312" s="27" t="s">
        <v>1775</v>
      </c>
      <c r="S312" s="27" t="s">
        <v>1779</v>
      </c>
      <c r="T312" s="27" t="s">
        <v>1842</v>
      </c>
      <c r="U312" s="27" t="s">
        <v>1814</v>
      </c>
    </row>
    <row r="313" spans="1:21" ht="15.6" x14ac:dyDescent="0.3">
      <c r="A313" s="27" t="s">
        <v>312</v>
      </c>
      <c r="B313" s="27" t="s">
        <v>891</v>
      </c>
      <c r="C313" s="27" t="s">
        <v>1470</v>
      </c>
      <c r="D313" s="27" t="s">
        <v>891</v>
      </c>
      <c r="E313" s="27" t="s">
        <v>1741</v>
      </c>
      <c r="F313" s="27" t="s">
        <v>1742</v>
      </c>
      <c r="G313" s="27" t="s">
        <v>1743</v>
      </c>
      <c r="H313" s="27" t="s">
        <v>1744</v>
      </c>
      <c r="I313" s="27" t="s">
        <v>1747</v>
      </c>
      <c r="J313" s="27" t="s">
        <v>1748</v>
      </c>
      <c r="K313" s="27" t="s">
        <v>1759</v>
      </c>
      <c r="L313" s="28">
        <v>97.257999999999996</v>
      </c>
      <c r="M313" s="27" t="s">
        <v>1762</v>
      </c>
      <c r="N313" s="27" t="s">
        <v>1772</v>
      </c>
      <c r="O313" s="37">
        <v>44043</v>
      </c>
      <c r="P313" s="27" t="s">
        <v>1773</v>
      </c>
      <c r="Q313" s="27" t="s">
        <v>1774</v>
      </c>
      <c r="R313" s="27" t="s">
        <v>1775</v>
      </c>
      <c r="S313" s="27" t="s">
        <v>1779</v>
      </c>
      <c r="T313" s="27" t="s">
        <v>1843</v>
      </c>
      <c r="U313" s="27" t="s">
        <v>1844</v>
      </c>
    </row>
    <row r="314" spans="1:21" ht="15.6" x14ac:dyDescent="0.3">
      <c r="A314" s="27" t="s">
        <v>313</v>
      </c>
      <c r="B314" s="27" t="s">
        <v>892</v>
      </c>
      <c r="C314" s="27" t="s">
        <v>1471</v>
      </c>
      <c r="D314" s="27" t="s">
        <v>892</v>
      </c>
      <c r="E314" s="27" t="s">
        <v>1741</v>
      </c>
      <c r="F314" s="27" t="s">
        <v>1742</v>
      </c>
      <c r="G314" s="27" t="s">
        <v>1743</v>
      </c>
      <c r="H314" s="27" t="s">
        <v>1744</v>
      </c>
      <c r="I314" s="27" t="s">
        <v>1747</v>
      </c>
      <c r="J314" s="27" t="s">
        <v>1748</v>
      </c>
      <c r="K314" s="27" t="s">
        <v>1759</v>
      </c>
      <c r="L314" s="28">
        <v>98.222999999999999</v>
      </c>
      <c r="M314" s="27" t="s">
        <v>1762</v>
      </c>
      <c r="N314" s="27" t="s">
        <v>1772</v>
      </c>
      <c r="O314" s="37">
        <v>44043</v>
      </c>
      <c r="P314" s="27" t="s">
        <v>1773</v>
      </c>
      <c r="Q314" s="27" t="s">
        <v>1774</v>
      </c>
      <c r="R314" s="27" t="s">
        <v>1775</v>
      </c>
      <c r="S314" s="27" t="s">
        <v>1779</v>
      </c>
      <c r="T314" s="27" t="s">
        <v>1843</v>
      </c>
      <c r="U314" s="27" t="s">
        <v>1844</v>
      </c>
    </row>
    <row r="315" spans="1:21" ht="15.6" x14ac:dyDescent="0.3">
      <c r="A315" s="27" t="s">
        <v>314</v>
      </c>
      <c r="B315" s="27" t="s">
        <v>893</v>
      </c>
      <c r="C315" s="27" t="s">
        <v>1472</v>
      </c>
      <c r="D315" s="27" t="s">
        <v>893</v>
      </c>
      <c r="E315" s="27" t="s">
        <v>1741</v>
      </c>
      <c r="F315" s="27" t="s">
        <v>1742</v>
      </c>
      <c r="G315" s="27" t="s">
        <v>1743</v>
      </c>
      <c r="H315" s="27" t="s">
        <v>1744</v>
      </c>
      <c r="I315" s="27" t="s">
        <v>1747</v>
      </c>
      <c r="J315" s="27" t="s">
        <v>1748</v>
      </c>
      <c r="K315" s="27" t="s">
        <v>1759</v>
      </c>
      <c r="L315" s="28">
        <v>98.548000000000002</v>
      </c>
      <c r="M315" s="27" t="s">
        <v>1762</v>
      </c>
      <c r="N315" s="27" t="s">
        <v>1772</v>
      </c>
      <c r="O315" s="37">
        <v>44043</v>
      </c>
      <c r="P315" s="27" t="s">
        <v>1773</v>
      </c>
      <c r="Q315" s="27" t="s">
        <v>1774</v>
      </c>
      <c r="R315" s="27" t="s">
        <v>1775</v>
      </c>
      <c r="S315" s="27" t="s">
        <v>1779</v>
      </c>
      <c r="T315" s="27" t="s">
        <v>1843</v>
      </c>
      <c r="U315" s="27" t="s">
        <v>1844</v>
      </c>
    </row>
    <row r="316" spans="1:21" ht="15.6" x14ac:dyDescent="0.3">
      <c r="A316" s="27" t="s">
        <v>315</v>
      </c>
      <c r="B316" s="27" t="s">
        <v>894</v>
      </c>
      <c r="C316" s="27" t="s">
        <v>1473</v>
      </c>
      <c r="D316" s="27" t="s">
        <v>894</v>
      </c>
      <c r="E316" s="27" t="s">
        <v>1741</v>
      </c>
      <c r="F316" s="27" t="s">
        <v>1742</v>
      </c>
      <c r="G316" s="27" t="s">
        <v>1743</v>
      </c>
      <c r="H316" s="27" t="s">
        <v>1744</v>
      </c>
      <c r="I316" s="27" t="s">
        <v>1747</v>
      </c>
      <c r="J316" s="27" t="s">
        <v>1748</v>
      </c>
      <c r="K316" s="27" t="s">
        <v>1759</v>
      </c>
      <c r="L316" s="28">
        <v>97.096999999999994</v>
      </c>
      <c r="M316" s="27" t="s">
        <v>1762</v>
      </c>
      <c r="N316" s="27" t="s">
        <v>1772</v>
      </c>
      <c r="O316" s="37">
        <v>44043</v>
      </c>
      <c r="P316" s="27" t="s">
        <v>1773</v>
      </c>
      <c r="Q316" s="27" t="s">
        <v>1774</v>
      </c>
      <c r="R316" s="27" t="s">
        <v>1775</v>
      </c>
      <c r="S316" s="27" t="s">
        <v>1779</v>
      </c>
      <c r="T316" s="27" t="s">
        <v>1843</v>
      </c>
      <c r="U316" s="27" t="s">
        <v>1844</v>
      </c>
    </row>
    <row r="317" spans="1:21" ht="15.6" x14ac:dyDescent="0.3">
      <c r="A317" s="27" t="s">
        <v>316</v>
      </c>
      <c r="B317" s="27" t="s">
        <v>895</v>
      </c>
      <c r="C317" s="27" t="s">
        <v>1474</v>
      </c>
      <c r="D317" s="27" t="s">
        <v>895</v>
      </c>
      <c r="E317" s="27" t="s">
        <v>1741</v>
      </c>
      <c r="F317" s="27" t="s">
        <v>1742</v>
      </c>
      <c r="G317" s="27" t="s">
        <v>1743</v>
      </c>
      <c r="H317" s="27" t="s">
        <v>1744</v>
      </c>
      <c r="I317" s="27" t="s">
        <v>1747</v>
      </c>
      <c r="J317" s="27" t="s">
        <v>1748</v>
      </c>
      <c r="K317" s="27" t="s">
        <v>1759</v>
      </c>
      <c r="L317" s="28">
        <v>97.738</v>
      </c>
      <c r="M317" s="27" t="s">
        <v>1762</v>
      </c>
      <c r="N317" s="27" t="s">
        <v>1772</v>
      </c>
      <c r="O317" s="37">
        <v>44043</v>
      </c>
      <c r="P317" s="27" t="s">
        <v>1773</v>
      </c>
      <c r="Q317" s="27" t="s">
        <v>1774</v>
      </c>
      <c r="R317" s="27" t="s">
        <v>1775</v>
      </c>
      <c r="S317" s="27" t="s">
        <v>1779</v>
      </c>
      <c r="T317" s="27" t="s">
        <v>1843</v>
      </c>
      <c r="U317" s="27" t="s">
        <v>1844</v>
      </c>
    </row>
    <row r="318" spans="1:21" ht="15.6" x14ac:dyDescent="0.3">
      <c r="A318" s="27" t="s">
        <v>317</v>
      </c>
      <c r="B318" s="27" t="s">
        <v>896</v>
      </c>
      <c r="C318" s="27" t="s">
        <v>1475</v>
      </c>
      <c r="D318" s="27" t="s">
        <v>896</v>
      </c>
      <c r="E318" s="27" t="s">
        <v>1741</v>
      </c>
      <c r="F318" s="27" t="s">
        <v>1742</v>
      </c>
      <c r="G318" s="27" t="s">
        <v>1743</v>
      </c>
      <c r="H318" s="27" t="s">
        <v>1744</v>
      </c>
      <c r="I318" s="27" t="s">
        <v>1747</v>
      </c>
      <c r="J318" s="27" t="s">
        <v>1748</v>
      </c>
      <c r="K318" s="27" t="s">
        <v>1759</v>
      </c>
      <c r="L318" s="28">
        <v>98.225999999999999</v>
      </c>
      <c r="M318" s="27" t="s">
        <v>1762</v>
      </c>
      <c r="N318" s="27" t="s">
        <v>1772</v>
      </c>
      <c r="O318" s="37">
        <v>44043</v>
      </c>
      <c r="P318" s="27" t="s">
        <v>1773</v>
      </c>
      <c r="Q318" s="27" t="s">
        <v>1774</v>
      </c>
      <c r="R318" s="27" t="s">
        <v>1775</v>
      </c>
      <c r="S318" s="27" t="s">
        <v>1779</v>
      </c>
      <c r="T318" s="27" t="s">
        <v>1843</v>
      </c>
      <c r="U318" s="27" t="s">
        <v>1844</v>
      </c>
    </row>
    <row r="319" spans="1:21" ht="15.6" x14ac:dyDescent="0.3">
      <c r="A319" s="27" t="s">
        <v>318</v>
      </c>
      <c r="B319" s="27" t="s">
        <v>897</v>
      </c>
      <c r="C319" s="27" t="s">
        <v>1476</v>
      </c>
      <c r="D319" s="27" t="s">
        <v>897</v>
      </c>
      <c r="E319" s="27" t="s">
        <v>1741</v>
      </c>
      <c r="F319" s="27" t="s">
        <v>1742</v>
      </c>
      <c r="G319" s="27" t="s">
        <v>1743</v>
      </c>
      <c r="H319" s="27" t="s">
        <v>1744</v>
      </c>
      <c r="I319" s="27" t="s">
        <v>1747</v>
      </c>
      <c r="J319" s="27" t="s">
        <v>1748</v>
      </c>
      <c r="K319" s="27" t="s">
        <v>1759</v>
      </c>
      <c r="L319" s="28">
        <v>98.225999999999999</v>
      </c>
      <c r="M319" s="27" t="s">
        <v>1762</v>
      </c>
      <c r="N319" s="27" t="s">
        <v>1772</v>
      </c>
      <c r="O319" s="37">
        <v>44043</v>
      </c>
      <c r="P319" s="27" t="s">
        <v>1773</v>
      </c>
      <c r="Q319" s="27" t="s">
        <v>1774</v>
      </c>
      <c r="R319" s="27" t="s">
        <v>1775</v>
      </c>
      <c r="S319" s="27" t="s">
        <v>1779</v>
      </c>
      <c r="T319" s="27" t="s">
        <v>1843</v>
      </c>
      <c r="U319" s="27" t="s">
        <v>1844</v>
      </c>
    </row>
    <row r="320" spans="1:21" ht="15.6" x14ac:dyDescent="0.3">
      <c r="A320" s="27" t="s">
        <v>319</v>
      </c>
      <c r="B320" s="27" t="s">
        <v>898</v>
      </c>
      <c r="C320" s="27" t="s">
        <v>1477</v>
      </c>
      <c r="D320" s="27" t="s">
        <v>898</v>
      </c>
      <c r="E320" s="27" t="s">
        <v>1741</v>
      </c>
      <c r="F320" s="27" t="s">
        <v>1742</v>
      </c>
      <c r="G320" s="27" t="s">
        <v>1743</v>
      </c>
      <c r="H320" s="27" t="s">
        <v>1744</v>
      </c>
      <c r="I320" s="27" t="s">
        <v>1747</v>
      </c>
      <c r="J320" s="27" t="s">
        <v>1748</v>
      </c>
      <c r="K320" s="27" t="s">
        <v>1759</v>
      </c>
      <c r="L320" s="28">
        <v>97.742000000000004</v>
      </c>
      <c r="M320" s="27" t="s">
        <v>1762</v>
      </c>
      <c r="N320" s="27" t="s">
        <v>1772</v>
      </c>
      <c r="O320" s="37">
        <v>44043</v>
      </c>
      <c r="P320" s="27" t="s">
        <v>1773</v>
      </c>
      <c r="Q320" s="27" t="s">
        <v>1774</v>
      </c>
      <c r="R320" s="27" t="s">
        <v>1775</v>
      </c>
      <c r="S320" s="27" t="s">
        <v>1779</v>
      </c>
      <c r="T320" s="27" t="s">
        <v>1843</v>
      </c>
      <c r="U320" s="27" t="s">
        <v>1844</v>
      </c>
    </row>
    <row r="321" spans="1:21" ht="15.6" x14ac:dyDescent="0.3">
      <c r="A321" s="27" t="s">
        <v>320</v>
      </c>
      <c r="B321" s="27" t="s">
        <v>899</v>
      </c>
      <c r="C321" s="27" t="s">
        <v>1478</v>
      </c>
      <c r="D321" s="27" t="s">
        <v>899</v>
      </c>
      <c r="E321" s="27" t="s">
        <v>1741</v>
      </c>
      <c r="F321" s="27" t="s">
        <v>1742</v>
      </c>
      <c r="G321" s="27" t="s">
        <v>1743</v>
      </c>
      <c r="H321" s="27" t="s">
        <v>1744</v>
      </c>
      <c r="I321" s="27" t="s">
        <v>1747</v>
      </c>
      <c r="J321" s="27" t="s">
        <v>1748</v>
      </c>
      <c r="K321" s="27" t="s">
        <v>1759</v>
      </c>
      <c r="L321" s="28">
        <v>97.742000000000004</v>
      </c>
      <c r="M321" s="27" t="s">
        <v>1762</v>
      </c>
      <c r="N321" s="27" t="s">
        <v>1772</v>
      </c>
      <c r="O321" s="37">
        <v>44043</v>
      </c>
      <c r="P321" s="27" t="s">
        <v>1773</v>
      </c>
      <c r="Q321" s="27" t="s">
        <v>1774</v>
      </c>
      <c r="R321" s="27" t="s">
        <v>1775</v>
      </c>
      <c r="S321" s="27" t="s">
        <v>1779</v>
      </c>
      <c r="T321" s="27" t="s">
        <v>1843</v>
      </c>
      <c r="U321" s="27" t="s">
        <v>1844</v>
      </c>
    </row>
    <row r="322" spans="1:21" ht="15.6" x14ac:dyDescent="0.3">
      <c r="A322" s="27" t="s">
        <v>321</v>
      </c>
      <c r="B322" s="27" t="s">
        <v>900</v>
      </c>
      <c r="C322" s="27" t="s">
        <v>1479</v>
      </c>
      <c r="D322" s="27" t="s">
        <v>900</v>
      </c>
      <c r="E322" s="27" t="s">
        <v>1741</v>
      </c>
      <c r="F322" s="27" t="s">
        <v>1742</v>
      </c>
      <c r="G322" s="27" t="s">
        <v>1743</v>
      </c>
      <c r="H322" s="27" t="s">
        <v>1744</v>
      </c>
      <c r="I322" s="27" t="s">
        <v>1747</v>
      </c>
      <c r="J322" s="27" t="s">
        <v>1748</v>
      </c>
      <c r="K322" s="27" t="s">
        <v>1759</v>
      </c>
      <c r="L322" s="28">
        <v>98.222999999999999</v>
      </c>
      <c r="M322" s="27" t="s">
        <v>1762</v>
      </c>
      <c r="N322" s="27" t="s">
        <v>1772</v>
      </c>
      <c r="O322" s="37">
        <v>44043</v>
      </c>
      <c r="P322" s="27" t="s">
        <v>1773</v>
      </c>
      <c r="Q322" s="27" t="s">
        <v>1774</v>
      </c>
      <c r="R322" s="27" t="s">
        <v>1775</v>
      </c>
      <c r="S322" s="27" t="s">
        <v>1779</v>
      </c>
      <c r="T322" s="27" t="s">
        <v>1843</v>
      </c>
      <c r="U322" s="27" t="s">
        <v>1844</v>
      </c>
    </row>
    <row r="323" spans="1:21" ht="15.6" x14ac:dyDescent="0.3">
      <c r="A323" s="27" t="s">
        <v>322</v>
      </c>
      <c r="B323" s="27" t="s">
        <v>901</v>
      </c>
      <c r="C323" s="27" t="s">
        <v>1480</v>
      </c>
      <c r="D323" s="27" t="s">
        <v>901</v>
      </c>
      <c r="E323" s="27" t="s">
        <v>1741</v>
      </c>
      <c r="F323" s="27" t="s">
        <v>1742</v>
      </c>
      <c r="G323" s="27" t="s">
        <v>1743</v>
      </c>
      <c r="H323" s="27" t="s">
        <v>1744</v>
      </c>
      <c r="I323" s="27" t="s">
        <v>1747</v>
      </c>
      <c r="J323" s="27" t="s">
        <v>1748</v>
      </c>
      <c r="K323" s="27" t="s">
        <v>1759</v>
      </c>
      <c r="L323" s="28">
        <v>97.9</v>
      </c>
      <c r="M323" s="27" t="s">
        <v>1762</v>
      </c>
      <c r="N323" s="27" t="s">
        <v>1772</v>
      </c>
      <c r="O323" s="37">
        <v>44043</v>
      </c>
      <c r="P323" s="27" t="s">
        <v>1773</v>
      </c>
      <c r="Q323" s="27" t="s">
        <v>1774</v>
      </c>
      <c r="R323" s="27" t="s">
        <v>1775</v>
      </c>
      <c r="S323" s="27" t="s">
        <v>1779</v>
      </c>
      <c r="T323" s="27" t="s">
        <v>1838</v>
      </c>
      <c r="U323" s="27" t="s">
        <v>1839</v>
      </c>
    </row>
    <row r="324" spans="1:21" ht="15.6" x14ac:dyDescent="0.3">
      <c r="A324" s="27" t="s">
        <v>323</v>
      </c>
      <c r="B324" s="27" t="s">
        <v>902</v>
      </c>
      <c r="C324" s="27" t="s">
        <v>1481</v>
      </c>
      <c r="D324" s="27" t="s">
        <v>902</v>
      </c>
      <c r="E324" s="27" t="s">
        <v>1741</v>
      </c>
      <c r="F324" s="27" t="s">
        <v>1742</v>
      </c>
      <c r="G324" s="27" t="s">
        <v>1743</v>
      </c>
      <c r="H324" s="27" t="s">
        <v>1744</v>
      </c>
      <c r="I324" s="27" t="s">
        <v>1747</v>
      </c>
      <c r="J324" s="27" t="s">
        <v>1748</v>
      </c>
      <c r="K324" s="27" t="s">
        <v>1759</v>
      </c>
      <c r="L324" s="28">
        <v>98.064999999999998</v>
      </c>
      <c r="M324" s="27" t="s">
        <v>1762</v>
      </c>
      <c r="N324" s="27" t="s">
        <v>1772</v>
      </c>
      <c r="O324" s="37">
        <v>44043</v>
      </c>
      <c r="P324" s="27" t="s">
        <v>1773</v>
      </c>
      <c r="Q324" s="27" t="s">
        <v>1774</v>
      </c>
      <c r="R324" s="27" t="s">
        <v>1775</v>
      </c>
      <c r="S324" s="27" t="s">
        <v>1779</v>
      </c>
      <c r="T324" s="27" t="s">
        <v>1838</v>
      </c>
      <c r="U324" s="27" t="s">
        <v>1839</v>
      </c>
    </row>
    <row r="325" spans="1:21" ht="15.6" x14ac:dyDescent="0.3">
      <c r="A325" s="27" t="s">
        <v>324</v>
      </c>
      <c r="B325" s="27" t="s">
        <v>903</v>
      </c>
      <c r="C325" s="27" t="s">
        <v>1482</v>
      </c>
      <c r="D325" s="27" t="s">
        <v>903</v>
      </c>
      <c r="E325" s="27" t="s">
        <v>1741</v>
      </c>
      <c r="F325" s="27" t="s">
        <v>1742</v>
      </c>
      <c r="G325" s="27" t="s">
        <v>1743</v>
      </c>
      <c r="H325" s="27" t="s">
        <v>1744</v>
      </c>
      <c r="I325" s="27" t="s">
        <v>1747</v>
      </c>
      <c r="J325" s="27" t="s">
        <v>1748</v>
      </c>
      <c r="K325" s="27" t="s">
        <v>1759</v>
      </c>
      <c r="L325" s="28">
        <v>98.548000000000002</v>
      </c>
      <c r="M325" s="27" t="s">
        <v>1762</v>
      </c>
      <c r="N325" s="27" t="s">
        <v>1772</v>
      </c>
      <c r="O325" s="37">
        <v>44043</v>
      </c>
      <c r="P325" s="27" t="s">
        <v>1773</v>
      </c>
      <c r="Q325" s="27" t="s">
        <v>1774</v>
      </c>
      <c r="R325" s="27" t="s">
        <v>1775</v>
      </c>
      <c r="S325" s="27" t="s">
        <v>1779</v>
      </c>
      <c r="T325" s="27" t="s">
        <v>1838</v>
      </c>
      <c r="U325" s="27" t="s">
        <v>1839</v>
      </c>
    </row>
    <row r="326" spans="1:21" ht="15.6" x14ac:dyDescent="0.3">
      <c r="A326" s="27" t="s">
        <v>325</v>
      </c>
      <c r="B326" s="27" t="s">
        <v>904</v>
      </c>
      <c r="C326" s="27" t="s">
        <v>1483</v>
      </c>
      <c r="D326" s="27" t="s">
        <v>904</v>
      </c>
      <c r="E326" s="27" t="s">
        <v>1741</v>
      </c>
      <c r="F326" s="27" t="s">
        <v>1742</v>
      </c>
      <c r="G326" s="27" t="s">
        <v>1743</v>
      </c>
      <c r="H326" s="27" t="s">
        <v>1744</v>
      </c>
      <c r="I326" s="27" t="s">
        <v>1747</v>
      </c>
      <c r="J326" s="27" t="s">
        <v>1748</v>
      </c>
      <c r="K326" s="27" t="s">
        <v>1759</v>
      </c>
      <c r="L326" s="28">
        <v>97.742000000000004</v>
      </c>
      <c r="M326" s="27" t="s">
        <v>1762</v>
      </c>
      <c r="N326" s="27" t="s">
        <v>1772</v>
      </c>
      <c r="O326" s="37">
        <v>44043</v>
      </c>
      <c r="P326" s="27" t="s">
        <v>1773</v>
      </c>
      <c r="Q326" s="27" t="s">
        <v>1774</v>
      </c>
      <c r="R326" s="27" t="s">
        <v>1775</v>
      </c>
      <c r="S326" s="27" t="s">
        <v>1779</v>
      </c>
      <c r="T326" s="27" t="s">
        <v>1838</v>
      </c>
      <c r="U326" s="27" t="s">
        <v>1839</v>
      </c>
    </row>
    <row r="327" spans="1:21" ht="15.6" x14ac:dyDescent="0.3">
      <c r="A327" s="27" t="s">
        <v>326</v>
      </c>
      <c r="B327" s="27" t="s">
        <v>905</v>
      </c>
      <c r="C327" s="27" t="s">
        <v>1484</v>
      </c>
      <c r="D327" s="27" t="s">
        <v>905</v>
      </c>
      <c r="E327" s="27" t="s">
        <v>1741</v>
      </c>
      <c r="F327" s="27" t="s">
        <v>1742</v>
      </c>
      <c r="G327" s="27" t="s">
        <v>1743</v>
      </c>
      <c r="H327" s="27" t="s">
        <v>1744</v>
      </c>
      <c r="I327" s="27" t="s">
        <v>1747</v>
      </c>
      <c r="J327" s="27" t="s">
        <v>1748</v>
      </c>
      <c r="K327" s="27" t="s">
        <v>1759</v>
      </c>
      <c r="L327" s="28">
        <v>97.257999999999996</v>
      </c>
      <c r="M327" s="27" t="s">
        <v>1762</v>
      </c>
      <c r="N327" s="27" t="s">
        <v>1772</v>
      </c>
      <c r="O327" s="37">
        <v>44043</v>
      </c>
      <c r="P327" s="27" t="s">
        <v>1773</v>
      </c>
      <c r="Q327" s="27" t="s">
        <v>1774</v>
      </c>
      <c r="R327" s="27" t="s">
        <v>1775</v>
      </c>
      <c r="S327" s="27" t="s">
        <v>1779</v>
      </c>
      <c r="T327" s="27" t="s">
        <v>1838</v>
      </c>
      <c r="U327" s="27" t="s">
        <v>1839</v>
      </c>
    </row>
    <row r="328" spans="1:21" ht="15.6" x14ac:dyDescent="0.3">
      <c r="A328" s="27" t="s">
        <v>327</v>
      </c>
      <c r="B328" s="27" t="s">
        <v>906</v>
      </c>
      <c r="C328" s="27" t="s">
        <v>1485</v>
      </c>
      <c r="D328" s="27" t="s">
        <v>906</v>
      </c>
      <c r="E328" s="27" t="s">
        <v>1741</v>
      </c>
      <c r="F328" s="27" t="s">
        <v>1742</v>
      </c>
      <c r="G328" s="27" t="s">
        <v>1743</v>
      </c>
      <c r="H328" s="27" t="s">
        <v>1744</v>
      </c>
      <c r="I328" s="27" t="s">
        <v>1747</v>
      </c>
      <c r="J328" s="27" t="s">
        <v>1752</v>
      </c>
      <c r="K328" s="27" t="s">
        <v>1759</v>
      </c>
      <c r="L328" s="28">
        <v>97.965999999999994</v>
      </c>
      <c r="M328" s="27" t="s">
        <v>1762</v>
      </c>
      <c r="N328" s="27" t="s">
        <v>1772</v>
      </c>
      <c r="O328" s="37">
        <v>44043</v>
      </c>
      <c r="P328" s="27" t="s">
        <v>1773</v>
      </c>
      <c r="Q328" s="27" t="s">
        <v>1774</v>
      </c>
      <c r="R328" s="27" t="s">
        <v>1775</v>
      </c>
      <c r="S328" s="27" t="s">
        <v>1779</v>
      </c>
      <c r="T328" s="27" t="s">
        <v>1838</v>
      </c>
      <c r="U328" s="27" t="s">
        <v>1839</v>
      </c>
    </row>
    <row r="329" spans="1:21" ht="15.6" x14ac:dyDescent="0.3">
      <c r="A329" s="27" t="s">
        <v>328</v>
      </c>
      <c r="B329" s="27" t="s">
        <v>907</v>
      </c>
      <c r="C329" s="27" t="s">
        <v>1486</v>
      </c>
      <c r="D329" s="27" t="s">
        <v>907</v>
      </c>
      <c r="E329" s="27" t="s">
        <v>1741</v>
      </c>
      <c r="F329" s="27" t="s">
        <v>1742</v>
      </c>
      <c r="G329" s="27" t="s">
        <v>1743</v>
      </c>
      <c r="H329" s="27" t="s">
        <v>1744</v>
      </c>
      <c r="I329" s="27" t="s">
        <v>1747</v>
      </c>
      <c r="J329" s="27" t="s">
        <v>1748</v>
      </c>
      <c r="K329" s="27" t="s">
        <v>1759</v>
      </c>
      <c r="L329" s="28">
        <v>97.903000000000006</v>
      </c>
      <c r="M329" s="27" t="s">
        <v>1762</v>
      </c>
      <c r="N329" s="27" t="s">
        <v>1772</v>
      </c>
      <c r="O329" s="37">
        <v>44043</v>
      </c>
      <c r="P329" s="27" t="s">
        <v>1773</v>
      </c>
      <c r="Q329" s="27" t="s">
        <v>1774</v>
      </c>
      <c r="R329" s="27" t="s">
        <v>1775</v>
      </c>
      <c r="S329" s="27" t="s">
        <v>1779</v>
      </c>
      <c r="T329" s="27" t="s">
        <v>1838</v>
      </c>
      <c r="U329" s="27" t="s">
        <v>1839</v>
      </c>
    </row>
    <row r="330" spans="1:21" ht="15.6" x14ac:dyDescent="0.3">
      <c r="A330" s="27" t="s">
        <v>329</v>
      </c>
      <c r="B330" s="27" t="s">
        <v>908</v>
      </c>
      <c r="C330" s="27" t="s">
        <v>1487</v>
      </c>
      <c r="D330" s="27" t="s">
        <v>908</v>
      </c>
      <c r="E330" s="27" t="s">
        <v>1741</v>
      </c>
      <c r="F330" s="27" t="s">
        <v>1742</v>
      </c>
      <c r="G330" s="27" t="s">
        <v>1743</v>
      </c>
      <c r="H330" s="27" t="s">
        <v>1744</v>
      </c>
      <c r="I330" s="27" t="s">
        <v>1747</v>
      </c>
      <c r="J330" s="27" t="s">
        <v>1748</v>
      </c>
      <c r="K330" s="27" t="s">
        <v>1759</v>
      </c>
      <c r="L330" s="28">
        <v>97.415000000000006</v>
      </c>
      <c r="M330" s="27" t="s">
        <v>1762</v>
      </c>
      <c r="N330" s="27" t="s">
        <v>1772</v>
      </c>
      <c r="O330" s="37">
        <v>44043</v>
      </c>
      <c r="P330" s="27" t="s">
        <v>1773</v>
      </c>
      <c r="Q330" s="27" t="s">
        <v>1774</v>
      </c>
      <c r="R330" s="27" t="s">
        <v>1775</v>
      </c>
      <c r="S330" s="27" t="s">
        <v>1779</v>
      </c>
      <c r="T330" s="27" t="s">
        <v>1838</v>
      </c>
      <c r="U330" s="27" t="s">
        <v>1839</v>
      </c>
    </row>
    <row r="331" spans="1:21" ht="15.6" x14ac:dyDescent="0.3">
      <c r="A331" s="27" t="s">
        <v>330</v>
      </c>
      <c r="B331" s="27" t="s">
        <v>909</v>
      </c>
      <c r="C331" s="27" t="s">
        <v>1488</v>
      </c>
      <c r="D331" s="27" t="s">
        <v>909</v>
      </c>
      <c r="E331" s="27" t="s">
        <v>1741</v>
      </c>
      <c r="F331" s="27" t="s">
        <v>1742</v>
      </c>
      <c r="G331" s="27" t="s">
        <v>1743</v>
      </c>
      <c r="H331" s="27" t="s">
        <v>1744</v>
      </c>
      <c r="I331" s="27" t="s">
        <v>1747</v>
      </c>
      <c r="J331" s="27" t="s">
        <v>1748</v>
      </c>
      <c r="K331" s="27" t="s">
        <v>1759</v>
      </c>
      <c r="L331" s="28">
        <v>98.548000000000002</v>
      </c>
      <c r="M331" s="27" t="s">
        <v>1762</v>
      </c>
      <c r="N331" s="27" t="s">
        <v>1772</v>
      </c>
      <c r="O331" s="37">
        <v>44043</v>
      </c>
      <c r="P331" s="27" t="s">
        <v>1773</v>
      </c>
      <c r="Q331" s="27" t="s">
        <v>1774</v>
      </c>
      <c r="R331" s="27" t="s">
        <v>1775</v>
      </c>
      <c r="S331" s="27" t="s">
        <v>1779</v>
      </c>
      <c r="T331" s="27" t="s">
        <v>1838</v>
      </c>
      <c r="U331" s="27" t="s">
        <v>1839</v>
      </c>
    </row>
    <row r="332" spans="1:21" ht="15.6" x14ac:dyDescent="0.3">
      <c r="A332" s="27" t="s">
        <v>331</v>
      </c>
      <c r="B332" s="27" t="s">
        <v>910</v>
      </c>
      <c r="C332" s="27" t="s">
        <v>1489</v>
      </c>
      <c r="D332" s="27" t="s">
        <v>910</v>
      </c>
      <c r="E332" s="27" t="s">
        <v>1741</v>
      </c>
      <c r="F332" s="27" t="s">
        <v>1742</v>
      </c>
      <c r="G332" s="27" t="s">
        <v>1743</v>
      </c>
      <c r="H332" s="27" t="s">
        <v>1744</v>
      </c>
      <c r="I332" s="27" t="s">
        <v>1747</v>
      </c>
      <c r="J332" s="27" t="s">
        <v>1748</v>
      </c>
      <c r="K332" s="27" t="s">
        <v>1759</v>
      </c>
      <c r="L332" s="28">
        <v>98.387</v>
      </c>
      <c r="M332" s="27" t="s">
        <v>1762</v>
      </c>
      <c r="N332" s="27" t="s">
        <v>1772</v>
      </c>
      <c r="O332" s="37">
        <v>44043</v>
      </c>
      <c r="P332" s="27" t="s">
        <v>1773</v>
      </c>
      <c r="Q332" s="27" t="s">
        <v>1774</v>
      </c>
      <c r="R332" s="27" t="s">
        <v>1775</v>
      </c>
      <c r="S332" s="27" t="s">
        <v>1779</v>
      </c>
      <c r="T332" s="27" t="s">
        <v>1802</v>
      </c>
      <c r="U332" s="27" t="s">
        <v>1803</v>
      </c>
    </row>
    <row r="333" spans="1:21" ht="15.6" x14ac:dyDescent="0.3">
      <c r="A333" s="27" t="s">
        <v>332</v>
      </c>
      <c r="B333" s="27" t="s">
        <v>911</v>
      </c>
      <c r="C333" s="27" t="s">
        <v>1490</v>
      </c>
      <c r="D333" s="27" t="s">
        <v>911</v>
      </c>
      <c r="E333" s="27" t="s">
        <v>1741</v>
      </c>
      <c r="F333" s="27" t="s">
        <v>1742</v>
      </c>
      <c r="G333" s="27" t="s">
        <v>1743</v>
      </c>
      <c r="H333" s="27" t="s">
        <v>1744</v>
      </c>
      <c r="I333" s="27" t="s">
        <v>1747</v>
      </c>
      <c r="J333" s="27" t="s">
        <v>1748</v>
      </c>
      <c r="K333" s="27" t="s">
        <v>1759</v>
      </c>
      <c r="L333" s="28">
        <v>97.903000000000006</v>
      </c>
      <c r="M333" s="27" t="s">
        <v>1762</v>
      </c>
      <c r="N333" s="27" t="s">
        <v>1772</v>
      </c>
      <c r="O333" s="37">
        <v>44043</v>
      </c>
      <c r="P333" s="27" t="s">
        <v>1773</v>
      </c>
      <c r="Q333" s="27" t="s">
        <v>1774</v>
      </c>
      <c r="R333" s="27" t="s">
        <v>1775</v>
      </c>
      <c r="S333" s="27" t="s">
        <v>1779</v>
      </c>
      <c r="T333" s="27" t="s">
        <v>1802</v>
      </c>
      <c r="U333" s="27" t="s">
        <v>1803</v>
      </c>
    </row>
    <row r="334" spans="1:21" ht="15.6" x14ac:dyDescent="0.3">
      <c r="A334" s="27" t="s">
        <v>333</v>
      </c>
      <c r="B334" s="27" t="s">
        <v>912</v>
      </c>
      <c r="C334" s="27" t="s">
        <v>1491</v>
      </c>
      <c r="D334" s="27" t="s">
        <v>912</v>
      </c>
      <c r="E334" s="27" t="s">
        <v>1741</v>
      </c>
      <c r="F334" s="27" t="s">
        <v>1742</v>
      </c>
      <c r="G334" s="27" t="s">
        <v>1743</v>
      </c>
      <c r="H334" s="27" t="s">
        <v>1744</v>
      </c>
      <c r="I334" s="27" t="s">
        <v>1747</v>
      </c>
      <c r="J334" s="27" t="s">
        <v>1748</v>
      </c>
      <c r="K334" s="27" t="s">
        <v>1759</v>
      </c>
      <c r="L334" s="28">
        <v>96.774000000000001</v>
      </c>
      <c r="M334" s="27" t="s">
        <v>1762</v>
      </c>
      <c r="N334" s="27" t="s">
        <v>1772</v>
      </c>
      <c r="O334" s="37">
        <v>44043</v>
      </c>
      <c r="P334" s="27" t="s">
        <v>1773</v>
      </c>
      <c r="Q334" s="27" t="s">
        <v>1774</v>
      </c>
      <c r="R334" s="27" t="s">
        <v>1775</v>
      </c>
      <c r="S334" s="27" t="s">
        <v>1779</v>
      </c>
      <c r="T334" s="27" t="s">
        <v>1802</v>
      </c>
      <c r="U334" s="27" t="s">
        <v>1803</v>
      </c>
    </row>
    <row r="335" spans="1:21" ht="15.6" x14ac:dyDescent="0.3">
      <c r="A335" s="27" t="s">
        <v>334</v>
      </c>
      <c r="B335" s="27" t="s">
        <v>913</v>
      </c>
      <c r="C335" s="27" t="s">
        <v>1492</v>
      </c>
      <c r="D335" s="27" t="s">
        <v>913</v>
      </c>
      <c r="E335" s="27" t="s">
        <v>1741</v>
      </c>
      <c r="F335" s="27" t="s">
        <v>1742</v>
      </c>
      <c r="G335" s="27" t="s">
        <v>1743</v>
      </c>
      <c r="H335" s="27" t="s">
        <v>1744</v>
      </c>
      <c r="I335" s="27" t="s">
        <v>1747</v>
      </c>
      <c r="J335" s="27" t="s">
        <v>1748</v>
      </c>
      <c r="K335" s="27" t="s">
        <v>1759</v>
      </c>
      <c r="L335" s="28">
        <v>96.129000000000005</v>
      </c>
      <c r="M335" s="27" t="s">
        <v>1762</v>
      </c>
      <c r="N335" s="27" t="s">
        <v>1772</v>
      </c>
      <c r="O335" s="37">
        <v>44043</v>
      </c>
      <c r="P335" s="27" t="s">
        <v>1773</v>
      </c>
      <c r="Q335" s="27" t="s">
        <v>1774</v>
      </c>
      <c r="R335" s="27" t="s">
        <v>1775</v>
      </c>
      <c r="S335" s="27" t="s">
        <v>1779</v>
      </c>
      <c r="T335" s="27" t="s">
        <v>1802</v>
      </c>
      <c r="U335" s="27" t="s">
        <v>1803</v>
      </c>
    </row>
    <row r="336" spans="1:21" ht="15.6" x14ac:dyDescent="0.3">
      <c r="A336" s="27" t="s">
        <v>335</v>
      </c>
      <c r="B336" s="27" t="s">
        <v>914</v>
      </c>
      <c r="C336" s="27" t="s">
        <v>1493</v>
      </c>
      <c r="D336" s="27" t="s">
        <v>914</v>
      </c>
      <c r="E336" s="27" t="s">
        <v>1741</v>
      </c>
      <c r="F336" s="27" t="s">
        <v>1742</v>
      </c>
      <c r="G336" s="27" t="s">
        <v>1743</v>
      </c>
      <c r="H336" s="27" t="s">
        <v>1744</v>
      </c>
      <c r="I336" s="27" t="s">
        <v>1747</v>
      </c>
      <c r="J336" s="27" t="s">
        <v>1748</v>
      </c>
      <c r="K336" s="27" t="s">
        <v>1759</v>
      </c>
      <c r="L336" s="28">
        <v>98.548000000000002</v>
      </c>
      <c r="M336" s="27" t="s">
        <v>1762</v>
      </c>
      <c r="N336" s="27" t="s">
        <v>1772</v>
      </c>
      <c r="O336" s="37">
        <v>44043</v>
      </c>
      <c r="P336" s="27" t="s">
        <v>1773</v>
      </c>
      <c r="Q336" s="27" t="s">
        <v>1774</v>
      </c>
      <c r="R336" s="27" t="s">
        <v>1775</v>
      </c>
      <c r="S336" s="27" t="s">
        <v>1779</v>
      </c>
      <c r="T336" s="27" t="s">
        <v>1802</v>
      </c>
      <c r="U336" s="27" t="s">
        <v>1803</v>
      </c>
    </row>
    <row r="337" spans="1:21" ht="15.6" x14ac:dyDescent="0.3">
      <c r="A337" s="27" t="s">
        <v>336</v>
      </c>
      <c r="B337" s="27" t="s">
        <v>915</v>
      </c>
      <c r="C337" s="27" t="s">
        <v>1494</v>
      </c>
      <c r="D337" s="27" t="s">
        <v>915</v>
      </c>
      <c r="E337" s="27" t="s">
        <v>1741</v>
      </c>
      <c r="F337" s="27" t="s">
        <v>1742</v>
      </c>
      <c r="G337" s="27" t="s">
        <v>1743</v>
      </c>
      <c r="H337" s="27" t="s">
        <v>1744</v>
      </c>
      <c r="I337" s="27" t="s">
        <v>1747</v>
      </c>
      <c r="J337" s="27" t="s">
        <v>1748</v>
      </c>
      <c r="K337" s="27" t="s">
        <v>1759</v>
      </c>
      <c r="L337" s="28">
        <v>96.935000000000002</v>
      </c>
      <c r="M337" s="27" t="s">
        <v>1762</v>
      </c>
      <c r="N337" s="27" t="s">
        <v>1772</v>
      </c>
      <c r="O337" s="37">
        <v>44043</v>
      </c>
      <c r="P337" s="27" t="s">
        <v>1773</v>
      </c>
      <c r="Q337" s="27" t="s">
        <v>1774</v>
      </c>
      <c r="R337" s="27" t="s">
        <v>1775</v>
      </c>
      <c r="S337" s="27" t="s">
        <v>1779</v>
      </c>
      <c r="T337" s="27" t="s">
        <v>1802</v>
      </c>
      <c r="U337" s="27" t="s">
        <v>1803</v>
      </c>
    </row>
    <row r="338" spans="1:21" ht="15.6" x14ac:dyDescent="0.3">
      <c r="A338" s="27" t="s">
        <v>337</v>
      </c>
      <c r="B338" s="27" t="s">
        <v>916</v>
      </c>
      <c r="C338" s="27" t="s">
        <v>1495</v>
      </c>
      <c r="D338" s="27" t="s">
        <v>916</v>
      </c>
      <c r="E338" s="27" t="s">
        <v>1741</v>
      </c>
      <c r="F338" s="27" t="s">
        <v>1742</v>
      </c>
      <c r="G338" s="27" t="s">
        <v>1743</v>
      </c>
      <c r="H338" s="27" t="s">
        <v>1744</v>
      </c>
      <c r="I338" s="27" t="s">
        <v>1747</v>
      </c>
      <c r="J338" s="27" t="s">
        <v>1748</v>
      </c>
      <c r="K338" s="27" t="s">
        <v>1759</v>
      </c>
      <c r="L338" s="28">
        <v>96.129000000000005</v>
      </c>
      <c r="M338" s="27" t="s">
        <v>1762</v>
      </c>
      <c r="N338" s="27" t="s">
        <v>1772</v>
      </c>
      <c r="O338" s="37">
        <v>44043</v>
      </c>
      <c r="P338" s="27" t="s">
        <v>1773</v>
      </c>
      <c r="Q338" s="27" t="s">
        <v>1774</v>
      </c>
      <c r="R338" s="27" t="s">
        <v>1775</v>
      </c>
      <c r="S338" s="27" t="s">
        <v>1779</v>
      </c>
      <c r="T338" s="27" t="s">
        <v>1802</v>
      </c>
      <c r="U338" s="27" t="s">
        <v>1803</v>
      </c>
    </row>
    <row r="339" spans="1:21" ht="15.6" x14ac:dyDescent="0.3">
      <c r="A339" s="27" t="s">
        <v>338</v>
      </c>
      <c r="B339" s="27" t="s">
        <v>917</v>
      </c>
      <c r="C339" s="27" t="s">
        <v>1496</v>
      </c>
      <c r="D339" s="27" t="s">
        <v>917</v>
      </c>
      <c r="E339" s="27" t="s">
        <v>1741</v>
      </c>
      <c r="F339" s="27" t="s">
        <v>1742</v>
      </c>
      <c r="G339" s="27" t="s">
        <v>1743</v>
      </c>
      <c r="H339" s="27" t="s">
        <v>1744</v>
      </c>
      <c r="I339" s="27" t="s">
        <v>1747</v>
      </c>
      <c r="J339" s="27" t="s">
        <v>1748</v>
      </c>
      <c r="K339" s="27" t="s">
        <v>1759</v>
      </c>
      <c r="L339" s="28">
        <v>98.064999999999998</v>
      </c>
      <c r="M339" s="27" t="s">
        <v>1762</v>
      </c>
      <c r="N339" s="27" t="s">
        <v>1772</v>
      </c>
      <c r="O339" s="37">
        <v>44043</v>
      </c>
      <c r="P339" s="27" t="s">
        <v>1773</v>
      </c>
      <c r="Q339" s="27" t="s">
        <v>1774</v>
      </c>
      <c r="R339" s="27" t="s">
        <v>1775</v>
      </c>
      <c r="S339" s="27" t="s">
        <v>1779</v>
      </c>
      <c r="T339" s="27" t="s">
        <v>1802</v>
      </c>
      <c r="U339" s="27" t="s">
        <v>1803</v>
      </c>
    </row>
    <row r="340" spans="1:21" ht="15.6" x14ac:dyDescent="0.3">
      <c r="A340" s="27" t="s">
        <v>339</v>
      </c>
      <c r="B340" s="27" t="s">
        <v>918</v>
      </c>
      <c r="C340" s="27" t="s">
        <v>1497</v>
      </c>
      <c r="D340" s="27" t="s">
        <v>918</v>
      </c>
      <c r="E340" s="27" t="s">
        <v>1741</v>
      </c>
      <c r="F340" s="27" t="s">
        <v>1742</v>
      </c>
      <c r="G340" s="27" t="s">
        <v>1743</v>
      </c>
      <c r="H340" s="27" t="s">
        <v>1744</v>
      </c>
      <c r="I340" s="27" t="s">
        <v>1747</v>
      </c>
      <c r="J340" s="27" t="s">
        <v>1748</v>
      </c>
      <c r="K340" s="27" t="s">
        <v>1759</v>
      </c>
      <c r="L340" s="28">
        <v>96.774000000000001</v>
      </c>
      <c r="M340" s="27" t="s">
        <v>1762</v>
      </c>
      <c r="N340" s="27" t="s">
        <v>1772</v>
      </c>
      <c r="O340" s="37">
        <v>44043</v>
      </c>
      <c r="P340" s="27" t="s">
        <v>1773</v>
      </c>
      <c r="Q340" s="27" t="s">
        <v>1774</v>
      </c>
      <c r="R340" s="27" t="s">
        <v>1775</v>
      </c>
      <c r="S340" s="27" t="s">
        <v>1779</v>
      </c>
      <c r="T340" s="27" t="s">
        <v>1802</v>
      </c>
      <c r="U340" s="27" t="s">
        <v>1803</v>
      </c>
    </row>
    <row r="341" spans="1:21" ht="15.6" x14ac:dyDescent="0.3">
      <c r="A341" s="27" t="s">
        <v>340</v>
      </c>
      <c r="B341" s="27" t="s">
        <v>919</v>
      </c>
      <c r="C341" s="27" t="s">
        <v>1498</v>
      </c>
      <c r="D341" s="27" t="s">
        <v>919</v>
      </c>
      <c r="E341" s="27" t="s">
        <v>1741</v>
      </c>
      <c r="F341" s="27" t="s">
        <v>1742</v>
      </c>
      <c r="G341" s="27" t="s">
        <v>1743</v>
      </c>
      <c r="H341" s="27" t="s">
        <v>1744</v>
      </c>
      <c r="I341" s="27" t="s">
        <v>1747</v>
      </c>
      <c r="J341" s="27" t="s">
        <v>1748</v>
      </c>
      <c r="K341" s="27" t="s">
        <v>1759</v>
      </c>
      <c r="L341" s="28">
        <v>96.935000000000002</v>
      </c>
      <c r="M341" s="27" t="s">
        <v>1762</v>
      </c>
      <c r="N341" s="27" t="s">
        <v>1772</v>
      </c>
      <c r="O341" s="37">
        <v>44043</v>
      </c>
      <c r="P341" s="27" t="s">
        <v>1773</v>
      </c>
      <c r="Q341" s="27" t="s">
        <v>1774</v>
      </c>
      <c r="R341" s="27" t="s">
        <v>1775</v>
      </c>
      <c r="S341" s="27" t="s">
        <v>1779</v>
      </c>
      <c r="T341" s="27" t="s">
        <v>1802</v>
      </c>
      <c r="U341" s="27" t="s">
        <v>1803</v>
      </c>
    </row>
    <row r="342" spans="1:21" ht="15.6" x14ac:dyDescent="0.3">
      <c r="A342" s="27" t="s">
        <v>341</v>
      </c>
      <c r="B342" s="27" t="s">
        <v>920</v>
      </c>
      <c r="C342" s="27" t="s">
        <v>1499</v>
      </c>
      <c r="D342" s="27" t="s">
        <v>920</v>
      </c>
      <c r="E342" s="27" t="s">
        <v>1741</v>
      </c>
      <c r="F342" s="27" t="s">
        <v>1742</v>
      </c>
      <c r="G342" s="27" t="s">
        <v>1743</v>
      </c>
      <c r="H342" s="27" t="s">
        <v>1744</v>
      </c>
      <c r="I342" s="27" t="s">
        <v>1747</v>
      </c>
      <c r="J342" s="27" t="s">
        <v>1752</v>
      </c>
      <c r="K342" s="27" t="s">
        <v>1759</v>
      </c>
      <c r="L342" s="28">
        <v>96.774000000000001</v>
      </c>
      <c r="M342" s="27" t="s">
        <v>1762</v>
      </c>
      <c r="N342" s="27" t="s">
        <v>1772</v>
      </c>
      <c r="O342" s="29">
        <v>44049</v>
      </c>
      <c r="P342" s="27" t="s">
        <v>1773</v>
      </c>
      <c r="Q342" s="27" t="s">
        <v>1774</v>
      </c>
      <c r="R342" s="27" t="s">
        <v>1775</v>
      </c>
      <c r="S342" s="27" t="s">
        <v>1779</v>
      </c>
      <c r="T342" s="27" t="s">
        <v>1845</v>
      </c>
      <c r="U342" s="27" t="s">
        <v>1846</v>
      </c>
    </row>
    <row r="343" spans="1:21" ht="15.6" x14ac:dyDescent="0.3">
      <c r="A343" s="27" t="s">
        <v>342</v>
      </c>
      <c r="B343" s="27" t="s">
        <v>921</v>
      </c>
      <c r="C343" s="27" t="s">
        <v>1500</v>
      </c>
      <c r="D343" s="27" t="s">
        <v>921</v>
      </c>
      <c r="E343" s="27" t="s">
        <v>1741</v>
      </c>
      <c r="F343" s="27" t="s">
        <v>1742</v>
      </c>
      <c r="G343" s="27" t="s">
        <v>1743</v>
      </c>
      <c r="H343" s="27" t="s">
        <v>1744</v>
      </c>
      <c r="I343" s="27" t="s">
        <v>1747</v>
      </c>
      <c r="J343" s="27" t="s">
        <v>1752</v>
      </c>
      <c r="K343" s="27" t="s">
        <v>1759</v>
      </c>
      <c r="L343" s="28">
        <v>96.774000000000001</v>
      </c>
      <c r="M343" s="27" t="s">
        <v>1762</v>
      </c>
      <c r="N343" s="27" t="s">
        <v>1772</v>
      </c>
      <c r="O343" s="29">
        <v>44049</v>
      </c>
      <c r="P343" s="27" t="s">
        <v>1773</v>
      </c>
      <c r="Q343" s="27" t="s">
        <v>1774</v>
      </c>
      <c r="R343" s="27" t="s">
        <v>1775</v>
      </c>
      <c r="S343" s="27" t="s">
        <v>1779</v>
      </c>
      <c r="T343" s="27" t="s">
        <v>1845</v>
      </c>
      <c r="U343" s="27" t="s">
        <v>1846</v>
      </c>
    </row>
    <row r="344" spans="1:21" ht="15.6" x14ac:dyDescent="0.3">
      <c r="A344" s="27" t="s">
        <v>343</v>
      </c>
      <c r="B344" s="27" t="s">
        <v>922</v>
      </c>
      <c r="C344" s="27" t="s">
        <v>1501</v>
      </c>
      <c r="D344" s="27" t="s">
        <v>922</v>
      </c>
      <c r="E344" s="27" t="s">
        <v>1741</v>
      </c>
      <c r="F344" s="27" t="s">
        <v>1742</v>
      </c>
      <c r="G344" s="27" t="s">
        <v>1743</v>
      </c>
      <c r="H344" s="27" t="s">
        <v>1744</v>
      </c>
      <c r="I344" s="27" t="s">
        <v>1747</v>
      </c>
      <c r="J344" s="27" t="s">
        <v>1752</v>
      </c>
      <c r="K344" s="27" t="s">
        <v>1759</v>
      </c>
      <c r="L344" s="28">
        <v>97.049000000000007</v>
      </c>
      <c r="M344" s="27" t="s">
        <v>1762</v>
      </c>
      <c r="N344" s="27" t="s">
        <v>1772</v>
      </c>
      <c r="O344" s="29">
        <v>44049</v>
      </c>
      <c r="P344" s="27" t="s">
        <v>1773</v>
      </c>
      <c r="Q344" s="27" t="s">
        <v>1774</v>
      </c>
      <c r="R344" s="27" t="s">
        <v>1775</v>
      </c>
      <c r="S344" s="27" t="s">
        <v>1779</v>
      </c>
      <c r="T344" s="27" t="s">
        <v>1845</v>
      </c>
      <c r="U344" s="27" t="s">
        <v>1846</v>
      </c>
    </row>
    <row r="345" spans="1:21" ht="15.6" x14ac:dyDescent="0.3">
      <c r="A345" s="27" t="s">
        <v>344</v>
      </c>
      <c r="B345" s="27" t="s">
        <v>923</v>
      </c>
      <c r="C345" s="27" t="s">
        <v>1502</v>
      </c>
      <c r="D345" s="27" t="s">
        <v>923</v>
      </c>
      <c r="E345" s="27" t="s">
        <v>1741</v>
      </c>
      <c r="F345" s="27" t="s">
        <v>1742</v>
      </c>
      <c r="G345" s="27" t="s">
        <v>1743</v>
      </c>
      <c r="H345" s="27" t="s">
        <v>1744</v>
      </c>
      <c r="I345" s="27" t="s">
        <v>1747</v>
      </c>
      <c r="J345" s="27" t="s">
        <v>1752</v>
      </c>
      <c r="K345" s="27" t="s">
        <v>1759</v>
      </c>
      <c r="L345" s="28">
        <v>96.451999999999998</v>
      </c>
      <c r="M345" s="27" t="s">
        <v>1762</v>
      </c>
      <c r="N345" s="27" t="s">
        <v>1772</v>
      </c>
      <c r="O345" s="29">
        <v>44049</v>
      </c>
      <c r="P345" s="27" t="s">
        <v>1773</v>
      </c>
      <c r="Q345" s="27" t="s">
        <v>1774</v>
      </c>
      <c r="R345" s="27" t="s">
        <v>1775</v>
      </c>
      <c r="S345" s="27" t="s">
        <v>1779</v>
      </c>
      <c r="T345" s="27" t="s">
        <v>1826</v>
      </c>
      <c r="U345" s="27" t="s">
        <v>1827</v>
      </c>
    </row>
    <row r="346" spans="1:21" ht="15.6" x14ac:dyDescent="0.3">
      <c r="A346" s="27" t="s">
        <v>345</v>
      </c>
      <c r="B346" s="27" t="s">
        <v>924</v>
      </c>
      <c r="C346" s="27" t="s">
        <v>1503</v>
      </c>
      <c r="D346" s="27" t="s">
        <v>924</v>
      </c>
      <c r="E346" s="27" t="s">
        <v>1741</v>
      </c>
      <c r="F346" s="27" t="s">
        <v>1742</v>
      </c>
      <c r="G346" s="27" t="s">
        <v>1743</v>
      </c>
      <c r="H346" s="27" t="s">
        <v>1744</v>
      </c>
      <c r="I346" s="27" t="s">
        <v>1747</v>
      </c>
      <c r="J346" s="27" t="s">
        <v>1752</v>
      </c>
      <c r="K346" s="27" t="s">
        <v>1759</v>
      </c>
      <c r="L346" s="28">
        <v>96.774000000000001</v>
      </c>
      <c r="M346" s="27" t="s">
        <v>1762</v>
      </c>
      <c r="N346" s="27" t="s">
        <v>1772</v>
      </c>
      <c r="O346" s="29">
        <v>44049</v>
      </c>
      <c r="P346" s="27" t="s">
        <v>1773</v>
      </c>
      <c r="Q346" s="27" t="s">
        <v>1774</v>
      </c>
      <c r="R346" s="27" t="s">
        <v>1775</v>
      </c>
      <c r="S346" s="27" t="s">
        <v>1779</v>
      </c>
      <c r="T346" s="27" t="s">
        <v>1826</v>
      </c>
      <c r="U346" s="27" t="s">
        <v>1827</v>
      </c>
    </row>
    <row r="347" spans="1:21" ht="15.6" x14ac:dyDescent="0.3">
      <c r="A347" s="27" t="s">
        <v>346</v>
      </c>
      <c r="B347" s="27" t="s">
        <v>925</v>
      </c>
      <c r="C347" s="27" t="s">
        <v>1504</v>
      </c>
      <c r="D347" s="27" t="s">
        <v>925</v>
      </c>
      <c r="E347" s="27" t="s">
        <v>1741</v>
      </c>
      <c r="F347" s="27" t="s">
        <v>1742</v>
      </c>
      <c r="G347" s="27" t="s">
        <v>1743</v>
      </c>
      <c r="H347" s="27" t="s">
        <v>1744</v>
      </c>
      <c r="I347" s="27" t="s">
        <v>1747</v>
      </c>
      <c r="J347" s="27" t="s">
        <v>1752</v>
      </c>
      <c r="K347" s="27" t="s">
        <v>1759</v>
      </c>
      <c r="L347" s="28">
        <v>96.451999999999998</v>
      </c>
      <c r="M347" s="27" t="s">
        <v>1762</v>
      </c>
      <c r="N347" s="27" t="s">
        <v>1772</v>
      </c>
      <c r="O347" s="29">
        <v>44049</v>
      </c>
      <c r="P347" s="27" t="s">
        <v>1773</v>
      </c>
      <c r="Q347" s="27" t="s">
        <v>1774</v>
      </c>
      <c r="R347" s="27" t="s">
        <v>1775</v>
      </c>
      <c r="S347" s="27" t="s">
        <v>1779</v>
      </c>
      <c r="T347" s="27" t="s">
        <v>1826</v>
      </c>
      <c r="U347" s="27" t="s">
        <v>1827</v>
      </c>
    </row>
    <row r="348" spans="1:21" ht="15.6" x14ac:dyDescent="0.3">
      <c r="A348" s="27" t="s">
        <v>347</v>
      </c>
      <c r="B348" s="27" t="s">
        <v>926</v>
      </c>
      <c r="C348" s="27" t="s">
        <v>1505</v>
      </c>
      <c r="D348" s="27" t="s">
        <v>926</v>
      </c>
      <c r="E348" s="27" t="s">
        <v>1741</v>
      </c>
      <c r="F348" s="27" t="s">
        <v>1742</v>
      </c>
      <c r="G348" s="27" t="s">
        <v>1743</v>
      </c>
      <c r="H348" s="27" t="s">
        <v>1744</v>
      </c>
      <c r="I348" s="27" t="s">
        <v>1747</v>
      </c>
      <c r="J348" s="27" t="s">
        <v>1752</v>
      </c>
      <c r="K348" s="27" t="s">
        <v>1759</v>
      </c>
      <c r="L348" s="28">
        <v>96.774000000000001</v>
      </c>
      <c r="M348" s="27" t="s">
        <v>1762</v>
      </c>
      <c r="N348" s="27" t="s">
        <v>1772</v>
      </c>
      <c r="O348" s="29">
        <v>44049</v>
      </c>
      <c r="P348" s="27" t="s">
        <v>1773</v>
      </c>
      <c r="Q348" s="27" t="s">
        <v>1774</v>
      </c>
      <c r="R348" s="27" t="s">
        <v>1775</v>
      </c>
      <c r="S348" s="27" t="s">
        <v>1779</v>
      </c>
      <c r="T348" s="27" t="s">
        <v>1826</v>
      </c>
      <c r="U348" s="27" t="s">
        <v>1827</v>
      </c>
    </row>
    <row r="349" spans="1:21" ht="15.6" x14ac:dyDescent="0.3">
      <c r="A349" s="27" t="s">
        <v>348</v>
      </c>
      <c r="B349" s="27" t="s">
        <v>927</v>
      </c>
      <c r="C349" s="27" t="s">
        <v>1506</v>
      </c>
      <c r="D349" s="27" t="s">
        <v>927</v>
      </c>
      <c r="E349" s="27" t="s">
        <v>1741</v>
      </c>
      <c r="F349" s="27" t="s">
        <v>1742</v>
      </c>
      <c r="G349" s="27" t="s">
        <v>1743</v>
      </c>
      <c r="H349" s="27" t="s">
        <v>1744</v>
      </c>
      <c r="I349" s="27" t="s">
        <v>1747</v>
      </c>
      <c r="J349" s="27" t="s">
        <v>1752</v>
      </c>
      <c r="K349" s="27" t="s">
        <v>1759</v>
      </c>
      <c r="L349" s="28">
        <v>96.613</v>
      </c>
      <c r="M349" s="27" t="s">
        <v>1762</v>
      </c>
      <c r="N349" s="27" t="s">
        <v>1772</v>
      </c>
      <c r="O349" s="29">
        <v>44049</v>
      </c>
      <c r="P349" s="27" t="s">
        <v>1773</v>
      </c>
      <c r="Q349" s="27" t="s">
        <v>1774</v>
      </c>
      <c r="R349" s="27" t="s">
        <v>1775</v>
      </c>
      <c r="S349" s="27" t="s">
        <v>1779</v>
      </c>
      <c r="T349" s="27" t="s">
        <v>1826</v>
      </c>
      <c r="U349" s="27" t="s">
        <v>1827</v>
      </c>
    </row>
    <row r="350" spans="1:21" ht="15.6" x14ac:dyDescent="0.3">
      <c r="A350" s="27" t="s">
        <v>349</v>
      </c>
      <c r="B350" s="27" t="s">
        <v>928</v>
      </c>
      <c r="C350" s="27" t="s">
        <v>1507</v>
      </c>
      <c r="D350" s="27" t="s">
        <v>928</v>
      </c>
      <c r="E350" s="27" t="s">
        <v>1741</v>
      </c>
      <c r="F350" s="27" t="s">
        <v>1742</v>
      </c>
      <c r="G350" s="27" t="s">
        <v>1743</v>
      </c>
      <c r="H350" s="27" t="s">
        <v>1744</v>
      </c>
      <c r="I350" s="27" t="s">
        <v>1747</v>
      </c>
      <c r="J350" s="27" t="s">
        <v>1752</v>
      </c>
      <c r="K350" s="27" t="s">
        <v>1759</v>
      </c>
      <c r="L350" s="28">
        <v>95.483999999999995</v>
      </c>
      <c r="M350" s="27" t="s">
        <v>1762</v>
      </c>
      <c r="N350" s="27" t="s">
        <v>1772</v>
      </c>
      <c r="O350" s="29">
        <v>44049</v>
      </c>
      <c r="P350" s="27" t="s">
        <v>1773</v>
      </c>
      <c r="Q350" s="27" t="s">
        <v>1774</v>
      </c>
      <c r="R350" s="27" t="s">
        <v>1775</v>
      </c>
      <c r="S350" s="27" t="s">
        <v>1779</v>
      </c>
      <c r="T350" s="27" t="s">
        <v>1830</v>
      </c>
      <c r="U350" s="27" t="s">
        <v>1831</v>
      </c>
    </row>
    <row r="351" spans="1:21" ht="15.6" x14ac:dyDescent="0.3">
      <c r="A351" s="27" t="s">
        <v>350</v>
      </c>
      <c r="B351" s="27" t="s">
        <v>929</v>
      </c>
      <c r="C351" s="27" t="s">
        <v>1508</v>
      </c>
      <c r="D351" s="27" t="s">
        <v>929</v>
      </c>
      <c r="E351" s="27" t="s">
        <v>1741</v>
      </c>
      <c r="F351" s="27" t="s">
        <v>1742</v>
      </c>
      <c r="G351" s="27" t="s">
        <v>1743</v>
      </c>
      <c r="H351" s="27" t="s">
        <v>1744</v>
      </c>
      <c r="I351" s="27" t="s">
        <v>1747</v>
      </c>
      <c r="J351" s="27" t="s">
        <v>1752</v>
      </c>
      <c r="K351" s="27" t="s">
        <v>1759</v>
      </c>
      <c r="L351" s="28">
        <v>96.613</v>
      </c>
      <c r="M351" s="27" t="s">
        <v>1762</v>
      </c>
      <c r="N351" s="27" t="s">
        <v>1772</v>
      </c>
      <c r="O351" s="29">
        <v>44049</v>
      </c>
      <c r="P351" s="27" t="s">
        <v>1773</v>
      </c>
      <c r="Q351" s="27" t="s">
        <v>1774</v>
      </c>
      <c r="R351" s="27" t="s">
        <v>1775</v>
      </c>
      <c r="S351" s="27" t="s">
        <v>1779</v>
      </c>
      <c r="T351" s="27" t="s">
        <v>1830</v>
      </c>
      <c r="U351" s="27" t="s">
        <v>1831</v>
      </c>
    </row>
    <row r="352" spans="1:21" ht="15.6" x14ac:dyDescent="0.3">
      <c r="A352" s="27" t="s">
        <v>351</v>
      </c>
      <c r="B352" s="27" t="s">
        <v>930</v>
      </c>
      <c r="C352" s="27" t="s">
        <v>1509</v>
      </c>
      <c r="D352" s="27" t="s">
        <v>930</v>
      </c>
      <c r="E352" s="27" t="s">
        <v>1741</v>
      </c>
      <c r="F352" s="27" t="s">
        <v>1742</v>
      </c>
      <c r="G352" s="27" t="s">
        <v>1743</v>
      </c>
      <c r="H352" s="27" t="s">
        <v>1744</v>
      </c>
      <c r="I352" s="27" t="s">
        <v>1747</v>
      </c>
      <c r="J352" s="27" t="s">
        <v>1752</v>
      </c>
      <c r="K352" s="27" t="s">
        <v>1759</v>
      </c>
      <c r="L352" s="28">
        <v>96.731999999999999</v>
      </c>
      <c r="M352" s="27" t="s">
        <v>1762</v>
      </c>
      <c r="N352" s="27" t="s">
        <v>1772</v>
      </c>
      <c r="O352" s="29">
        <v>44049</v>
      </c>
      <c r="P352" s="27" t="s">
        <v>1773</v>
      </c>
      <c r="Q352" s="27" t="s">
        <v>1774</v>
      </c>
      <c r="R352" s="27" t="s">
        <v>1775</v>
      </c>
      <c r="S352" s="27" t="s">
        <v>1779</v>
      </c>
      <c r="T352" s="27" t="s">
        <v>1830</v>
      </c>
      <c r="U352" s="27" t="s">
        <v>1831</v>
      </c>
    </row>
    <row r="353" spans="1:21" ht="15.6" x14ac:dyDescent="0.3">
      <c r="A353" s="27" t="s">
        <v>352</v>
      </c>
      <c r="B353" s="27" t="s">
        <v>931</v>
      </c>
      <c r="C353" s="27" t="s">
        <v>1510</v>
      </c>
      <c r="D353" s="27" t="s">
        <v>931</v>
      </c>
      <c r="E353" s="27" t="s">
        <v>1741</v>
      </c>
      <c r="F353" s="27" t="s">
        <v>1742</v>
      </c>
      <c r="G353" s="27" t="s">
        <v>1743</v>
      </c>
      <c r="H353" s="27" t="s">
        <v>1744</v>
      </c>
      <c r="I353" s="27" t="s">
        <v>1747</v>
      </c>
      <c r="J353" s="27" t="s">
        <v>1748</v>
      </c>
      <c r="K353" s="27" t="s">
        <v>1759</v>
      </c>
      <c r="L353" s="28">
        <v>97.096999999999994</v>
      </c>
      <c r="M353" s="27" t="s">
        <v>1762</v>
      </c>
      <c r="N353" s="27" t="s">
        <v>1772</v>
      </c>
      <c r="O353" s="29">
        <v>44049</v>
      </c>
      <c r="P353" s="27" t="s">
        <v>1773</v>
      </c>
      <c r="Q353" s="27" t="s">
        <v>1774</v>
      </c>
      <c r="R353" s="27" t="s">
        <v>1775</v>
      </c>
      <c r="S353" s="27" t="s">
        <v>1779</v>
      </c>
      <c r="T353" s="27" t="s">
        <v>1830</v>
      </c>
      <c r="U353" s="27" t="s">
        <v>1831</v>
      </c>
    </row>
    <row r="354" spans="1:21" ht="15.6" x14ac:dyDescent="0.3">
      <c r="A354" s="27" t="s">
        <v>353</v>
      </c>
      <c r="B354" s="27" t="s">
        <v>932</v>
      </c>
      <c r="C354" s="27" t="s">
        <v>1511</v>
      </c>
      <c r="D354" s="27" t="s">
        <v>932</v>
      </c>
      <c r="E354" s="27" t="s">
        <v>1741</v>
      </c>
      <c r="F354" s="27" t="s">
        <v>1742</v>
      </c>
      <c r="G354" s="27" t="s">
        <v>1743</v>
      </c>
      <c r="H354" s="27" t="s">
        <v>1744</v>
      </c>
      <c r="I354" s="27" t="s">
        <v>1747</v>
      </c>
      <c r="J354" s="27" t="s">
        <v>1752</v>
      </c>
      <c r="K354" s="27" t="s">
        <v>1759</v>
      </c>
      <c r="L354" s="28">
        <v>96.774000000000001</v>
      </c>
      <c r="M354" s="27" t="s">
        <v>1762</v>
      </c>
      <c r="N354" s="27" t="s">
        <v>1772</v>
      </c>
      <c r="O354" s="29">
        <v>44049</v>
      </c>
      <c r="P354" s="27" t="s">
        <v>1773</v>
      </c>
      <c r="Q354" s="27" t="s">
        <v>1774</v>
      </c>
      <c r="R354" s="27" t="s">
        <v>1775</v>
      </c>
      <c r="S354" s="27" t="s">
        <v>1779</v>
      </c>
      <c r="T354" s="27" t="s">
        <v>1830</v>
      </c>
      <c r="U354" s="27" t="s">
        <v>1831</v>
      </c>
    </row>
    <row r="355" spans="1:21" ht="15.6" x14ac:dyDescent="0.3">
      <c r="A355" s="27" t="s">
        <v>354</v>
      </c>
      <c r="B355" s="27" t="s">
        <v>933</v>
      </c>
      <c r="C355" s="27" t="s">
        <v>1512</v>
      </c>
      <c r="D355" s="27" t="s">
        <v>933</v>
      </c>
      <c r="E355" s="27" t="s">
        <v>1741</v>
      </c>
      <c r="F355" s="27" t="s">
        <v>1742</v>
      </c>
      <c r="G355" s="27" t="s">
        <v>1743</v>
      </c>
      <c r="H355" s="27" t="s">
        <v>1744</v>
      </c>
      <c r="I355" s="27" t="s">
        <v>1747</v>
      </c>
      <c r="J355" s="27" t="s">
        <v>1752</v>
      </c>
      <c r="K355" s="27" t="s">
        <v>1759</v>
      </c>
      <c r="L355" s="28">
        <v>96.774000000000001</v>
      </c>
      <c r="M355" s="27" t="s">
        <v>1762</v>
      </c>
      <c r="N355" s="27" t="s">
        <v>1772</v>
      </c>
      <c r="O355" s="29">
        <v>44049</v>
      </c>
      <c r="P355" s="27" t="s">
        <v>1773</v>
      </c>
      <c r="Q355" s="27" t="s">
        <v>1774</v>
      </c>
      <c r="R355" s="27" t="s">
        <v>1775</v>
      </c>
      <c r="S355" s="27" t="s">
        <v>1779</v>
      </c>
      <c r="T355" s="27" t="s">
        <v>1832</v>
      </c>
      <c r="U355" s="27" t="s">
        <v>1833</v>
      </c>
    </row>
    <row r="356" spans="1:21" ht="15.6" x14ac:dyDescent="0.3">
      <c r="A356" s="27" t="s">
        <v>355</v>
      </c>
      <c r="B356" s="27" t="s">
        <v>934</v>
      </c>
      <c r="C356" s="27" t="s">
        <v>1513</v>
      </c>
      <c r="D356" s="27" t="s">
        <v>934</v>
      </c>
      <c r="E356" s="27" t="s">
        <v>1741</v>
      </c>
      <c r="F356" s="27" t="s">
        <v>1742</v>
      </c>
      <c r="G356" s="27" t="s">
        <v>1743</v>
      </c>
      <c r="H356" s="27" t="s">
        <v>1744</v>
      </c>
      <c r="I356" s="27" t="s">
        <v>1747</v>
      </c>
      <c r="J356" s="27" t="s">
        <v>1752</v>
      </c>
      <c r="K356" s="27" t="s">
        <v>1759</v>
      </c>
      <c r="L356" s="28">
        <v>96.29</v>
      </c>
      <c r="M356" s="27" t="s">
        <v>1762</v>
      </c>
      <c r="N356" s="27" t="s">
        <v>1772</v>
      </c>
      <c r="O356" s="29">
        <v>44051</v>
      </c>
      <c r="P356" s="27" t="s">
        <v>1773</v>
      </c>
      <c r="Q356" s="27" t="s">
        <v>1774</v>
      </c>
      <c r="R356" s="27" t="s">
        <v>1775</v>
      </c>
      <c r="S356" s="27" t="s">
        <v>1779</v>
      </c>
      <c r="T356" s="27" t="s">
        <v>1847</v>
      </c>
      <c r="U356" s="27" t="s">
        <v>1848</v>
      </c>
    </row>
    <row r="357" spans="1:21" ht="15.6" x14ac:dyDescent="0.3">
      <c r="A357" s="27" t="s">
        <v>356</v>
      </c>
      <c r="B357" s="27" t="s">
        <v>935</v>
      </c>
      <c r="C357" s="27" t="s">
        <v>1514</v>
      </c>
      <c r="D357" s="27" t="s">
        <v>935</v>
      </c>
      <c r="E357" s="27" t="s">
        <v>1741</v>
      </c>
      <c r="F357" s="27" t="s">
        <v>1742</v>
      </c>
      <c r="G357" s="27" t="s">
        <v>1743</v>
      </c>
      <c r="H357" s="27" t="s">
        <v>1744</v>
      </c>
      <c r="I357" s="27" t="s">
        <v>1747</v>
      </c>
      <c r="J357" s="27" t="s">
        <v>1748</v>
      </c>
      <c r="K357" s="27" t="s">
        <v>1759</v>
      </c>
      <c r="L357" s="28">
        <v>97.581000000000003</v>
      </c>
      <c r="M357" s="27" t="s">
        <v>1762</v>
      </c>
      <c r="N357" s="27" t="s">
        <v>1772</v>
      </c>
      <c r="O357" s="29">
        <v>44051</v>
      </c>
      <c r="P357" s="27" t="s">
        <v>1773</v>
      </c>
      <c r="Q357" s="27" t="s">
        <v>1774</v>
      </c>
      <c r="R357" s="27" t="s">
        <v>1775</v>
      </c>
      <c r="S357" s="27" t="s">
        <v>1779</v>
      </c>
      <c r="T357" s="27" t="s">
        <v>1847</v>
      </c>
      <c r="U357" s="27" t="s">
        <v>1848</v>
      </c>
    </row>
    <row r="358" spans="1:21" ht="15.6" x14ac:dyDescent="0.3">
      <c r="A358" s="27" t="s">
        <v>357</v>
      </c>
      <c r="B358" s="27" t="s">
        <v>936</v>
      </c>
      <c r="C358" s="27" t="s">
        <v>1515</v>
      </c>
      <c r="D358" s="27" t="s">
        <v>936</v>
      </c>
      <c r="E358" s="27" t="s">
        <v>1741</v>
      </c>
      <c r="F358" s="27" t="s">
        <v>1742</v>
      </c>
      <c r="G358" s="27" t="s">
        <v>1743</v>
      </c>
      <c r="H358" s="27" t="s">
        <v>1744</v>
      </c>
      <c r="I358" s="27" t="s">
        <v>1747</v>
      </c>
      <c r="J358" s="27" t="s">
        <v>1748</v>
      </c>
      <c r="K358" s="27" t="s">
        <v>1759</v>
      </c>
      <c r="L358" s="28">
        <v>97.581000000000003</v>
      </c>
      <c r="M358" s="27" t="s">
        <v>1762</v>
      </c>
      <c r="N358" s="27" t="s">
        <v>1772</v>
      </c>
      <c r="O358" s="29">
        <v>44051</v>
      </c>
      <c r="P358" s="27" t="s">
        <v>1773</v>
      </c>
      <c r="Q358" s="27" t="s">
        <v>1774</v>
      </c>
      <c r="R358" s="27" t="s">
        <v>1775</v>
      </c>
      <c r="S358" s="27" t="s">
        <v>1779</v>
      </c>
      <c r="T358" s="27" t="s">
        <v>1849</v>
      </c>
      <c r="U358" s="27" t="s">
        <v>1783</v>
      </c>
    </row>
    <row r="359" spans="1:21" ht="15.6" x14ac:dyDescent="0.3">
      <c r="A359" s="27" t="s">
        <v>358</v>
      </c>
      <c r="B359" s="27" t="s">
        <v>937</v>
      </c>
      <c r="C359" s="27" t="s">
        <v>1516</v>
      </c>
      <c r="D359" s="27" t="s">
        <v>937</v>
      </c>
      <c r="E359" s="27" t="s">
        <v>1741</v>
      </c>
      <c r="F359" s="27" t="s">
        <v>1742</v>
      </c>
      <c r="G359" s="27" t="s">
        <v>1743</v>
      </c>
      <c r="H359" s="27" t="s">
        <v>1744</v>
      </c>
      <c r="I359" s="27" t="s">
        <v>1747</v>
      </c>
      <c r="J359" s="27" t="s">
        <v>1748</v>
      </c>
      <c r="K359" s="27" t="s">
        <v>1759</v>
      </c>
      <c r="L359" s="28">
        <v>97.581000000000003</v>
      </c>
      <c r="M359" s="27" t="s">
        <v>1762</v>
      </c>
      <c r="N359" s="27" t="s">
        <v>1772</v>
      </c>
      <c r="O359" s="29">
        <v>44051</v>
      </c>
      <c r="P359" s="27" t="s">
        <v>1773</v>
      </c>
      <c r="Q359" s="27" t="s">
        <v>1774</v>
      </c>
      <c r="R359" s="27" t="s">
        <v>1775</v>
      </c>
      <c r="S359" s="27" t="s">
        <v>1779</v>
      </c>
      <c r="T359" s="27" t="s">
        <v>1849</v>
      </c>
      <c r="U359" s="27" t="s">
        <v>1783</v>
      </c>
    </row>
    <row r="360" spans="1:21" ht="15.6" x14ac:dyDescent="0.3">
      <c r="A360" s="27" t="s">
        <v>359</v>
      </c>
      <c r="B360" s="27" t="s">
        <v>938</v>
      </c>
      <c r="C360" s="27" t="s">
        <v>1517</v>
      </c>
      <c r="D360" s="27" t="s">
        <v>938</v>
      </c>
      <c r="E360" s="27" t="s">
        <v>1741</v>
      </c>
      <c r="F360" s="27" t="s">
        <v>1742</v>
      </c>
      <c r="G360" s="27" t="s">
        <v>1743</v>
      </c>
      <c r="H360" s="27" t="s">
        <v>1744</v>
      </c>
      <c r="I360" s="27" t="s">
        <v>1747</v>
      </c>
      <c r="J360" s="27" t="s">
        <v>1748</v>
      </c>
      <c r="K360" s="27" t="s">
        <v>1759</v>
      </c>
      <c r="L360" s="28">
        <v>97.903000000000006</v>
      </c>
      <c r="M360" s="27" t="s">
        <v>1762</v>
      </c>
      <c r="N360" s="27" t="s">
        <v>1772</v>
      </c>
      <c r="O360" s="29">
        <v>44051</v>
      </c>
      <c r="P360" s="27" t="s">
        <v>1773</v>
      </c>
      <c r="Q360" s="27" t="s">
        <v>1774</v>
      </c>
      <c r="R360" s="27" t="s">
        <v>1775</v>
      </c>
      <c r="S360" s="27" t="s">
        <v>1779</v>
      </c>
      <c r="T360" s="27" t="s">
        <v>1849</v>
      </c>
      <c r="U360" s="27" t="s">
        <v>1783</v>
      </c>
    </row>
    <row r="361" spans="1:21" ht="15.6" x14ac:dyDescent="0.3">
      <c r="A361" s="27" t="s">
        <v>360</v>
      </c>
      <c r="B361" s="27" t="s">
        <v>939</v>
      </c>
      <c r="C361" s="27" t="s">
        <v>1518</v>
      </c>
      <c r="D361" s="27" t="s">
        <v>939</v>
      </c>
      <c r="E361" s="27" t="s">
        <v>1741</v>
      </c>
      <c r="F361" s="27" t="s">
        <v>1742</v>
      </c>
      <c r="G361" s="27" t="s">
        <v>1743</v>
      </c>
      <c r="H361" s="27" t="s">
        <v>1744</v>
      </c>
      <c r="I361" s="27" t="s">
        <v>1747</v>
      </c>
      <c r="J361" s="27" t="s">
        <v>1748</v>
      </c>
      <c r="K361" s="27" t="s">
        <v>1759</v>
      </c>
      <c r="L361" s="28">
        <v>97.903000000000006</v>
      </c>
      <c r="M361" s="27" t="s">
        <v>1762</v>
      </c>
      <c r="N361" s="27" t="s">
        <v>1772</v>
      </c>
      <c r="O361" s="29">
        <v>44051</v>
      </c>
      <c r="P361" s="27" t="s">
        <v>1773</v>
      </c>
      <c r="Q361" s="27" t="s">
        <v>1774</v>
      </c>
      <c r="R361" s="27" t="s">
        <v>1775</v>
      </c>
      <c r="S361" s="27" t="s">
        <v>1779</v>
      </c>
      <c r="T361" s="27" t="s">
        <v>1849</v>
      </c>
      <c r="U361" s="27" t="s">
        <v>1783</v>
      </c>
    </row>
    <row r="362" spans="1:21" ht="15.6" x14ac:dyDescent="0.3">
      <c r="A362" s="27" t="s">
        <v>361</v>
      </c>
      <c r="B362" s="27" t="s">
        <v>940</v>
      </c>
      <c r="C362" s="27" t="s">
        <v>1519</v>
      </c>
      <c r="D362" s="27" t="s">
        <v>940</v>
      </c>
      <c r="E362" s="27" t="s">
        <v>1741</v>
      </c>
      <c r="F362" s="27" t="s">
        <v>1742</v>
      </c>
      <c r="G362" s="27" t="s">
        <v>1743</v>
      </c>
      <c r="H362" s="27" t="s">
        <v>1744</v>
      </c>
      <c r="I362" s="27" t="s">
        <v>1747</v>
      </c>
      <c r="J362" s="27" t="s">
        <v>1748</v>
      </c>
      <c r="K362" s="27" t="s">
        <v>1759</v>
      </c>
      <c r="L362" s="28">
        <v>99.355000000000004</v>
      </c>
      <c r="M362" s="27" t="s">
        <v>1762</v>
      </c>
      <c r="N362" s="27" t="s">
        <v>1772</v>
      </c>
      <c r="O362" s="29">
        <v>44051</v>
      </c>
      <c r="P362" s="27" t="s">
        <v>1773</v>
      </c>
      <c r="Q362" s="27" t="s">
        <v>1774</v>
      </c>
      <c r="R362" s="27" t="s">
        <v>1775</v>
      </c>
      <c r="S362" s="27" t="s">
        <v>1779</v>
      </c>
      <c r="T362" s="27" t="s">
        <v>1849</v>
      </c>
      <c r="U362" s="27" t="s">
        <v>1783</v>
      </c>
    </row>
    <row r="363" spans="1:21" ht="15.6" x14ac:dyDescent="0.3">
      <c r="A363" s="27" t="s">
        <v>362</v>
      </c>
      <c r="B363" s="27" t="s">
        <v>941</v>
      </c>
      <c r="C363" s="27" t="s">
        <v>1520</v>
      </c>
      <c r="D363" s="27" t="s">
        <v>941</v>
      </c>
      <c r="E363" s="27" t="s">
        <v>1741</v>
      </c>
      <c r="F363" s="27" t="s">
        <v>1742</v>
      </c>
      <c r="G363" s="27" t="s">
        <v>1743</v>
      </c>
      <c r="H363" s="27" t="s">
        <v>1744</v>
      </c>
      <c r="I363" s="27" t="s">
        <v>1747</v>
      </c>
      <c r="J363" s="27" t="s">
        <v>1748</v>
      </c>
      <c r="K363" s="27" t="s">
        <v>1759</v>
      </c>
      <c r="L363" s="28">
        <v>98.061000000000007</v>
      </c>
      <c r="M363" s="27" t="s">
        <v>1762</v>
      </c>
      <c r="N363" s="27" t="s">
        <v>1772</v>
      </c>
      <c r="O363" s="29">
        <v>44051</v>
      </c>
      <c r="P363" s="27" t="s">
        <v>1773</v>
      </c>
      <c r="Q363" s="27" t="s">
        <v>1774</v>
      </c>
      <c r="R363" s="27" t="s">
        <v>1775</v>
      </c>
      <c r="S363" s="27" t="s">
        <v>1779</v>
      </c>
      <c r="T363" s="27" t="s">
        <v>1849</v>
      </c>
      <c r="U363" s="27" t="s">
        <v>1783</v>
      </c>
    </row>
    <row r="364" spans="1:21" ht="15.6" x14ac:dyDescent="0.3">
      <c r="A364" s="27" t="s">
        <v>363</v>
      </c>
      <c r="B364" s="27" t="s">
        <v>942</v>
      </c>
      <c r="C364" s="27" t="s">
        <v>1521</v>
      </c>
      <c r="D364" s="27" t="s">
        <v>942</v>
      </c>
      <c r="E364" s="27" t="s">
        <v>1741</v>
      </c>
      <c r="F364" s="27" t="s">
        <v>1742</v>
      </c>
      <c r="G364" s="27" t="s">
        <v>1743</v>
      </c>
      <c r="H364" s="27" t="s">
        <v>1744</v>
      </c>
      <c r="I364" s="27" t="s">
        <v>1747</v>
      </c>
      <c r="J364" s="27" t="s">
        <v>1748</v>
      </c>
      <c r="K364" s="27" t="s">
        <v>1759</v>
      </c>
      <c r="L364" s="28">
        <v>98.064999999999998</v>
      </c>
      <c r="M364" s="27" t="s">
        <v>1762</v>
      </c>
      <c r="N364" s="27" t="s">
        <v>1772</v>
      </c>
      <c r="O364" s="29">
        <v>44051</v>
      </c>
      <c r="P364" s="27" t="s">
        <v>1773</v>
      </c>
      <c r="Q364" s="27" t="s">
        <v>1774</v>
      </c>
      <c r="R364" s="27" t="s">
        <v>1775</v>
      </c>
      <c r="S364" s="27" t="s">
        <v>1779</v>
      </c>
      <c r="T364" s="27" t="s">
        <v>1849</v>
      </c>
      <c r="U364" s="27" t="s">
        <v>1783</v>
      </c>
    </row>
    <row r="365" spans="1:21" ht="15.6" x14ac:dyDescent="0.3">
      <c r="A365" s="27" t="s">
        <v>364</v>
      </c>
      <c r="B365" s="27" t="s">
        <v>943</v>
      </c>
      <c r="C365" s="27" t="s">
        <v>1522</v>
      </c>
      <c r="D365" s="27" t="s">
        <v>943</v>
      </c>
      <c r="E365" s="27" t="s">
        <v>1741</v>
      </c>
      <c r="F365" s="27" t="s">
        <v>1742</v>
      </c>
      <c r="G365" s="27" t="s">
        <v>1743</v>
      </c>
      <c r="H365" s="27" t="s">
        <v>1744</v>
      </c>
      <c r="I365" s="27" t="s">
        <v>1747</v>
      </c>
      <c r="J365" s="27" t="s">
        <v>1752</v>
      </c>
      <c r="K365" s="27" t="s">
        <v>1759</v>
      </c>
      <c r="L365" s="28">
        <v>96.451999999999998</v>
      </c>
      <c r="M365" s="27" t="s">
        <v>1762</v>
      </c>
      <c r="N365" s="27" t="s">
        <v>1772</v>
      </c>
      <c r="O365" s="37">
        <v>44054</v>
      </c>
      <c r="P365" s="27" t="s">
        <v>1773</v>
      </c>
      <c r="Q365" s="27" t="s">
        <v>1774</v>
      </c>
      <c r="R365" s="27" t="s">
        <v>1775</v>
      </c>
      <c r="S365" s="27" t="s">
        <v>1779</v>
      </c>
      <c r="T365" s="27" t="s">
        <v>1850</v>
      </c>
      <c r="U365" s="27" t="s">
        <v>1851</v>
      </c>
    </row>
    <row r="366" spans="1:21" ht="15.6" x14ac:dyDescent="0.3">
      <c r="A366" s="27" t="s">
        <v>365</v>
      </c>
      <c r="B366" s="27" t="s">
        <v>944</v>
      </c>
      <c r="C366" s="27" t="s">
        <v>1523</v>
      </c>
      <c r="D366" s="27" t="s">
        <v>944</v>
      </c>
      <c r="E366" s="27" t="s">
        <v>1741</v>
      </c>
      <c r="F366" s="27" t="s">
        <v>1742</v>
      </c>
      <c r="G366" s="27" t="s">
        <v>1743</v>
      </c>
      <c r="H366" s="27" t="s">
        <v>1744</v>
      </c>
      <c r="I366" s="27" t="s">
        <v>1747</v>
      </c>
      <c r="J366" s="27" t="s">
        <v>1752</v>
      </c>
      <c r="K366" s="27" t="s">
        <v>1759</v>
      </c>
      <c r="L366" s="28">
        <v>95.483999999999995</v>
      </c>
      <c r="M366" s="27" t="s">
        <v>1762</v>
      </c>
      <c r="N366" s="27" t="s">
        <v>1772</v>
      </c>
      <c r="O366" s="37">
        <v>44054</v>
      </c>
      <c r="P366" s="27" t="s">
        <v>1773</v>
      </c>
      <c r="Q366" s="27" t="s">
        <v>1774</v>
      </c>
      <c r="R366" s="27" t="s">
        <v>1775</v>
      </c>
      <c r="S366" s="27" t="s">
        <v>1779</v>
      </c>
      <c r="T366" s="27" t="s">
        <v>1850</v>
      </c>
      <c r="U366" s="27" t="s">
        <v>1851</v>
      </c>
    </row>
    <row r="367" spans="1:21" ht="15.6" x14ac:dyDescent="0.3">
      <c r="A367" s="27" t="s">
        <v>366</v>
      </c>
      <c r="B367" s="27" t="s">
        <v>945</v>
      </c>
      <c r="C367" s="27" t="s">
        <v>1524</v>
      </c>
      <c r="D367" s="27" t="s">
        <v>945</v>
      </c>
      <c r="E367" s="27" t="s">
        <v>1741</v>
      </c>
      <c r="F367" s="27" t="s">
        <v>1742</v>
      </c>
      <c r="G367" s="27" t="s">
        <v>1743</v>
      </c>
      <c r="H367" s="27" t="s">
        <v>1744</v>
      </c>
      <c r="I367" s="27" t="s">
        <v>1747</v>
      </c>
      <c r="J367" s="27" t="s">
        <v>1752</v>
      </c>
      <c r="K367" s="27" t="s">
        <v>1759</v>
      </c>
      <c r="L367" s="28">
        <v>96.613</v>
      </c>
      <c r="M367" s="27" t="s">
        <v>1762</v>
      </c>
      <c r="N367" s="27" t="s">
        <v>1772</v>
      </c>
      <c r="O367" s="37">
        <v>44054</v>
      </c>
      <c r="P367" s="27" t="s">
        <v>1773</v>
      </c>
      <c r="Q367" s="27" t="s">
        <v>1774</v>
      </c>
      <c r="R367" s="27" t="s">
        <v>1775</v>
      </c>
      <c r="S367" s="27" t="s">
        <v>1779</v>
      </c>
      <c r="T367" s="27" t="s">
        <v>1850</v>
      </c>
      <c r="U367" s="27" t="s">
        <v>1851</v>
      </c>
    </row>
    <row r="368" spans="1:21" ht="15.6" x14ac:dyDescent="0.3">
      <c r="A368" s="27" t="s">
        <v>367</v>
      </c>
      <c r="B368" s="27" t="s">
        <v>946</v>
      </c>
      <c r="C368" s="27" t="s">
        <v>1525</v>
      </c>
      <c r="D368" s="27" t="s">
        <v>946</v>
      </c>
      <c r="E368" s="27" t="s">
        <v>1741</v>
      </c>
      <c r="F368" s="27" t="s">
        <v>1742</v>
      </c>
      <c r="G368" s="27" t="s">
        <v>1743</v>
      </c>
      <c r="H368" s="27" t="s">
        <v>1744</v>
      </c>
      <c r="I368" s="27" t="s">
        <v>1747</v>
      </c>
      <c r="J368" s="27" t="s">
        <v>1752</v>
      </c>
      <c r="K368" s="27" t="s">
        <v>1759</v>
      </c>
      <c r="L368" s="28">
        <v>96.451999999999998</v>
      </c>
      <c r="M368" s="27" t="s">
        <v>1762</v>
      </c>
      <c r="N368" s="27" t="s">
        <v>1772</v>
      </c>
      <c r="O368" s="37">
        <v>44054</v>
      </c>
      <c r="P368" s="27" t="s">
        <v>1773</v>
      </c>
      <c r="Q368" s="27" t="s">
        <v>1774</v>
      </c>
      <c r="R368" s="27" t="s">
        <v>1775</v>
      </c>
      <c r="S368" s="27" t="s">
        <v>1779</v>
      </c>
      <c r="T368" s="27" t="s">
        <v>1852</v>
      </c>
      <c r="U368" s="27" t="s">
        <v>1853</v>
      </c>
    </row>
    <row r="369" spans="1:21" ht="15.6" x14ac:dyDescent="0.3">
      <c r="A369" s="27" t="s">
        <v>368</v>
      </c>
      <c r="B369" s="27" t="s">
        <v>947</v>
      </c>
      <c r="C369" s="27" t="s">
        <v>1526</v>
      </c>
      <c r="D369" s="27" t="s">
        <v>947</v>
      </c>
      <c r="E369" s="27" t="s">
        <v>1741</v>
      </c>
      <c r="F369" s="27" t="s">
        <v>1742</v>
      </c>
      <c r="G369" s="27" t="s">
        <v>1743</v>
      </c>
      <c r="H369" s="27" t="s">
        <v>1744</v>
      </c>
      <c r="I369" s="27" t="s">
        <v>1747</v>
      </c>
      <c r="J369" s="27" t="s">
        <v>1752</v>
      </c>
      <c r="K369" s="27" t="s">
        <v>1759</v>
      </c>
      <c r="L369" s="28">
        <v>96.613</v>
      </c>
      <c r="M369" s="27" t="s">
        <v>1762</v>
      </c>
      <c r="N369" s="27" t="s">
        <v>1772</v>
      </c>
      <c r="O369" s="37">
        <v>44054</v>
      </c>
      <c r="P369" s="27" t="s">
        <v>1773</v>
      </c>
      <c r="Q369" s="27" t="s">
        <v>1774</v>
      </c>
      <c r="R369" s="27" t="s">
        <v>1775</v>
      </c>
      <c r="S369" s="27" t="s">
        <v>1779</v>
      </c>
      <c r="T369" s="27" t="s">
        <v>1852</v>
      </c>
      <c r="U369" s="27" t="s">
        <v>1853</v>
      </c>
    </row>
    <row r="370" spans="1:21" ht="15.6" x14ac:dyDescent="0.3">
      <c r="A370" s="27" t="s">
        <v>369</v>
      </c>
      <c r="B370" s="27" t="s">
        <v>948</v>
      </c>
      <c r="C370" s="27" t="s">
        <v>1527</v>
      </c>
      <c r="D370" s="27" t="s">
        <v>948</v>
      </c>
      <c r="E370" s="27" t="s">
        <v>1741</v>
      </c>
      <c r="F370" s="27" t="s">
        <v>1742</v>
      </c>
      <c r="G370" s="27" t="s">
        <v>1743</v>
      </c>
      <c r="H370" s="27" t="s">
        <v>1744</v>
      </c>
      <c r="I370" s="27" t="s">
        <v>1747</v>
      </c>
      <c r="J370" s="27" t="s">
        <v>1752</v>
      </c>
      <c r="K370" s="27" t="s">
        <v>1759</v>
      </c>
      <c r="L370" s="28">
        <v>96.451999999999998</v>
      </c>
      <c r="M370" s="27" t="s">
        <v>1762</v>
      </c>
      <c r="N370" s="27" t="s">
        <v>1772</v>
      </c>
      <c r="O370" s="37">
        <v>44054</v>
      </c>
      <c r="P370" s="27" t="s">
        <v>1773</v>
      </c>
      <c r="Q370" s="27" t="s">
        <v>1774</v>
      </c>
      <c r="R370" s="27" t="s">
        <v>1775</v>
      </c>
      <c r="S370" s="27" t="s">
        <v>1779</v>
      </c>
      <c r="T370" s="27" t="s">
        <v>1852</v>
      </c>
      <c r="U370" s="27" t="s">
        <v>1853</v>
      </c>
    </row>
    <row r="371" spans="1:21" ht="15.6" x14ac:dyDescent="0.3">
      <c r="A371" s="27" t="s">
        <v>370</v>
      </c>
      <c r="B371" s="27" t="s">
        <v>949</v>
      </c>
      <c r="C371" s="27" t="s">
        <v>1528</v>
      </c>
      <c r="D371" s="27" t="s">
        <v>949</v>
      </c>
      <c r="E371" s="27" t="s">
        <v>1741</v>
      </c>
      <c r="F371" s="27" t="s">
        <v>1742</v>
      </c>
      <c r="G371" s="27" t="s">
        <v>1743</v>
      </c>
      <c r="H371" s="27" t="s">
        <v>1744</v>
      </c>
      <c r="I371" s="27" t="s">
        <v>1747</v>
      </c>
      <c r="J371" s="27" t="s">
        <v>1752</v>
      </c>
      <c r="K371" s="27" t="s">
        <v>1759</v>
      </c>
      <c r="L371" s="28">
        <v>96.774000000000001</v>
      </c>
      <c r="M371" s="27" t="s">
        <v>1762</v>
      </c>
      <c r="N371" s="27" t="s">
        <v>1772</v>
      </c>
      <c r="O371" s="37">
        <v>44054</v>
      </c>
      <c r="P371" s="27" t="s">
        <v>1773</v>
      </c>
      <c r="Q371" s="27" t="s">
        <v>1774</v>
      </c>
      <c r="R371" s="27" t="s">
        <v>1775</v>
      </c>
      <c r="S371" s="27" t="s">
        <v>1779</v>
      </c>
      <c r="T371" s="27" t="s">
        <v>1852</v>
      </c>
      <c r="U371" s="27" t="s">
        <v>1853</v>
      </c>
    </row>
    <row r="372" spans="1:21" ht="15.6" x14ac:dyDescent="0.3">
      <c r="A372" s="27" t="s">
        <v>371</v>
      </c>
      <c r="B372" s="27" t="s">
        <v>950</v>
      </c>
      <c r="C372" s="27" t="s">
        <v>1529</v>
      </c>
      <c r="D372" s="27" t="s">
        <v>950</v>
      </c>
      <c r="E372" s="27" t="s">
        <v>1741</v>
      </c>
      <c r="F372" s="27" t="s">
        <v>1742</v>
      </c>
      <c r="G372" s="27" t="s">
        <v>1743</v>
      </c>
      <c r="H372" s="27" t="s">
        <v>1744</v>
      </c>
      <c r="I372" s="27" t="s">
        <v>1747</v>
      </c>
      <c r="J372" s="27" t="s">
        <v>1752</v>
      </c>
      <c r="K372" s="27" t="s">
        <v>1759</v>
      </c>
      <c r="L372" s="28">
        <v>96.814999999999998</v>
      </c>
      <c r="M372" s="27" t="s">
        <v>1762</v>
      </c>
      <c r="N372" s="27" t="s">
        <v>1772</v>
      </c>
      <c r="O372" s="37">
        <v>44072</v>
      </c>
      <c r="P372" s="27" t="s">
        <v>1773</v>
      </c>
      <c r="Q372" s="27" t="s">
        <v>1774</v>
      </c>
      <c r="R372" s="27" t="s">
        <v>1775</v>
      </c>
      <c r="S372" s="27" t="s">
        <v>1779</v>
      </c>
      <c r="T372" s="27" t="s">
        <v>1834</v>
      </c>
      <c r="U372" s="27" t="s">
        <v>1835</v>
      </c>
    </row>
    <row r="373" spans="1:21" ht="15.6" x14ac:dyDescent="0.3">
      <c r="A373" s="27" t="s">
        <v>372</v>
      </c>
      <c r="B373" s="27" t="s">
        <v>951</v>
      </c>
      <c r="C373" s="27" t="s">
        <v>1530</v>
      </c>
      <c r="D373" s="27" t="s">
        <v>951</v>
      </c>
      <c r="E373" s="27" t="s">
        <v>1741</v>
      </c>
      <c r="F373" s="27" t="s">
        <v>1742</v>
      </c>
      <c r="G373" s="27" t="s">
        <v>1743</v>
      </c>
      <c r="H373" s="27" t="s">
        <v>1744</v>
      </c>
      <c r="I373" s="27" t="s">
        <v>1747</v>
      </c>
      <c r="J373" s="27" t="s">
        <v>1752</v>
      </c>
      <c r="K373" s="27" t="s">
        <v>1759</v>
      </c>
      <c r="L373" s="28">
        <v>96.451999999999998</v>
      </c>
      <c r="M373" s="27" t="s">
        <v>1762</v>
      </c>
      <c r="N373" s="27" t="s">
        <v>1772</v>
      </c>
      <c r="O373" s="37">
        <v>44072</v>
      </c>
      <c r="P373" s="27" t="s">
        <v>1773</v>
      </c>
      <c r="Q373" s="27" t="s">
        <v>1774</v>
      </c>
      <c r="R373" s="27" t="s">
        <v>1775</v>
      </c>
      <c r="S373" s="27" t="s">
        <v>1779</v>
      </c>
      <c r="T373" s="27" t="s">
        <v>1834</v>
      </c>
      <c r="U373" s="27" t="s">
        <v>1835</v>
      </c>
    </row>
    <row r="374" spans="1:21" ht="15.6" x14ac:dyDescent="0.3">
      <c r="A374" s="27" t="s">
        <v>373</v>
      </c>
      <c r="B374" s="27" t="s">
        <v>952</v>
      </c>
      <c r="C374" s="27" t="s">
        <v>1531</v>
      </c>
      <c r="D374" s="27" t="s">
        <v>952</v>
      </c>
      <c r="E374" s="27" t="s">
        <v>1741</v>
      </c>
      <c r="F374" s="27" t="s">
        <v>1742</v>
      </c>
      <c r="G374" s="27" t="s">
        <v>1743</v>
      </c>
      <c r="H374" s="27" t="s">
        <v>1744</v>
      </c>
      <c r="I374" s="27" t="s">
        <v>1747</v>
      </c>
      <c r="J374" s="27" t="s">
        <v>1752</v>
      </c>
      <c r="K374" s="27" t="s">
        <v>1759</v>
      </c>
      <c r="L374" s="28">
        <v>96.451999999999998</v>
      </c>
      <c r="M374" s="27" t="s">
        <v>1762</v>
      </c>
      <c r="N374" s="27" t="s">
        <v>1772</v>
      </c>
      <c r="O374" s="37">
        <v>44072</v>
      </c>
      <c r="P374" s="27" t="s">
        <v>1773</v>
      </c>
      <c r="Q374" s="27" t="s">
        <v>1774</v>
      </c>
      <c r="R374" s="27" t="s">
        <v>1775</v>
      </c>
      <c r="S374" s="27" t="s">
        <v>1779</v>
      </c>
      <c r="T374" s="27" t="s">
        <v>1834</v>
      </c>
      <c r="U374" s="27" t="s">
        <v>1835</v>
      </c>
    </row>
    <row r="375" spans="1:21" ht="15.6" x14ac:dyDescent="0.3">
      <c r="A375" s="27" t="s">
        <v>374</v>
      </c>
      <c r="B375" s="27" t="s">
        <v>953</v>
      </c>
      <c r="C375" s="27" t="s">
        <v>1532</v>
      </c>
      <c r="D375" s="27" t="s">
        <v>953</v>
      </c>
      <c r="E375" s="27" t="s">
        <v>1741</v>
      </c>
      <c r="F375" s="27" t="s">
        <v>1742</v>
      </c>
      <c r="G375" s="27" t="s">
        <v>1743</v>
      </c>
      <c r="H375" s="27" t="s">
        <v>1744</v>
      </c>
      <c r="I375" s="27" t="s">
        <v>1747</v>
      </c>
      <c r="J375" s="27" t="s">
        <v>1748</v>
      </c>
      <c r="K375" s="27" t="s">
        <v>1759</v>
      </c>
      <c r="L375" s="28">
        <v>98.058000000000007</v>
      </c>
      <c r="M375" s="27" t="s">
        <v>1762</v>
      </c>
      <c r="N375" s="27" t="s">
        <v>1772</v>
      </c>
      <c r="O375" s="37">
        <v>44072</v>
      </c>
      <c r="P375" s="27" t="s">
        <v>1773</v>
      </c>
      <c r="Q375" s="27" t="s">
        <v>1774</v>
      </c>
      <c r="R375" s="27" t="s">
        <v>1775</v>
      </c>
      <c r="S375" s="27" t="s">
        <v>1779</v>
      </c>
      <c r="T375" s="27" t="s">
        <v>1834</v>
      </c>
      <c r="U375" s="27" t="s">
        <v>1835</v>
      </c>
    </row>
    <row r="376" spans="1:21" ht="15.6" x14ac:dyDescent="0.3">
      <c r="A376" s="27" t="s">
        <v>375</v>
      </c>
      <c r="B376" s="27" t="s">
        <v>954</v>
      </c>
      <c r="C376" s="27" t="s">
        <v>1533</v>
      </c>
      <c r="D376" s="27" t="s">
        <v>954</v>
      </c>
      <c r="E376" s="27" t="s">
        <v>1741</v>
      </c>
      <c r="F376" s="27" t="s">
        <v>1742</v>
      </c>
      <c r="G376" s="27" t="s">
        <v>1743</v>
      </c>
      <c r="H376" s="27" t="s">
        <v>1744</v>
      </c>
      <c r="I376" s="27" t="s">
        <v>1747</v>
      </c>
      <c r="J376" s="27" t="s">
        <v>1752</v>
      </c>
      <c r="K376" s="27" t="s">
        <v>1759</v>
      </c>
      <c r="L376" s="28">
        <v>96.129000000000005</v>
      </c>
      <c r="M376" s="27" t="s">
        <v>1762</v>
      </c>
      <c r="N376" s="27" t="s">
        <v>1772</v>
      </c>
      <c r="O376" s="37">
        <v>44072</v>
      </c>
      <c r="P376" s="27" t="s">
        <v>1773</v>
      </c>
      <c r="Q376" s="27" t="s">
        <v>1774</v>
      </c>
      <c r="R376" s="27" t="s">
        <v>1775</v>
      </c>
      <c r="S376" s="27" t="s">
        <v>1779</v>
      </c>
      <c r="T376" s="27" t="s">
        <v>1834</v>
      </c>
      <c r="U376" s="27" t="s">
        <v>1835</v>
      </c>
    </row>
    <row r="377" spans="1:21" ht="15.6" x14ac:dyDescent="0.3">
      <c r="A377" s="27" t="s">
        <v>376</v>
      </c>
      <c r="B377" s="27" t="s">
        <v>955</v>
      </c>
      <c r="C377" s="27" t="s">
        <v>1534</v>
      </c>
      <c r="D377" s="27" t="s">
        <v>955</v>
      </c>
      <c r="E377" s="27" t="s">
        <v>1741</v>
      </c>
      <c r="F377" s="27" t="s">
        <v>1742</v>
      </c>
      <c r="G377" s="27" t="s">
        <v>1743</v>
      </c>
      <c r="H377" s="27" t="s">
        <v>1744</v>
      </c>
      <c r="I377" s="27" t="s">
        <v>1747</v>
      </c>
      <c r="J377" s="27" t="s">
        <v>1752</v>
      </c>
      <c r="K377" s="27" t="s">
        <v>1759</v>
      </c>
      <c r="L377" s="28">
        <v>96.613</v>
      </c>
      <c r="M377" s="27" t="s">
        <v>1762</v>
      </c>
      <c r="N377" s="27" t="s">
        <v>1772</v>
      </c>
      <c r="O377" s="37">
        <v>44072</v>
      </c>
      <c r="P377" s="27" t="s">
        <v>1773</v>
      </c>
      <c r="Q377" s="27" t="s">
        <v>1774</v>
      </c>
      <c r="R377" s="27" t="s">
        <v>1775</v>
      </c>
      <c r="S377" s="27" t="s">
        <v>1779</v>
      </c>
      <c r="T377" s="27" t="s">
        <v>1834</v>
      </c>
      <c r="U377" s="27" t="s">
        <v>1835</v>
      </c>
    </row>
    <row r="378" spans="1:21" ht="15.6" x14ac:dyDescent="0.3">
      <c r="A378" s="27" t="s">
        <v>377</v>
      </c>
      <c r="B378" s="27" t="s">
        <v>956</v>
      </c>
      <c r="C378" s="27" t="s">
        <v>1535</v>
      </c>
      <c r="D378" s="27" t="s">
        <v>956</v>
      </c>
      <c r="E378" s="27" t="s">
        <v>1741</v>
      </c>
      <c r="F378" s="27" t="s">
        <v>1742</v>
      </c>
      <c r="G378" s="27" t="s">
        <v>1743</v>
      </c>
      <c r="H378" s="27" t="s">
        <v>1744</v>
      </c>
      <c r="I378" s="27" t="s">
        <v>1747</v>
      </c>
      <c r="J378" s="27" t="s">
        <v>1752</v>
      </c>
      <c r="K378" s="27" t="s">
        <v>1759</v>
      </c>
      <c r="L378" s="28">
        <v>95.322999999999993</v>
      </c>
      <c r="M378" s="27" t="s">
        <v>1762</v>
      </c>
      <c r="N378" s="27" t="s">
        <v>1772</v>
      </c>
      <c r="O378" s="37">
        <v>44078</v>
      </c>
      <c r="P378" s="27" t="s">
        <v>1773</v>
      </c>
      <c r="Q378" s="27" t="s">
        <v>1774</v>
      </c>
      <c r="R378" s="27" t="s">
        <v>1775</v>
      </c>
      <c r="S378" s="27" t="s">
        <v>1779</v>
      </c>
      <c r="T378" s="27" t="s">
        <v>1854</v>
      </c>
      <c r="U378" s="27" t="s">
        <v>1855</v>
      </c>
    </row>
    <row r="379" spans="1:21" ht="15.6" x14ac:dyDescent="0.3">
      <c r="A379" s="27" t="s">
        <v>378</v>
      </c>
      <c r="B379" s="27" t="s">
        <v>957</v>
      </c>
      <c r="C379" s="27" t="s">
        <v>1536</v>
      </c>
      <c r="D379" s="27" t="s">
        <v>957</v>
      </c>
      <c r="E379" s="27" t="s">
        <v>1741</v>
      </c>
      <c r="F379" s="27" t="s">
        <v>1742</v>
      </c>
      <c r="G379" s="27" t="s">
        <v>1743</v>
      </c>
      <c r="H379" s="27" t="s">
        <v>1744</v>
      </c>
      <c r="I379" s="27" t="s">
        <v>1747</v>
      </c>
      <c r="J379" s="27" t="s">
        <v>1752</v>
      </c>
      <c r="K379" s="27" t="s">
        <v>1759</v>
      </c>
      <c r="L379" s="28">
        <v>96.129000000000005</v>
      </c>
      <c r="M379" s="27" t="s">
        <v>1762</v>
      </c>
      <c r="N379" s="27" t="s">
        <v>1772</v>
      </c>
      <c r="O379" s="37">
        <v>44078</v>
      </c>
      <c r="P379" s="27" t="s">
        <v>1773</v>
      </c>
      <c r="Q379" s="27" t="s">
        <v>1774</v>
      </c>
      <c r="R379" s="27" t="s">
        <v>1775</v>
      </c>
      <c r="S379" s="27" t="s">
        <v>1779</v>
      </c>
      <c r="T379" s="27" t="s">
        <v>1854</v>
      </c>
      <c r="U379" s="27" t="s">
        <v>1855</v>
      </c>
    </row>
    <row r="380" spans="1:21" ht="15.6" x14ac:dyDescent="0.3">
      <c r="A380" s="27" t="s">
        <v>379</v>
      </c>
      <c r="B380" s="27" t="s">
        <v>958</v>
      </c>
      <c r="C380" s="27" t="s">
        <v>1537</v>
      </c>
      <c r="D380" s="27" t="s">
        <v>958</v>
      </c>
      <c r="E380" s="27" t="s">
        <v>1741</v>
      </c>
      <c r="F380" s="27" t="s">
        <v>1742</v>
      </c>
      <c r="G380" s="27" t="s">
        <v>1743</v>
      </c>
      <c r="H380" s="27" t="s">
        <v>1744</v>
      </c>
      <c r="I380" s="27" t="s">
        <v>1747</v>
      </c>
      <c r="J380" s="27" t="s">
        <v>1752</v>
      </c>
      <c r="K380" s="27" t="s">
        <v>1759</v>
      </c>
      <c r="L380" s="28">
        <v>97.096999999999994</v>
      </c>
      <c r="M380" s="27" t="s">
        <v>1762</v>
      </c>
      <c r="N380" s="27" t="s">
        <v>1772</v>
      </c>
      <c r="O380" s="37">
        <v>44078</v>
      </c>
      <c r="P380" s="27" t="s">
        <v>1773</v>
      </c>
      <c r="Q380" s="27" t="s">
        <v>1774</v>
      </c>
      <c r="R380" s="27" t="s">
        <v>1775</v>
      </c>
      <c r="S380" s="27" t="s">
        <v>1779</v>
      </c>
      <c r="T380" s="27" t="s">
        <v>1854</v>
      </c>
      <c r="U380" s="27" t="s">
        <v>1855</v>
      </c>
    </row>
    <row r="381" spans="1:21" ht="15.6" x14ac:dyDescent="0.3">
      <c r="A381" s="27" t="s">
        <v>380</v>
      </c>
      <c r="B381" s="27" t="s">
        <v>959</v>
      </c>
      <c r="C381" s="27" t="s">
        <v>1538</v>
      </c>
      <c r="D381" s="27" t="s">
        <v>959</v>
      </c>
      <c r="E381" s="27" t="s">
        <v>1741</v>
      </c>
      <c r="F381" s="27" t="s">
        <v>1742</v>
      </c>
      <c r="G381" s="27" t="s">
        <v>1743</v>
      </c>
      <c r="H381" s="27" t="s">
        <v>1744</v>
      </c>
      <c r="I381" s="27" t="s">
        <v>1747</v>
      </c>
      <c r="J381" s="27" t="s">
        <v>1752</v>
      </c>
      <c r="K381" s="27" t="s">
        <v>1759</v>
      </c>
      <c r="L381" s="28">
        <v>96.774000000000001</v>
      </c>
      <c r="M381" s="27" t="s">
        <v>1762</v>
      </c>
      <c r="N381" s="27" t="s">
        <v>1772</v>
      </c>
      <c r="O381" s="37">
        <v>44078</v>
      </c>
      <c r="P381" s="27" t="s">
        <v>1773</v>
      </c>
      <c r="Q381" s="27" t="s">
        <v>1774</v>
      </c>
      <c r="R381" s="27" t="s">
        <v>1775</v>
      </c>
      <c r="S381" s="27" t="s">
        <v>1779</v>
      </c>
      <c r="T381" s="27" t="s">
        <v>1824</v>
      </c>
      <c r="U381" s="27" t="s">
        <v>1825</v>
      </c>
    </row>
    <row r="382" spans="1:21" ht="15.6" x14ac:dyDescent="0.3">
      <c r="A382" s="27" t="s">
        <v>381</v>
      </c>
      <c r="B382" s="27" t="s">
        <v>960</v>
      </c>
      <c r="C382" s="27" t="s">
        <v>1539</v>
      </c>
      <c r="D382" s="27" t="s">
        <v>960</v>
      </c>
      <c r="E382" s="27" t="s">
        <v>1741</v>
      </c>
      <c r="F382" s="27" t="s">
        <v>1742</v>
      </c>
      <c r="G382" s="27" t="s">
        <v>1743</v>
      </c>
      <c r="H382" s="27" t="s">
        <v>1744</v>
      </c>
      <c r="I382" s="27" t="s">
        <v>1747</v>
      </c>
      <c r="J382" s="27" t="s">
        <v>1748</v>
      </c>
      <c r="K382" s="27" t="s">
        <v>1759</v>
      </c>
      <c r="L382" s="28">
        <v>98.548000000000002</v>
      </c>
      <c r="M382" s="27" t="s">
        <v>1762</v>
      </c>
      <c r="N382" s="27" t="s">
        <v>1772</v>
      </c>
      <c r="O382" s="37">
        <v>44084</v>
      </c>
      <c r="P382" s="27" t="s">
        <v>1773</v>
      </c>
      <c r="Q382" s="27" t="s">
        <v>1774</v>
      </c>
      <c r="R382" s="27" t="s">
        <v>1775</v>
      </c>
      <c r="S382" s="27" t="s">
        <v>1779</v>
      </c>
      <c r="T382" s="27" t="s">
        <v>1856</v>
      </c>
      <c r="U382" s="27" t="s">
        <v>1857</v>
      </c>
    </row>
    <row r="383" spans="1:21" ht="15.6" x14ac:dyDescent="0.3">
      <c r="A383" s="27" t="s">
        <v>382</v>
      </c>
      <c r="B383" s="27" t="s">
        <v>961</v>
      </c>
      <c r="C383" s="27" t="s">
        <v>1540</v>
      </c>
      <c r="D383" s="27" t="s">
        <v>961</v>
      </c>
      <c r="E383" s="27" t="s">
        <v>1741</v>
      </c>
      <c r="F383" s="27" t="s">
        <v>1742</v>
      </c>
      <c r="G383" s="27" t="s">
        <v>1743</v>
      </c>
      <c r="H383" s="27" t="s">
        <v>1744</v>
      </c>
      <c r="I383" s="27" t="s">
        <v>1747</v>
      </c>
      <c r="J383" s="27" t="s">
        <v>1748</v>
      </c>
      <c r="K383" s="27" t="s">
        <v>1759</v>
      </c>
      <c r="L383" s="28">
        <v>98.225999999999999</v>
      </c>
      <c r="M383" s="27" t="s">
        <v>1762</v>
      </c>
      <c r="N383" s="27" t="s">
        <v>1772</v>
      </c>
      <c r="O383" s="37">
        <v>44085</v>
      </c>
      <c r="P383" s="27" t="s">
        <v>1773</v>
      </c>
      <c r="Q383" s="27" t="s">
        <v>1774</v>
      </c>
      <c r="R383" s="27" t="s">
        <v>1775</v>
      </c>
      <c r="S383" s="27" t="s">
        <v>1779</v>
      </c>
      <c r="T383" s="27" t="s">
        <v>1858</v>
      </c>
      <c r="U383" s="27" t="s">
        <v>1859</v>
      </c>
    </row>
    <row r="384" spans="1:21" ht="15.6" x14ac:dyDescent="0.3">
      <c r="A384" s="27" t="s">
        <v>383</v>
      </c>
      <c r="B384" s="27" t="s">
        <v>962</v>
      </c>
      <c r="C384" s="27" t="s">
        <v>1541</v>
      </c>
      <c r="D384" s="27" t="s">
        <v>962</v>
      </c>
      <c r="E384" s="27" t="s">
        <v>1741</v>
      </c>
      <c r="F384" s="27" t="s">
        <v>1742</v>
      </c>
      <c r="G384" s="27" t="s">
        <v>1743</v>
      </c>
      <c r="H384" s="27" t="s">
        <v>1744</v>
      </c>
      <c r="I384" s="27" t="s">
        <v>1747</v>
      </c>
      <c r="J384" s="27" t="s">
        <v>1748</v>
      </c>
      <c r="K384" s="27" t="s">
        <v>1759</v>
      </c>
      <c r="L384" s="28">
        <v>97.096999999999994</v>
      </c>
      <c r="M384" s="27" t="s">
        <v>1762</v>
      </c>
      <c r="N384" s="27" t="s">
        <v>1772</v>
      </c>
      <c r="O384" s="37">
        <v>44086</v>
      </c>
      <c r="P384" s="27" t="s">
        <v>1773</v>
      </c>
      <c r="Q384" s="27" t="s">
        <v>1774</v>
      </c>
      <c r="R384" s="27" t="s">
        <v>1775</v>
      </c>
      <c r="S384" s="27" t="s">
        <v>1779</v>
      </c>
      <c r="T384" s="27" t="s">
        <v>1804</v>
      </c>
      <c r="U384" s="27" t="s">
        <v>1797</v>
      </c>
    </row>
    <row r="385" spans="1:21" ht="15.6" x14ac:dyDescent="0.3">
      <c r="A385" s="27" t="s">
        <v>384</v>
      </c>
      <c r="B385" s="27" t="s">
        <v>963</v>
      </c>
      <c r="C385" s="27" t="s">
        <v>1542</v>
      </c>
      <c r="D385" s="27" t="s">
        <v>963</v>
      </c>
      <c r="E385" s="27" t="s">
        <v>1741</v>
      </c>
      <c r="F385" s="27" t="s">
        <v>1742</v>
      </c>
      <c r="G385" s="27" t="s">
        <v>1743</v>
      </c>
      <c r="H385" s="27" t="s">
        <v>1744</v>
      </c>
      <c r="I385" s="27" t="s">
        <v>1747</v>
      </c>
      <c r="J385" s="27" t="s">
        <v>1748</v>
      </c>
      <c r="K385" s="27" t="s">
        <v>1759</v>
      </c>
      <c r="L385" s="28">
        <v>97.096999999999994</v>
      </c>
      <c r="M385" s="27" t="s">
        <v>1762</v>
      </c>
      <c r="N385" s="27" t="s">
        <v>1772</v>
      </c>
      <c r="O385" s="37">
        <v>44098</v>
      </c>
      <c r="P385" s="27" t="s">
        <v>1773</v>
      </c>
      <c r="Q385" s="27" t="s">
        <v>1774</v>
      </c>
      <c r="R385" s="27" t="s">
        <v>1775</v>
      </c>
      <c r="S385" s="27" t="s">
        <v>1779</v>
      </c>
      <c r="T385" s="27" t="s">
        <v>1852</v>
      </c>
      <c r="U385" s="27" t="s">
        <v>1853</v>
      </c>
    </row>
    <row r="386" spans="1:21" ht="15.6" x14ac:dyDescent="0.3">
      <c r="A386" s="27" t="s">
        <v>385</v>
      </c>
      <c r="B386" s="27" t="s">
        <v>964</v>
      </c>
      <c r="C386" s="27" t="s">
        <v>1543</v>
      </c>
      <c r="D386" s="27" t="s">
        <v>964</v>
      </c>
      <c r="E386" s="27" t="s">
        <v>1741</v>
      </c>
      <c r="F386" s="27" t="s">
        <v>1742</v>
      </c>
      <c r="G386" s="27" t="s">
        <v>1743</v>
      </c>
      <c r="H386" s="27" t="s">
        <v>1744</v>
      </c>
      <c r="I386" s="27" t="s">
        <v>1747</v>
      </c>
      <c r="J386" s="27" t="s">
        <v>1752</v>
      </c>
      <c r="K386" s="27" t="s">
        <v>1759</v>
      </c>
      <c r="L386" s="28">
        <v>95.483999999999995</v>
      </c>
      <c r="M386" s="27" t="s">
        <v>1762</v>
      </c>
      <c r="N386" s="27" t="s">
        <v>1772</v>
      </c>
      <c r="O386" s="37">
        <v>44098</v>
      </c>
      <c r="P386" s="27" t="s">
        <v>1773</v>
      </c>
      <c r="Q386" s="27" t="s">
        <v>1774</v>
      </c>
      <c r="R386" s="27" t="s">
        <v>1775</v>
      </c>
      <c r="S386" s="27" t="s">
        <v>1779</v>
      </c>
      <c r="T386" s="27" t="s">
        <v>1807</v>
      </c>
      <c r="U386" s="27" t="s">
        <v>1808</v>
      </c>
    </row>
    <row r="387" spans="1:21" ht="15.6" x14ac:dyDescent="0.3">
      <c r="A387" s="27" t="s">
        <v>386</v>
      </c>
      <c r="B387" s="27" t="s">
        <v>965</v>
      </c>
      <c r="C387" s="27" t="s">
        <v>1544</v>
      </c>
      <c r="D387" s="27" t="s">
        <v>965</v>
      </c>
      <c r="E387" s="27" t="s">
        <v>1741</v>
      </c>
      <c r="F387" s="27" t="s">
        <v>1742</v>
      </c>
      <c r="G387" s="27" t="s">
        <v>1743</v>
      </c>
      <c r="H387" s="27" t="s">
        <v>1744</v>
      </c>
      <c r="I387" s="27" t="s">
        <v>1747</v>
      </c>
      <c r="J387" s="27" t="s">
        <v>1752</v>
      </c>
      <c r="K387" s="27" t="s">
        <v>1759</v>
      </c>
      <c r="L387" s="28">
        <v>96.613</v>
      </c>
      <c r="M387" s="27" t="s">
        <v>1762</v>
      </c>
      <c r="N387" s="27" t="s">
        <v>1772</v>
      </c>
      <c r="O387" s="37">
        <v>44098</v>
      </c>
      <c r="P387" s="27" t="s">
        <v>1773</v>
      </c>
      <c r="Q387" s="27" t="s">
        <v>1774</v>
      </c>
      <c r="R387" s="27" t="s">
        <v>1775</v>
      </c>
      <c r="S387" s="27" t="s">
        <v>1779</v>
      </c>
      <c r="T387" s="27" t="s">
        <v>1807</v>
      </c>
      <c r="U387" s="27" t="s">
        <v>1808</v>
      </c>
    </row>
    <row r="388" spans="1:21" ht="15.6" x14ac:dyDescent="0.3">
      <c r="A388" s="27" t="s">
        <v>387</v>
      </c>
      <c r="B388" s="27" t="s">
        <v>966</v>
      </c>
      <c r="C388" s="27" t="s">
        <v>1545</v>
      </c>
      <c r="D388" s="27" t="s">
        <v>966</v>
      </c>
      <c r="E388" s="27" t="s">
        <v>1741</v>
      </c>
      <c r="F388" s="27" t="s">
        <v>1742</v>
      </c>
      <c r="G388" s="27" t="s">
        <v>1743</v>
      </c>
      <c r="H388" s="27" t="s">
        <v>1744</v>
      </c>
      <c r="I388" s="27" t="s">
        <v>1747</v>
      </c>
      <c r="J388" s="27" t="s">
        <v>1752</v>
      </c>
      <c r="K388" s="27" t="s">
        <v>1759</v>
      </c>
      <c r="L388" s="28">
        <v>96.774000000000001</v>
      </c>
      <c r="M388" s="27" t="s">
        <v>1762</v>
      </c>
      <c r="N388" s="27" t="s">
        <v>1772</v>
      </c>
      <c r="O388" s="37">
        <v>44098</v>
      </c>
      <c r="P388" s="27" t="s">
        <v>1773</v>
      </c>
      <c r="Q388" s="27" t="s">
        <v>1774</v>
      </c>
      <c r="R388" s="27" t="s">
        <v>1775</v>
      </c>
      <c r="S388" s="27" t="s">
        <v>1779</v>
      </c>
      <c r="T388" s="27" t="s">
        <v>1807</v>
      </c>
      <c r="U388" s="27" t="s">
        <v>1808</v>
      </c>
    </row>
    <row r="389" spans="1:21" ht="15.6" x14ac:dyDescent="0.3">
      <c r="A389" s="27" t="s">
        <v>388</v>
      </c>
      <c r="B389" s="27" t="s">
        <v>967</v>
      </c>
      <c r="C389" s="27" t="s">
        <v>1546</v>
      </c>
      <c r="D389" s="27" t="s">
        <v>967</v>
      </c>
      <c r="E389" s="27" t="s">
        <v>1741</v>
      </c>
      <c r="F389" s="27" t="s">
        <v>1742</v>
      </c>
      <c r="G389" s="27" t="s">
        <v>1743</v>
      </c>
      <c r="H389" s="27" t="s">
        <v>1744</v>
      </c>
      <c r="I389" s="27" t="s">
        <v>1747</v>
      </c>
      <c r="J389" s="27" t="s">
        <v>1752</v>
      </c>
      <c r="K389" s="27" t="s">
        <v>1759</v>
      </c>
      <c r="L389" s="28">
        <v>96.774000000000001</v>
      </c>
      <c r="M389" s="27" t="s">
        <v>1762</v>
      </c>
      <c r="N389" s="27" t="s">
        <v>1772</v>
      </c>
      <c r="O389" s="37">
        <v>44098</v>
      </c>
      <c r="P389" s="27" t="s">
        <v>1773</v>
      </c>
      <c r="Q389" s="27" t="s">
        <v>1774</v>
      </c>
      <c r="R389" s="27" t="s">
        <v>1775</v>
      </c>
      <c r="S389" s="27" t="s">
        <v>1779</v>
      </c>
      <c r="T389" s="27" t="s">
        <v>1807</v>
      </c>
      <c r="U389" s="27" t="s">
        <v>1808</v>
      </c>
    </row>
    <row r="390" spans="1:21" ht="15.6" x14ac:dyDescent="0.3">
      <c r="A390" s="27" t="s">
        <v>389</v>
      </c>
      <c r="B390" s="27" t="s">
        <v>968</v>
      </c>
      <c r="C390" s="27" t="s">
        <v>1547</v>
      </c>
      <c r="D390" s="27" t="s">
        <v>968</v>
      </c>
      <c r="E390" s="27" t="s">
        <v>1741</v>
      </c>
      <c r="F390" s="27" t="s">
        <v>1742</v>
      </c>
      <c r="G390" s="27" t="s">
        <v>1743</v>
      </c>
      <c r="H390" s="27" t="s">
        <v>1744</v>
      </c>
      <c r="I390" s="27" t="s">
        <v>1747</v>
      </c>
      <c r="J390" s="27" t="s">
        <v>1752</v>
      </c>
      <c r="K390" s="27" t="s">
        <v>1759</v>
      </c>
      <c r="L390" s="28">
        <v>96.013999999999996</v>
      </c>
      <c r="M390" s="27" t="s">
        <v>1762</v>
      </c>
      <c r="N390" s="27" t="s">
        <v>1772</v>
      </c>
      <c r="O390" s="37">
        <v>44098</v>
      </c>
      <c r="P390" s="27" t="s">
        <v>1773</v>
      </c>
      <c r="Q390" s="27" t="s">
        <v>1774</v>
      </c>
      <c r="R390" s="27" t="s">
        <v>1775</v>
      </c>
      <c r="S390" s="27" t="s">
        <v>1779</v>
      </c>
      <c r="T390" s="27" t="s">
        <v>1807</v>
      </c>
      <c r="U390" s="27" t="s">
        <v>1808</v>
      </c>
    </row>
    <row r="391" spans="1:21" ht="15.6" x14ac:dyDescent="0.3">
      <c r="A391" s="27" t="s">
        <v>390</v>
      </c>
      <c r="B391" s="27" t="s">
        <v>969</v>
      </c>
      <c r="C391" s="27" t="s">
        <v>1548</v>
      </c>
      <c r="D391" s="27" t="s">
        <v>969</v>
      </c>
      <c r="E391" s="27" t="s">
        <v>1741</v>
      </c>
      <c r="F391" s="27" t="s">
        <v>1742</v>
      </c>
      <c r="G391" s="27" t="s">
        <v>1743</v>
      </c>
      <c r="H391" s="27" t="s">
        <v>1744</v>
      </c>
      <c r="I391" s="27" t="s">
        <v>1747</v>
      </c>
      <c r="J391" s="27" t="s">
        <v>1752</v>
      </c>
      <c r="K391" s="27" t="s">
        <v>1759</v>
      </c>
      <c r="L391" s="28">
        <v>96.451999999999998</v>
      </c>
      <c r="M391" s="27" t="s">
        <v>1762</v>
      </c>
      <c r="N391" s="27" t="s">
        <v>1772</v>
      </c>
      <c r="O391" s="37">
        <v>44098</v>
      </c>
      <c r="P391" s="27" t="s">
        <v>1773</v>
      </c>
      <c r="Q391" s="27" t="s">
        <v>1774</v>
      </c>
      <c r="R391" s="27" t="s">
        <v>1775</v>
      </c>
      <c r="S391" s="27" t="s">
        <v>1779</v>
      </c>
      <c r="T391" s="27" t="s">
        <v>1807</v>
      </c>
      <c r="U391" s="27" t="s">
        <v>1808</v>
      </c>
    </row>
    <row r="392" spans="1:21" ht="15.6" x14ac:dyDescent="0.3">
      <c r="A392" s="27" t="s">
        <v>391</v>
      </c>
      <c r="B392" s="27" t="s">
        <v>970</v>
      </c>
      <c r="C392" s="27" t="s">
        <v>1549</v>
      </c>
      <c r="D392" s="27" t="s">
        <v>970</v>
      </c>
      <c r="E392" s="27" t="s">
        <v>1741</v>
      </c>
      <c r="F392" s="27" t="s">
        <v>1742</v>
      </c>
      <c r="G392" s="27" t="s">
        <v>1743</v>
      </c>
      <c r="H392" s="27" t="s">
        <v>1744</v>
      </c>
      <c r="I392" s="27" t="s">
        <v>1747</v>
      </c>
      <c r="J392" s="27" t="s">
        <v>1752</v>
      </c>
      <c r="K392" s="27" t="s">
        <v>1759</v>
      </c>
      <c r="L392" s="28">
        <v>96.613</v>
      </c>
      <c r="M392" s="27" t="s">
        <v>1762</v>
      </c>
      <c r="N392" s="27" t="s">
        <v>1772</v>
      </c>
      <c r="O392" s="37">
        <v>44098</v>
      </c>
      <c r="P392" s="27" t="s">
        <v>1773</v>
      </c>
      <c r="Q392" s="27" t="s">
        <v>1774</v>
      </c>
      <c r="R392" s="27" t="s">
        <v>1775</v>
      </c>
      <c r="S392" s="27" t="s">
        <v>1779</v>
      </c>
      <c r="T392" s="27" t="s">
        <v>1807</v>
      </c>
      <c r="U392" s="27" t="s">
        <v>1808</v>
      </c>
    </row>
    <row r="393" spans="1:21" ht="15.6" x14ac:dyDescent="0.3">
      <c r="A393" s="27" t="s">
        <v>392</v>
      </c>
      <c r="B393" s="27" t="s">
        <v>971</v>
      </c>
      <c r="C393" s="27" t="s">
        <v>1550</v>
      </c>
      <c r="D393" s="27" t="s">
        <v>971</v>
      </c>
      <c r="E393" s="27" t="s">
        <v>1741</v>
      </c>
      <c r="F393" s="27" t="s">
        <v>1742</v>
      </c>
      <c r="G393" s="27" t="s">
        <v>1743</v>
      </c>
      <c r="H393" s="27" t="s">
        <v>1744</v>
      </c>
      <c r="I393" s="27" t="s">
        <v>1747</v>
      </c>
      <c r="J393" s="27" t="s">
        <v>1752</v>
      </c>
      <c r="K393" s="27" t="s">
        <v>1759</v>
      </c>
      <c r="L393" s="28">
        <v>96.29</v>
      </c>
      <c r="M393" s="27" t="s">
        <v>1762</v>
      </c>
      <c r="N393" s="27" t="s">
        <v>1772</v>
      </c>
      <c r="O393" s="37">
        <v>44104</v>
      </c>
      <c r="P393" s="27" t="s">
        <v>1773</v>
      </c>
      <c r="Q393" s="27" t="s">
        <v>1774</v>
      </c>
      <c r="R393" s="27" t="s">
        <v>1775</v>
      </c>
      <c r="S393" s="27" t="s">
        <v>1779</v>
      </c>
      <c r="T393" s="27" t="s">
        <v>1784</v>
      </c>
      <c r="U393" s="27" t="s">
        <v>1785</v>
      </c>
    </row>
    <row r="394" spans="1:21" ht="15.6" x14ac:dyDescent="0.3">
      <c r="A394" s="27" t="s">
        <v>393</v>
      </c>
      <c r="B394" s="27" t="s">
        <v>972</v>
      </c>
      <c r="C394" s="27" t="s">
        <v>1551</v>
      </c>
      <c r="D394" s="27" t="s">
        <v>972</v>
      </c>
      <c r="E394" s="27" t="s">
        <v>1741</v>
      </c>
      <c r="F394" s="27" t="s">
        <v>1742</v>
      </c>
      <c r="G394" s="27" t="s">
        <v>1743</v>
      </c>
      <c r="H394" s="27" t="s">
        <v>1744</v>
      </c>
      <c r="I394" s="27" t="s">
        <v>1747</v>
      </c>
      <c r="J394" s="27" t="s">
        <v>1752</v>
      </c>
      <c r="K394" s="27" t="s">
        <v>1759</v>
      </c>
      <c r="L394" s="28">
        <v>96.613</v>
      </c>
      <c r="M394" s="27" t="s">
        <v>1762</v>
      </c>
      <c r="N394" s="27" t="s">
        <v>1772</v>
      </c>
      <c r="O394" s="37">
        <v>44104</v>
      </c>
      <c r="P394" s="27" t="s">
        <v>1773</v>
      </c>
      <c r="Q394" s="27" t="s">
        <v>1774</v>
      </c>
      <c r="R394" s="27" t="s">
        <v>1775</v>
      </c>
      <c r="S394" s="27" t="s">
        <v>1779</v>
      </c>
      <c r="T394" s="27" t="s">
        <v>1788</v>
      </c>
      <c r="U394" s="27" t="s">
        <v>1789</v>
      </c>
    </row>
    <row r="395" spans="1:21" ht="15.6" x14ac:dyDescent="0.3">
      <c r="A395" s="27" t="s">
        <v>394</v>
      </c>
      <c r="B395" s="27" t="s">
        <v>973</v>
      </c>
      <c r="C395" s="27" t="s">
        <v>1552</v>
      </c>
      <c r="D395" s="27" t="s">
        <v>973</v>
      </c>
      <c r="E395" s="27" t="s">
        <v>1741</v>
      </c>
      <c r="F395" s="27" t="s">
        <v>1742</v>
      </c>
      <c r="G395" s="27" t="s">
        <v>1743</v>
      </c>
      <c r="H395" s="27" t="s">
        <v>1744</v>
      </c>
      <c r="I395" s="27" t="s">
        <v>1747</v>
      </c>
      <c r="J395" s="27" t="s">
        <v>1752</v>
      </c>
      <c r="K395" s="27" t="s">
        <v>1759</v>
      </c>
      <c r="L395" s="28">
        <v>96.29</v>
      </c>
      <c r="M395" s="27" t="s">
        <v>1762</v>
      </c>
      <c r="N395" s="27" t="s">
        <v>1772</v>
      </c>
      <c r="O395" s="37">
        <v>44104</v>
      </c>
      <c r="P395" s="27" t="s">
        <v>1773</v>
      </c>
      <c r="Q395" s="27" t="s">
        <v>1774</v>
      </c>
      <c r="R395" s="27" t="s">
        <v>1775</v>
      </c>
      <c r="S395" s="27" t="s">
        <v>1779</v>
      </c>
      <c r="T395" s="27" t="s">
        <v>1821</v>
      </c>
      <c r="U395" s="27" t="s">
        <v>1793</v>
      </c>
    </row>
    <row r="396" spans="1:21" ht="15.6" x14ac:dyDescent="0.3">
      <c r="A396" s="27" t="s">
        <v>395</v>
      </c>
      <c r="B396" s="27" t="s">
        <v>974</v>
      </c>
      <c r="C396" s="27" t="s">
        <v>1553</v>
      </c>
      <c r="D396" s="27" t="s">
        <v>974</v>
      </c>
      <c r="E396" s="27" t="s">
        <v>1741</v>
      </c>
      <c r="F396" s="27" t="s">
        <v>1742</v>
      </c>
      <c r="G396" s="27" t="s">
        <v>1743</v>
      </c>
      <c r="H396" s="27" t="s">
        <v>1744</v>
      </c>
      <c r="I396" s="27" t="s">
        <v>1747</v>
      </c>
      <c r="J396" s="27" t="s">
        <v>1752</v>
      </c>
      <c r="K396" s="27" t="s">
        <v>1759</v>
      </c>
      <c r="L396" s="28">
        <v>96.774000000000001</v>
      </c>
      <c r="M396" s="27" t="s">
        <v>1762</v>
      </c>
      <c r="N396" s="27" t="s">
        <v>1772</v>
      </c>
      <c r="O396" s="37">
        <v>44104</v>
      </c>
      <c r="P396" s="27" t="s">
        <v>1773</v>
      </c>
      <c r="Q396" s="27" t="s">
        <v>1774</v>
      </c>
      <c r="R396" s="27" t="s">
        <v>1775</v>
      </c>
      <c r="S396" s="27" t="s">
        <v>1779</v>
      </c>
      <c r="T396" s="27" t="s">
        <v>1822</v>
      </c>
      <c r="U396" s="27" t="s">
        <v>1823</v>
      </c>
    </row>
    <row r="397" spans="1:21" ht="15.6" x14ac:dyDescent="0.3">
      <c r="A397" s="27" t="s">
        <v>396</v>
      </c>
      <c r="B397" s="27" t="s">
        <v>975</v>
      </c>
      <c r="C397" s="27" t="s">
        <v>1554</v>
      </c>
      <c r="D397" s="27" t="s">
        <v>975</v>
      </c>
      <c r="E397" s="27" t="s">
        <v>1741</v>
      </c>
      <c r="F397" s="27" t="s">
        <v>1742</v>
      </c>
      <c r="G397" s="27" t="s">
        <v>1743</v>
      </c>
      <c r="H397" s="27" t="s">
        <v>1744</v>
      </c>
      <c r="I397" s="27" t="s">
        <v>1747</v>
      </c>
      <c r="J397" s="27" t="s">
        <v>1752</v>
      </c>
      <c r="K397" s="27" t="s">
        <v>1759</v>
      </c>
      <c r="L397" s="28">
        <v>96.935000000000002</v>
      </c>
      <c r="M397" s="27" t="s">
        <v>1762</v>
      </c>
      <c r="N397" s="27" t="s">
        <v>1772</v>
      </c>
      <c r="O397" s="37">
        <v>44104</v>
      </c>
      <c r="P397" s="27" t="s">
        <v>1773</v>
      </c>
      <c r="Q397" s="27" t="s">
        <v>1774</v>
      </c>
      <c r="R397" s="27" t="s">
        <v>1775</v>
      </c>
      <c r="S397" s="27" t="s">
        <v>1779</v>
      </c>
      <c r="T397" s="27" t="s">
        <v>1822</v>
      </c>
      <c r="U397" s="27" t="s">
        <v>1823</v>
      </c>
    </row>
    <row r="398" spans="1:21" ht="15.6" x14ac:dyDescent="0.3">
      <c r="A398" s="27" t="s">
        <v>397</v>
      </c>
      <c r="B398" s="27" t="s">
        <v>976</v>
      </c>
      <c r="C398" s="27" t="s">
        <v>1555</v>
      </c>
      <c r="D398" s="27" t="s">
        <v>976</v>
      </c>
      <c r="E398" s="27" t="s">
        <v>1741</v>
      </c>
      <c r="F398" s="27" t="s">
        <v>1742</v>
      </c>
      <c r="G398" s="27" t="s">
        <v>1743</v>
      </c>
      <c r="H398" s="27" t="s">
        <v>1744</v>
      </c>
      <c r="I398" s="27" t="s">
        <v>1747</v>
      </c>
      <c r="J398" s="27" t="s">
        <v>1752</v>
      </c>
      <c r="K398" s="27" t="s">
        <v>1759</v>
      </c>
      <c r="L398" s="28">
        <v>96.774000000000001</v>
      </c>
      <c r="M398" s="27" t="s">
        <v>1762</v>
      </c>
      <c r="N398" s="27" t="s">
        <v>1772</v>
      </c>
      <c r="O398" s="37">
        <v>44119</v>
      </c>
      <c r="P398" s="27" t="s">
        <v>1773</v>
      </c>
      <c r="Q398" s="27" t="s">
        <v>1774</v>
      </c>
      <c r="R398" s="27" t="s">
        <v>1775</v>
      </c>
      <c r="S398" s="27" t="s">
        <v>1779</v>
      </c>
      <c r="T398" s="27" t="s">
        <v>1815</v>
      </c>
      <c r="U398" s="27" t="s">
        <v>1816</v>
      </c>
    </row>
    <row r="399" spans="1:21" ht="15.6" x14ac:dyDescent="0.3">
      <c r="A399" s="27" t="s">
        <v>398</v>
      </c>
      <c r="B399" s="27" t="s">
        <v>977</v>
      </c>
      <c r="C399" s="27" t="s">
        <v>1556</v>
      </c>
      <c r="D399" s="27" t="s">
        <v>977</v>
      </c>
      <c r="E399" s="27" t="s">
        <v>1741</v>
      </c>
      <c r="F399" s="27" t="s">
        <v>1742</v>
      </c>
      <c r="G399" s="27" t="s">
        <v>1743</v>
      </c>
      <c r="H399" s="27" t="s">
        <v>1744</v>
      </c>
      <c r="I399" s="27" t="s">
        <v>1747</v>
      </c>
      <c r="J399" s="27" t="s">
        <v>1752</v>
      </c>
      <c r="K399" s="27" t="s">
        <v>1759</v>
      </c>
      <c r="L399" s="28">
        <v>96.451999999999998</v>
      </c>
      <c r="M399" s="27" t="s">
        <v>1762</v>
      </c>
      <c r="N399" s="27" t="s">
        <v>1772</v>
      </c>
      <c r="O399" s="37">
        <v>44119</v>
      </c>
      <c r="P399" s="27" t="s">
        <v>1773</v>
      </c>
      <c r="Q399" s="27" t="s">
        <v>1774</v>
      </c>
      <c r="R399" s="27" t="s">
        <v>1775</v>
      </c>
      <c r="S399" s="27" t="s">
        <v>1779</v>
      </c>
      <c r="T399" s="27" t="s">
        <v>1817</v>
      </c>
      <c r="U399" s="27" t="s">
        <v>1818</v>
      </c>
    </row>
    <row r="400" spans="1:21" ht="15.6" x14ac:dyDescent="0.3">
      <c r="A400" s="27" t="s">
        <v>399</v>
      </c>
      <c r="B400" s="27" t="s">
        <v>978</v>
      </c>
      <c r="C400" s="27" t="s">
        <v>1557</v>
      </c>
      <c r="D400" s="27" t="s">
        <v>978</v>
      </c>
      <c r="E400" s="27" t="s">
        <v>1741</v>
      </c>
      <c r="F400" s="27" t="s">
        <v>1742</v>
      </c>
      <c r="G400" s="27" t="s">
        <v>1743</v>
      </c>
      <c r="H400" s="27" t="s">
        <v>1744</v>
      </c>
      <c r="I400" s="27" t="s">
        <v>1747</v>
      </c>
      <c r="J400" s="27" t="s">
        <v>1752</v>
      </c>
      <c r="K400" s="27" t="s">
        <v>1759</v>
      </c>
      <c r="L400" s="28">
        <v>96.774000000000001</v>
      </c>
      <c r="M400" s="27" t="s">
        <v>1762</v>
      </c>
      <c r="N400" s="27" t="s">
        <v>1772</v>
      </c>
      <c r="O400" s="37">
        <v>44119</v>
      </c>
      <c r="P400" s="27" t="s">
        <v>1773</v>
      </c>
      <c r="Q400" s="27" t="s">
        <v>1774</v>
      </c>
      <c r="R400" s="27" t="s">
        <v>1775</v>
      </c>
      <c r="S400" s="27" t="s">
        <v>1779</v>
      </c>
      <c r="T400" s="27" t="s">
        <v>1790</v>
      </c>
      <c r="U400" s="27" t="s">
        <v>1791</v>
      </c>
    </row>
    <row r="401" spans="1:21" ht="15.6" x14ac:dyDescent="0.3">
      <c r="A401" s="27" t="s">
        <v>400</v>
      </c>
      <c r="B401" s="27" t="s">
        <v>979</v>
      </c>
      <c r="C401" s="27" t="s">
        <v>1558</v>
      </c>
      <c r="D401" s="27" t="s">
        <v>979</v>
      </c>
      <c r="E401" s="27" t="s">
        <v>1741</v>
      </c>
      <c r="F401" s="27" t="s">
        <v>1742</v>
      </c>
      <c r="G401" s="27" t="s">
        <v>1743</v>
      </c>
      <c r="H401" s="27" t="s">
        <v>1744</v>
      </c>
      <c r="I401" s="27" t="s">
        <v>1747</v>
      </c>
      <c r="J401" s="27" t="s">
        <v>1752</v>
      </c>
      <c r="K401" s="27" t="s">
        <v>1759</v>
      </c>
      <c r="L401" s="28">
        <v>96.774000000000001</v>
      </c>
      <c r="M401" s="27" t="s">
        <v>1762</v>
      </c>
      <c r="N401" s="27" t="s">
        <v>1772</v>
      </c>
      <c r="O401" s="37">
        <v>44119</v>
      </c>
      <c r="P401" s="27" t="s">
        <v>1773</v>
      </c>
      <c r="Q401" s="27" t="s">
        <v>1774</v>
      </c>
      <c r="R401" s="27" t="s">
        <v>1775</v>
      </c>
      <c r="S401" s="27" t="s">
        <v>1779</v>
      </c>
      <c r="T401" s="27" t="s">
        <v>1794</v>
      </c>
      <c r="U401" s="27" t="s">
        <v>1795</v>
      </c>
    </row>
    <row r="402" spans="1:21" ht="15.6" x14ac:dyDescent="0.3">
      <c r="A402" s="27" t="s">
        <v>401</v>
      </c>
      <c r="B402" s="27" t="s">
        <v>980</v>
      </c>
      <c r="C402" s="27" t="s">
        <v>1559</v>
      </c>
      <c r="D402" s="27" t="s">
        <v>980</v>
      </c>
      <c r="E402" s="27" t="s">
        <v>1741</v>
      </c>
      <c r="F402" s="27" t="s">
        <v>1742</v>
      </c>
      <c r="G402" s="27" t="s">
        <v>1743</v>
      </c>
      <c r="H402" s="27" t="s">
        <v>1744</v>
      </c>
      <c r="I402" s="27" t="s">
        <v>1747</v>
      </c>
      <c r="J402" s="27" t="s">
        <v>1752</v>
      </c>
      <c r="K402" s="27" t="s">
        <v>1759</v>
      </c>
      <c r="L402" s="28">
        <v>96.451999999999998</v>
      </c>
      <c r="M402" s="27" t="s">
        <v>1762</v>
      </c>
      <c r="N402" s="27" t="s">
        <v>1772</v>
      </c>
      <c r="O402" s="37">
        <v>44119</v>
      </c>
      <c r="P402" s="27" t="s">
        <v>1773</v>
      </c>
      <c r="Q402" s="27" t="s">
        <v>1774</v>
      </c>
      <c r="R402" s="27" t="s">
        <v>1775</v>
      </c>
      <c r="S402" s="27" t="s">
        <v>1779</v>
      </c>
      <c r="T402" s="27" t="s">
        <v>1822</v>
      </c>
      <c r="U402" s="27" t="s">
        <v>1823</v>
      </c>
    </row>
    <row r="403" spans="1:21" ht="15.6" x14ac:dyDescent="0.3">
      <c r="A403" s="27" t="s">
        <v>402</v>
      </c>
      <c r="B403" s="27" t="s">
        <v>981</v>
      </c>
      <c r="C403" s="27" t="s">
        <v>1560</v>
      </c>
      <c r="D403" s="27" t="s">
        <v>981</v>
      </c>
      <c r="E403" s="27" t="s">
        <v>1741</v>
      </c>
      <c r="F403" s="27" t="s">
        <v>1742</v>
      </c>
      <c r="G403" s="27" t="s">
        <v>1743</v>
      </c>
      <c r="H403" s="27" t="s">
        <v>1744</v>
      </c>
      <c r="I403" s="27" t="s">
        <v>1747</v>
      </c>
      <c r="J403" s="27" t="s">
        <v>1752</v>
      </c>
      <c r="K403" s="27" t="s">
        <v>1759</v>
      </c>
      <c r="L403" s="28">
        <v>96.613</v>
      </c>
      <c r="M403" s="27" t="s">
        <v>1762</v>
      </c>
      <c r="N403" s="27" t="s">
        <v>1772</v>
      </c>
      <c r="O403" s="37">
        <v>44121</v>
      </c>
      <c r="P403" s="27" t="s">
        <v>1773</v>
      </c>
      <c r="Q403" s="27" t="s">
        <v>1774</v>
      </c>
      <c r="R403" s="27" t="s">
        <v>1775</v>
      </c>
      <c r="S403" s="27" t="s">
        <v>1779</v>
      </c>
      <c r="T403" s="27" t="s">
        <v>1860</v>
      </c>
      <c r="U403" s="27" t="s">
        <v>1861</v>
      </c>
    </row>
    <row r="404" spans="1:21" ht="15.6" x14ac:dyDescent="0.3">
      <c r="A404" s="27" t="s">
        <v>403</v>
      </c>
      <c r="B404" s="27" t="s">
        <v>982</v>
      </c>
      <c r="C404" s="27" t="s">
        <v>1561</v>
      </c>
      <c r="D404" s="27" t="s">
        <v>982</v>
      </c>
      <c r="E404" s="27" t="s">
        <v>1741</v>
      </c>
      <c r="F404" s="27" t="s">
        <v>1742</v>
      </c>
      <c r="G404" s="27" t="s">
        <v>1743</v>
      </c>
      <c r="H404" s="27" t="s">
        <v>1744</v>
      </c>
      <c r="I404" s="27" t="s">
        <v>1747</v>
      </c>
      <c r="J404" s="27" t="s">
        <v>1752</v>
      </c>
      <c r="K404" s="27" t="s">
        <v>1759</v>
      </c>
      <c r="L404" s="28">
        <v>96.774000000000001</v>
      </c>
      <c r="M404" s="27" t="s">
        <v>1762</v>
      </c>
      <c r="N404" s="27" t="s">
        <v>1772</v>
      </c>
      <c r="O404" s="37">
        <v>44121</v>
      </c>
      <c r="P404" s="27" t="s">
        <v>1773</v>
      </c>
      <c r="Q404" s="27" t="s">
        <v>1774</v>
      </c>
      <c r="R404" s="27" t="s">
        <v>1775</v>
      </c>
      <c r="S404" s="27" t="s">
        <v>1779</v>
      </c>
      <c r="T404" s="27" t="s">
        <v>1862</v>
      </c>
      <c r="U404" s="27" t="s">
        <v>1863</v>
      </c>
    </row>
    <row r="405" spans="1:21" ht="15.6" x14ac:dyDescent="0.3">
      <c r="A405" s="27" t="s">
        <v>404</v>
      </c>
      <c r="B405" s="27" t="s">
        <v>983</v>
      </c>
      <c r="C405" s="27" t="s">
        <v>1562</v>
      </c>
      <c r="D405" s="27" t="s">
        <v>983</v>
      </c>
      <c r="E405" s="27" t="s">
        <v>1741</v>
      </c>
      <c r="F405" s="27" t="s">
        <v>1742</v>
      </c>
      <c r="G405" s="27" t="s">
        <v>1743</v>
      </c>
      <c r="H405" s="27" t="s">
        <v>1744</v>
      </c>
      <c r="I405" s="27" t="s">
        <v>1747</v>
      </c>
      <c r="J405" s="27" t="s">
        <v>1752</v>
      </c>
      <c r="K405" s="27" t="s">
        <v>1759</v>
      </c>
      <c r="L405" s="28">
        <v>96.451999999999998</v>
      </c>
      <c r="M405" s="27" t="s">
        <v>1762</v>
      </c>
      <c r="N405" s="27" t="s">
        <v>1772</v>
      </c>
      <c r="O405" s="37">
        <v>44142</v>
      </c>
      <c r="P405" s="27" t="s">
        <v>1773</v>
      </c>
      <c r="Q405" s="27" t="s">
        <v>1774</v>
      </c>
      <c r="R405" s="27" t="s">
        <v>1775</v>
      </c>
      <c r="S405" s="27" t="s">
        <v>1779</v>
      </c>
      <c r="T405" s="27" t="s">
        <v>1864</v>
      </c>
      <c r="U405" s="27" t="s">
        <v>1865</v>
      </c>
    </row>
    <row r="406" spans="1:21" ht="15.6" x14ac:dyDescent="0.3">
      <c r="A406" s="27" t="s">
        <v>405</v>
      </c>
      <c r="B406" s="27" t="s">
        <v>984</v>
      </c>
      <c r="C406" s="27" t="s">
        <v>1563</v>
      </c>
      <c r="D406" s="27" t="s">
        <v>984</v>
      </c>
      <c r="E406" s="27" t="s">
        <v>1741</v>
      </c>
      <c r="F406" s="27" t="s">
        <v>1742</v>
      </c>
      <c r="G406" s="27" t="s">
        <v>1743</v>
      </c>
      <c r="H406" s="27" t="s">
        <v>1744</v>
      </c>
      <c r="I406" s="27" t="s">
        <v>1747</v>
      </c>
      <c r="J406" s="27" t="s">
        <v>1752</v>
      </c>
      <c r="K406" s="27" t="s">
        <v>1759</v>
      </c>
      <c r="L406" s="28">
        <v>96.451999999999998</v>
      </c>
      <c r="M406" s="27" t="s">
        <v>1762</v>
      </c>
      <c r="N406" s="27" t="s">
        <v>1772</v>
      </c>
      <c r="O406" s="37">
        <v>44142</v>
      </c>
      <c r="P406" s="27" t="s">
        <v>1773</v>
      </c>
      <c r="Q406" s="27" t="s">
        <v>1774</v>
      </c>
      <c r="R406" s="27" t="s">
        <v>1775</v>
      </c>
      <c r="S406" s="27" t="s">
        <v>1779</v>
      </c>
      <c r="T406" s="27" t="s">
        <v>1864</v>
      </c>
      <c r="U406" s="27" t="s">
        <v>1865</v>
      </c>
    </row>
    <row r="407" spans="1:21" ht="15.6" x14ac:dyDescent="0.3">
      <c r="A407" s="27" t="s">
        <v>406</v>
      </c>
      <c r="B407" s="27" t="s">
        <v>985</v>
      </c>
      <c r="C407" s="27" t="s">
        <v>1564</v>
      </c>
      <c r="D407" s="27" t="s">
        <v>985</v>
      </c>
      <c r="E407" s="27" t="s">
        <v>1741</v>
      </c>
      <c r="F407" s="27" t="s">
        <v>1742</v>
      </c>
      <c r="G407" s="27" t="s">
        <v>1743</v>
      </c>
      <c r="H407" s="27" t="s">
        <v>1744</v>
      </c>
      <c r="I407" s="27" t="s">
        <v>1747</v>
      </c>
      <c r="J407" s="27" t="s">
        <v>1752</v>
      </c>
      <c r="K407" s="27" t="s">
        <v>1759</v>
      </c>
      <c r="L407" s="28">
        <v>96.613</v>
      </c>
      <c r="M407" s="27" t="s">
        <v>1762</v>
      </c>
      <c r="N407" s="27" t="s">
        <v>1772</v>
      </c>
      <c r="O407" s="37">
        <v>44142</v>
      </c>
      <c r="P407" s="27" t="s">
        <v>1773</v>
      </c>
      <c r="Q407" s="27" t="s">
        <v>1774</v>
      </c>
      <c r="R407" s="27" t="s">
        <v>1775</v>
      </c>
      <c r="S407" s="27" t="s">
        <v>1779</v>
      </c>
      <c r="T407" s="27" t="s">
        <v>1866</v>
      </c>
      <c r="U407" s="27" t="s">
        <v>1867</v>
      </c>
    </row>
    <row r="408" spans="1:21" ht="15.6" x14ac:dyDescent="0.3">
      <c r="A408" s="27" t="s">
        <v>407</v>
      </c>
      <c r="B408" s="27" t="s">
        <v>986</v>
      </c>
      <c r="C408" s="27" t="s">
        <v>1565</v>
      </c>
      <c r="D408" s="27" t="s">
        <v>986</v>
      </c>
      <c r="E408" s="27" t="s">
        <v>1741</v>
      </c>
      <c r="F408" s="27" t="s">
        <v>1742</v>
      </c>
      <c r="G408" s="27" t="s">
        <v>1743</v>
      </c>
      <c r="H408" s="27" t="s">
        <v>1744</v>
      </c>
      <c r="I408" s="27" t="s">
        <v>1747</v>
      </c>
      <c r="J408" s="27" t="s">
        <v>1752</v>
      </c>
      <c r="K408" s="27" t="s">
        <v>1759</v>
      </c>
      <c r="L408" s="28">
        <v>96.613</v>
      </c>
      <c r="M408" s="27" t="s">
        <v>1762</v>
      </c>
      <c r="N408" s="27" t="s">
        <v>1772</v>
      </c>
      <c r="O408" s="37">
        <v>44142</v>
      </c>
      <c r="P408" s="27" t="s">
        <v>1773</v>
      </c>
      <c r="Q408" s="27" t="s">
        <v>1774</v>
      </c>
      <c r="R408" s="27" t="s">
        <v>1775</v>
      </c>
      <c r="S408" s="27" t="s">
        <v>1779</v>
      </c>
      <c r="T408" s="27" t="s">
        <v>1866</v>
      </c>
      <c r="U408" s="27" t="s">
        <v>1867</v>
      </c>
    </row>
    <row r="409" spans="1:21" ht="15.6" x14ac:dyDescent="0.3">
      <c r="A409" s="27" t="s">
        <v>408</v>
      </c>
      <c r="B409" s="27" t="s">
        <v>987</v>
      </c>
      <c r="C409" s="27" t="s">
        <v>1566</v>
      </c>
      <c r="D409" s="27" t="s">
        <v>987</v>
      </c>
      <c r="E409" s="27" t="s">
        <v>1741</v>
      </c>
      <c r="F409" s="27" t="s">
        <v>1742</v>
      </c>
      <c r="G409" s="27" t="s">
        <v>1743</v>
      </c>
      <c r="H409" s="27" t="s">
        <v>1744</v>
      </c>
      <c r="I409" s="27" t="s">
        <v>1747</v>
      </c>
      <c r="J409" s="27" t="s">
        <v>1752</v>
      </c>
      <c r="K409" s="27" t="s">
        <v>1759</v>
      </c>
      <c r="L409" s="28">
        <v>96.694000000000003</v>
      </c>
      <c r="M409" s="27" t="s">
        <v>1762</v>
      </c>
      <c r="N409" s="27" t="s">
        <v>1772</v>
      </c>
      <c r="O409" s="37">
        <v>44142</v>
      </c>
      <c r="P409" s="27" t="s">
        <v>1773</v>
      </c>
      <c r="Q409" s="27" t="s">
        <v>1774</v>
      </c>
      <c r="R409" s="27" t="s">
        <v>1775</v>
      </c>
      <c r="S409" s="27" t="s">
        <v>1779</v>
      </c>
      <c r="T409" s="27" t="s">
        <v>1866</v>
      </c>
      <c r="U409" s="27" t="s">
        <v>1867</v>
      </c>
    </row>
    <row r="410" spans="1:21" ht="15.6" x14ac:dyDescent="0.3">
      <c r="A410" s="27" t="s">
        <v>409</v>
      </c>
      <c r="B410" s="27" t="s">
        <v>988</v>
      </c>
      <c r="C410" s="27" t="s">
        <v>1567</v>
      </c>
      <c r="D410" s="27" t="s">
        <v>988</v>
      </c>
      <c r="E410" s="27" t="s">
        <v>1741</v>
      </c>
      <c r="F410" s="27" t="s">
        <v>1742</v>
      </c>
      <c r="G410" s="27" t="s">
        <v>1743</v>
      </c>
      <c r="H410" s="27" t="s">
        <v>1744</v>
      </c>
      <c r="I410" s="27" t="s">
        <v>1747</v>
      </c>
      <c r="J410" s="27" t="s">
        <v>1752</v>
      </c>
      <c r="K410" s="27" t="s">
        <v>1759</v>
      </c>
      <c r="L410" s="28">
        <v>96.29</v>
      </c>
      <c r="M410" s="27" t="s">
        <v>1762</v>
      </c>
      <c r="N410" s="27" t="s">
        <v>1772</v>
      </c>
      <c r="O410" s="37">
        <v>44142</v>
      </c>
      <c r="P410" s="27" t="s">
        <v>1773</v>
      </c>
      <c r="Q410" s="27" t="s">
        <v>1774</v>
      </c>
      <c r="R410" s="27" t="s">
        <v>1775</v>
      </c>
      <c r="S410" s="27" t="s">
        <v>1779</v>
      </c>
      <c r="T410" s="27" t="s">
        <v>1866</v>
      </c>
      <c r="U410" s="27" t="s">
        <v>1867</v>
      </c>
    </row>
    <row r="411" spans="1:21" ht="15.6" x14ac:dyDescent="0.3">
      <c r="A411" s="27" t="s">
        <v>410</v>
      </c>
      <c r="B411" s="27" t="s">
        <v>989</v>
      </c>
      <c r="C411" s="27" t="s">
        <v>1568</v>
      </c>
      <c r="D411" s="27" t="s">
        <v>989</v>
      </c>
      <c r="E411" s="27" t="s">
        <v>1741</v>
      </c>
      <c r="F411" s="27" t="s">
        <v>1742</v>
      </c>
      <c r="G411" s="27" t="s">
        <v>1743</v>
      </c>
      <c r="H411" s="27" t="s">
        <v>1744</v>
      </c>
      <c r="I411" s="27" t="s">
        <v>1747</v>
      </c>
      <c r="J411" s="27" t="s">
        <v>1752</v>
      </c>
      <c r="K411" s="27" t="s">
        <v>1759</v>
      </c>
      <c r="L411" s="28">
        <v>96.613</v>
      </c>
      <c r="M411" s="27" t="s">
        <v>1762</v>
      </c>
      <c r="N411" s="27" t="s">
        <v>1772</v>
      </c>
      <c r="O411" s="37">
        <v>44142</v>
      </c>
      <c r="P411" s="27" t="s">
        <v>1773</v>
      </c>
      <c r="Q411" s="27" t="s">
        <v>1774</v>
      </c>
      <c r="R411" s="27" t="s">
        <v>1775</v>
      </c>
      <c r="S411" s="27" t="s">
        <v>1779</v>
      </c>
      <c r="T411" s="27" t="s">
        <v>1866</v>
      </c>
      <c r="U411" s="27" t="s">
        <v>1867</v>
      </c>
    </row>
    <row r="412" spans="1:21" ht="15.6" x14ac:dyDescent="0.3">
      <c r="A412" s="27" t="s">
        <v>411</v>
      </c>
      <c r="B412" s="27" t="s">
        <v>990</v>
      </c>
      <c r="C412" s="27" t="s">
        <v>1569</v>
      </c>
      <c r="D412" s="27" t="s">
        <v>990</v>
      </c>
      <c r="E412" s="27" t="s">
        <v>1741</v>
      </c>
      <c r="F412" s="27" t="s">
        <v>1742</v>
      </c>
      <c r="G412" s="27" t="s">
        <v>1743</v>
      </c>
      <c r="H412" s="27" t="s">
        <v>1744</v>
      </c>
      <c r="I412" s="27" t="s">
        <v>1747</v>
      </c>
      <c r="J412" s="27" t="s">
        <v>1752</v>
      </c>
      <c r="K412" s="27" t="s">
        <v>1759</v>
      </c>
      <c r="L412" s="28">
        <v>96.613</v>
      </c>
      <c r="M412" s="27" t="s">
        <v>1762</v>
      </c>
      <c r="N412" s="27" t="s">
        <v>1772</v>
      </c>
      <c r="O412" s="37">
        <v>44142</v>
      </c>
      <c r="P412" s="27" t="s">
        <v>1773</v>
      </c>
      <c r="Q412" s="27" t="s">
        <v>1774</v>
      </c>
      <c r="R412" s="27" t="s">
        <v>1775</v>
      </c>
      <c r="S412" s="27" t="s">
        <v>1779</v>
      </c>
      <c r="T412" s="27" t="s">
        <v>1866</v>
      </c>
      <c r="U412" s="27" t="s">
        <v>1867</v>
      </c>
    </row>
    <row r="413" spans="1:21" ht="15.6" x14ac:dyDescent="0.3">
      <c r="A413" s="27" t="s">
        <v>412</v>
      </c>
      <c r="B413" s="27" t="s">
        <v>991</v>
      </c>
      <c r="C413" s="27" t="s">
        <v>1570</v>
      </c>
      <c r="D413" s="27" t="s">
        <v>991</v>
      </c>
      <c r="E413" s="27" t="s">
        <v>1741</v>
      </c>
      <c r="F413" s="27" t="s">
        <v>1742</v>
      </c>
      <c r="G413" s="27" t="s">
        <v>1743</v>
      </c>
      <c r="H413" s="27" t="s">
        <v>1744</v>
      </c>
      <c r="I413" s="27" t="s">
        <v>1747</v>
      </c>
      <c r="J413" s="27" t="s">
        <v>1752</v>
      </c>
      <c r="K413" s="27" t="s">
        <v>1759</v>
      </c>
      <c r="L413" s="28">
        <v>97.495999999999995</v>
      </c>
      <c r="M413" s="27" t="s">
        <v>1762</v>
      </c>
      <c r="N413" s="27" t="s">
        <v>1772</v>
      </c>
      <c r="O413" s="37">
        <v>44142</v>
      </c>
      <c r="P413" s="27" t="s">
        <v>1773</v>
      </c>
      <c r="Q413" s="27" t="s">
        <v>1774</v>
      </c>
      <c r="R413" s="27" t="s">
        <v>1775</v>
      </c>
      <c r="S413" s="27" t="s">
        <v>1779</v>
      </c>
      <c r="T413" s="27" t="s">
        <v>1866</v>
      </c>
      <c r="U413" s="27" t="s">
        <v>1867</v>
      </c>
    </row>
    <row r="414" spans="1:21" ht="15.6" x14ac:dyDescent="0.3">
      <c r="A414" s="27" t="s">
        <v>413</v>
      </c>
      <c r="B414" s="27" t="s">
        <v>992</v>
      </c>
      <c r="C414" s="27" t="s">
        <v>1571</v>
      </c>
      <c r="D414" s="27" t="s">
        <v>992</v>
      </c>
      <c r="E414" s="27" t="s">
        <v>1741</v>
      </c>
      <c r="F414" s="27" t="s">
        <v>1742</v>
      </c>
      <c r="G414" s="27" t="s">
        <v>1743</v>
      </c>
      <c r="H414" s="27" t="s">
        <v>1744</v>
      </c>
      <c r="I414" s="27" t="s">
        <v>1747</v>
      </c>
      <c r="J414" s="27" t="s">
        <v>1752</v>
      </c>
      <c r="K414" s="27" t="s">
        <v>1759</v>
      </c>
      <c r="L414" s="28">
        <v>96.29</v>
      </c>
      <c r="M414" s="27" t="s">
        <v>1762</v>
      </c>
      <c r="N414" s="27" t="s">
        <v>1772</v>
      </c>
      <c r="O414" s="37">
        <v>44142</v>
      </c>
      <c r="P414" s="27" t="s">
        <v>1773</v>
      </c>
      <c r="Q414" s="27" t="s">
        <v>1774</v>
      </c>
      <c r="R414" s="27" t="s">
        <v>1775</v>
      </c>
      <c r="S414" s="27" t="s">
        <v>1779</v>
      </c>
      <c r="T414" s="27" t="s">
        <v>1868</v>
      </c>
      <c r="U414" s="27" t="s">
        <v>1869</v>
      </c>
    </row>
    <row r="415" spans="1:21" ht="15.6" x14ac:dyDescent="0.3">
      <c r="A415" s="27" t="s">
        <v>414</v>
      </c>
      <c r="B415" s="27" t="s">
        <v>993</v>
      </c>
      <c r="C415" s="27" t="s">
        <v>1572</v>
      </c>
      <c r="D415" s="27" t="s">
        <v>993</v>
      </c>
      <c r="E415" s="27" t="s">
        <v>1741</v>
      </c>
      <c r="F415" s="27" t="s">
        <v>1742</v>
      </c>
      <c r="G415" s="27" t="s">
        <v>1743</v>
      </c>
      <c r="H415" s="27" t="s">
        <v>1744</v>
      </c>
      <c r="I415" s="27" t="s">
        <v>1747</v>
      </c>
      <c r="J415" s="27" t="s">
        <v>1752</v>
      </c>
      <c r="K415" s="27" t="s">
        <v>1759</v>
      </c>
      <c r="L415" s="28">
        <v>96.29</v>
      </c>
      <c r="M415" s="27" t="s">
        <v>1762</v>
      </c>
      <c r="N415" s="27" t="s">
        <v>1772</v>
      </c>
      <c r="O415" s="37">
        <v>44142</v>
      </c>
      <c r="P415" s="27" t="s">
        <v>1773</v>
      </c>
      <c r="Q415" s="27" t="s">
        <v>1774</v>
      </c>
      <c r="R415" s="27" t="s">
        <v>1775</v>
      </c>
      <c r="S415" s="27" t="s">
        <v>1779</v>
      </c>
      <c r="T415" s="27" t="s">
        <v>1868</v>
      </c>
      <c r="U415" s="27" t="s">
        <v>1869</v>
      </c>
    </row>
    <row r="416" spans="1:21" ht="15.6" x14ac:dyDescent="0.3">
      <c r="A416" s="27" t="s">
        <v>415</v>
      </c>
      <c r="B416" s="27" t="s">
        <v>994</v>
      </c>
      <c r="C416" s="27" t="s">
        <v>1573</v>
      </c>
      <c r="D416" s="27" t="s">
        <v>994</v>
      </c>
      <c r="E416" s="27" t="s">
        <v>1741</v>
      </c>
      <c r="F416" s="27" t="s">
        <v>1742</v>
      </c>
      <c r="G416" s="27" t="s">
        <v>1743</v>
      </c>
      <c r="H416" s="27" t="s">
        <v>1744</v>
      </c>
      <c r="I416" s="27" t="s">
        <v>1747</v>
      </c>
      <c r="J416" s="27" t="s">
        <v>1752</v>
      </c>
      <c r="K416" s="27" t="s">
        <v>1759</v>
      </c>
      <c r="L416" s="28">
        <v>96.774000000000001</v>
      </c>
      <c r="M416" s="27" t="s">
        <v>1762</v>
      </c>
      <c r="N416" s="27" t="s">
        <v>1772</v>
      </c>
      <c r="O416" s="37">
        <v>44142</v>
      </c>
      <c r="P416" s="27" t="s">
        <v>1773</v>
      </c>
      <c r="Q416" s="27" t="s">
        <v>1774</v>
      </c>
      <c r="R416" s="27" t="s">
        <v>1775</v>
      </c>
      <c r="S416" s="27" t="s">
        <v>1779</v>
      </c>
      <c r="T416" s="27" t="s">
        <v>1868</v>
      </c>
      <c r="U416" s="27" t="s">
        <v>1869</v>
      </c>
    </row>
    <row r="417" spans="1:21" ht="15.6" x14ac:dyDescent="0.3">
      <c r="A417" s="27" t="s">
        <v>416</v>
      </c>
      <c r="B417" s="39" t="s">
        <v>995</v>
      </c>
      <c r="C417" s="27" t="s">
        <v>1574</v>
      </c>
      <c r="D417" s="39" t="s">
        <v>995</v>
      </c>
      <c r="E417" s="27" t="s">
        <v>1741</v>
      </c>
      <c r="F417" s="27" t="s">
        <v>1742</v>
      </c>
      <c r="G417" s="27" t="s">
        <v>1743</v>
      </c>
      <c r="H417" s="27" t="s">
        <v>1744</v>
      </c>
      <c r="I417" s="27" t="s">
        <v>1747</v>
      </c>
      <c r="J417" s="27" t="s">
        <v>1748</v>
      </c>
      <c r="K417" s="27" t="s">
        <v>1759</v>
      </c>
      <c r="L417" s="28">
        <v>97.096999999999994</v>
      </c>
      <c r="M417" s="27" t="s">
        <v>1762</v>
      </c>
      <c r="N417" s="27" t="s">
        <v>1772</v>
      </c>
      <c r="O417" s="37">
        <v>44792</v>
      </c>
      <c r="P417" s="27" t="s">
        <v>1773</v>
      </c>
      <c r="Q417" s="27" t="s">
        <v>1774</v>
      </c>
      <c r="R417" s="27" t="s">
        <v>1775</v>
      </c>
      <c r="S417" s="27" t="s">
        <v>1779</v>
      </c>
      <c r="T417" s="27" t="s">
        <v>1870</v>
      </c>
      <c r="U417" s="27" t="s">
        <v>1871</v>
      </c>
    </row>
    <row r="418" spans="1:21" ht="15.6" x14ac:dyDescent="0.3">
      <c r="A418" s="27" t="s">
        <v>417</v>
      </c>
      <c r="B418" s="27" t="s">
        <v>996</v>
      </c>
      <c r="C418" s="27" t="s">
        <v>1575</v>
      </c>
      <c r="D418" s="27" t="s">
        <v>996</v>
      </c>
      <c r="E418" s="27" t="s">
        <v>1741</v>
      </c>
      <c r="F418" s="27" t="s">
        <v>1742</v>
      </c>
      <c r="G418" s="27" t="s">
        <v>1743</v>
      </c>
      <c r="H418" s="27" t="s">
        <v>1744</v>
      </c>
      <c r="I418" s="27" t="s">
        <v>1747</v>
      </c>
      <c r="J418" s="27" t="s">
        <v>1750</v>
      </c>
      <c r="K418" s="27" t="s">
        <v>1759</v>
      </c>
      <c r="L418" s="28">
        <v>97.959000000000003</v>
      </c>
      <c r="M418" s="27" t="s">
        <v>1762</v>
      </c>
      <c r="N418" s="27" t="s">
        <v>1772</v>
      </c>
      <c r="O418" s="37">
        <v>44792</v>
      </c>
      <c r="P418" s="27" t="s">
        <v>1773</v>
      </c>
      <c r="Q418" s="27" t="s">
        <v>1774</v>
      </c>
      <c r="R418" s="27" t="s">
        <v>1775</v>
      </c>
      <c r="S418" s="27" t="s">
        <v>1779</v>
      </c>
      <c r="T418" s="27" t="s">
        <v>1794</v>
      </c>
      <c r="U418" s="27" t="s">
        <v>1795</v>
      </c>
    </row>
    <row r="419" spans="1:21" ht="15.6" x14ac:dyDescent="0.3">
      <c r="A419" s="27" t="s">
        <v>418</v>
      </c>
      <c r="B419" s="27" t="s">
        <v>997</v>
      </c>
      <c r="C419" s="27" t="s">
        <v>1576</v>
      </c>
      <c r="D419" s="27" t="s">
        <v>997</v>
      </c>
      <c r="E419" s="27" t="s">
        <v>1741</v>
      </c>
      <c r="F419" s="27" t="s">
        <v>1742</v>
      </c>
      <c r="G419" s="27" t="s">
        <v>1743</v>
      </c>
      <c r="H419" s="27" t="s">
        <v>1744</v>
      </c>
      <c r="I419" s="27" t="s">
        <v>1747</v>
      </c>
      <c r="J419" s="27" t="s">
        <v>1750</v>
      </c>
      <c r="K419" s="27" t="s">
        <v>1759</v>
      </c>
      <c r="L419" s="28">
        <v>95.813000000000002</v>
      </c>
      <c r="M419" s="27" t="s">
        <v>1762</v>
      </c>
      <c r="N419" s="27" t="s">
        <v>1772</v>
      </c>
      <c r="O419" s="37">
        <v>44792</v>
      </c>
      <c r="P419" s="27" t="s">
        <v>1773</v>
      </c>
      <c r="Q419" s="27" t="s">
        <v>1774</v>
      </c>
      <c r="R419" s="27" t="s">
        <v>1775</v>
      </c>
      <c r="S419" s="27" t="s">
        <v>1779</v>
      </c>
      <c r="T419" s="27" t="s">
        <v>1794</v>
      </c>
      <c r="U419" s="27" t="s">
        <v>1795</v>
      </c>
    </row>
    <row r="420" spans="1:21" ht="15.6" x14ac:dyDescent="0.3">
      <c r="A420" s="27" t="s">
        <v>419</v>
      </c>
      <c r="B420" s="27" t="s">
        <v>998</v>
      </c>
      <c r="C420" s="27" t="s">
        <v>1577</v>
      </c>
      <c r="D420" s="27" t="s">
        <v>998</v>
      </c>
      <c r="E420" s="27" t="s">
        <v>1741</v>
      </c>
      <c r="F420" s="27" t="s">
        <v>1742</v>
      </c>
      <c r="G420" s="27" t="s">
        <v>1743</v>
      </c>
      <c r="H420" s="27" t="s">
        <v>1744</v>
      </c>
      <c r="I420" s="27" t="s">
        <v>1747</v>
      </c>
      <c r="J420" s="27" t="s">
        <v>1750</v>
      </c>
      <c r="K420" s="27" t="s">
        <v>1759</v>
      </c>
      <c r="L420" s="28">
        <v>97.619</v>
      </c>
      <c r="M420" s="27" t="s">
        <v>1762</v>
      </c>
      <c r="N420" s="27" t="s">
        <v>1772</v>
      </c>
      <c r="O420" s="37">
        <v>44792</v>
      </c>
      <c r="P420" s="27" t="s">
        <v>1773</v>
      </c>
      <c r="Q420" s="27" t="s">
        <v>1774</v>
      </c>
      <c r="R420" s="27" t="s">
        <v>1775</v>
      </c>
      <c r="S420" s="27" t="s">
        <v>1779</v>
      </c>
      <c r="T420" s="27" t="s">
        <v>1794</v>
      </c>
      <c r="U420" s="27" t="s">
        <v>1795</v>
      </c>
    </row>
    <row r="421" spans="1:21" ht="15.6" x14ac:dyDescent="0.3">
      <c r="A421" s="27" t="s">
        <v>420</v>
      </c>
      <c r="B421" s="27" t="s">
        <v>999</v>
      </c>
      <c r="C421" s="27" t="s">
        <v>1578</v>
      </c>
      <c r="D421" s="27" t="s">
        <v>999</v>
      </c>
      <c r="E421" s="27" t="s">
        <v>1741</v>
      </c>
      <c r="F421" s="27" t="s">
        <v>1742</v>
      </c>
      <c r="G421" s="27" t="s">
        <v>1743</v>
      </c>
      <c r="H421" s="27" t="s">
        <v>1744</v>
      </c>
      <c r="I421" s="27" t="s">
        <v>1747</v>
      </c>
      <c r="J421" s="27" t="s">
        <v>1750</v>
      </c>
      <c r="K421" s="27" t="s">
        <v>1759</v>
      </c>
      <c r="L421" s="28">
        <v>96.935000000000002</v>
      </c>
      <c r="M421" s="27" t="s">
        <v>1762</v>
      </c>
      <c r="N421" s="27" t="s">
        <v>1772</v>
      </c>
      <c r="O421" s="37">
        <v>44792</v>
      </c>
      <c r="P421" s="27" t="s">
        <v>1773</v>
      </c>
      <c r="Q421" s="27" t="s">
        <v>1774</v>
      </c>
      <c r="R421" s="27" t="s">
        <v>1775</v>
      </c>
      <c r="S421" s="27" t="s">
        <v>1779</v>
      </c>
      <c r="T421" s="27" t="s">
        <v>1794</v>
      </c>
      <c r="U421" s="27" t="s">
        <v>1795</v>
      </c>
    </row>
    <row r="422" spans="1:21" ht="15.6" x14ac:dyDescent="0.3">
      <c r="A422" s="27" t="s">
        <v>421</v>
      </c>
      <c r="B422" s="27" t="s">
        <v>1000</v>
      </c>
      <c r="C422" s="27" t="s">
        <v>1579</v>
      </c>
      <c r="D422" s="27" t="s">
        <v>1000</v>
      </c>
      <c r="E422" s="27" t="s">
        <v>1741</v>
      </c>
      <c r="F422" s="27" t="s">
        <v>1742</v>
      </c>
      <c r="G422" s="27" t="s">
        <v>1743</v>
      </c>
      <c r="H422" s="27" t="s">
        <v>1744</v>
      </c>
      <c r="I422" s="27" t="s">
        <v>1747</v>
      </c>
      <c r="J422" s="27" t="s">
        <v>1750</v>
      </c>
      <c r="K422" s="27" t="s">
        <v>1759</v>
      </c>
      <c r="L422" s="28">
        <v>95.161000000000001</v>
      </c>
      <c r="M422" s="27" t="s">
        <v>1762</v>
      </c>
      <c r="N422" s="27" t="s">
        <v>1772</v>
      </c>
      <c r="O422" s="37">
        <v>44792</v>
      </c>
      <c r="P422" s="27" t="s">
        <v>1773</v>
      </c>
      <c r="Q422" s="27" t="s">
        <v>1774</v>
      </c>
      <c r="R422" s="27" t="s">
        <v>1775</v>
      </c>
      <c r="S422" s="27" t="s">
        <v>1779</v>
      </c>
      <c r="T422" s="27" t="s">
        <v>1794</v>
      </c>
      <c r="U422" s="27" t="s">
        <v>1795</v>
      </c>
    </row>
    <row r="423" spans="1:21" ht="15.6" x14ac:dyDescent="0.3">
      <c r="A423" s="27" t="s">
        <v>422</v>
      </c>
      <c r="B423" s="27" t="s">
        <v>1001</v>
      </c>
      <c r="C423" s="27" t="s">
        <v>1580</v>
      </c>
      <c r="D423" s="27" t="s">
        <v>1001</v>
      </c>
      <c r="E423" s="27" t="s">
        <v>1741</v>
      </c>
      <c r="F423" s="27" t="s">
        <v>1742</v>
      </c>
      <c r="G423" s="27" t="s">
        <v>1743</v>
      </c>
      <c r="H423" s="27" t="s">
        <v>1744</v>
      </c>
      <c r="I423" s="27" t="s">
        <v>1747</v>
      </c>
      <c r="J423" s="27" t="s">
        <v>1750</v>
      </c>
      <c r="K423" s="27" t="s">
        <v>1759</v>
      </c>
      <c r="L423" s="28">
        <v>95.161000000000001</v>
      </c>
      <c r="M423" s="27" t="s">
        <v>1762</v>
      </c>
      <c r="N423" s="27" t="s">
        <v>1772</v>
      </c>
      <c r="O423" s="37">
        <v>44792</v>
      </c>
      <c r="P423" s="27" t="s">
        <v>1773</v>
      </c>
      <c r="Q423" s="27" t="s">
        <v>1774</v>
      </c>
      <c r="R423" s="27" t="s">
        <v>1775</v>
      </c>
      <c r="S423" s="27" t="s">
        <v>1779</v>
      </c>
      <c r="T423" s="27" t="s">
        <v>1794</v>
      </c>
      <c r="U423" s="27" t="s">
        <v>1795</v>
      </c>
    </row>
    <row r="424" spans="1:21" ht="15.6" x14ac:dyDescent="0.3">
      <c r="A424" s="27" t="s">
        <v>423</v>
      </c>
      <c r="B424" s="27" t="s">
        <v>1002</v>
      </c>
      <c r="C424" s="27" t="s">
        <v>1581</v>
      </c>
      <c r="D424" s="27" t="s">
        <v>1002</v>
      </c>
      <c r="E424" s="27" t="s">
        <v>1741</v>
      </c>
      <c r="F424" s="27" t="s">
        <v>1742</v>
      </c>
      <c r="G424" s="27" t="s">
        <v>1743</v>
      </c>
      <c r="H424" s="27" t="s">
        <v>1744</v>
      </c>
      <c r="I424" s="27" t="s">
        <v>1747</v>
      </c>
      <c r="J424" s="27" t="s">
        <v>1748</v>
      </c>
      <c r="K424" s="27" t="s">
        <v>1759</v>
      </c>
      <c r="L424" s="28">
        <v>97.742000000000004</v>
      </c>
      <c r="M424" s="27" t="s">
        <v>1762</v>
      </c>
      <c r="N424" s="27" t="s">
        <v>1772</v>
      </c>
      <c r="O424" s="37">
        <v>44792</v>
      </c>
      <c r="P424" s="27" t="s">
        <v>1773</v>
      </c>
      <c r="Q424" s="27" t="s">
        <v>1774</v>
      </c>
      <c r="R424" s="27" t="s">
        <v>1775</v>
      </c>
      <c r="S424" s="27" t="s">
        <v>1779</v>
      </c>
      <c r="T424" s="27" t="s">
        <v>1794</v>
      </c>
      <c r="U424" s="27" t="s">
        <v>1795</v>
      </c>
    </row>
    <row r="425" spans="1:21" ht="15.6" x14ac:dyDescent="0.3">
      <c r="A425" s="27" t="s">
        <v>424</v>
      </c>
      <c r="B425" s="27" t="s">
        <v>1003</v>
      </c>
      <c r="C425" s="27" t="s">
        <v>1582</v>
      </c>
      <c r="D425" s="27" t="s">
        <v>1003</v>
      </c>
      <c r="E425" s="27" t="s">
        <v>1741</v>
      </c>
      <c r="F425" s="27" t="s">
        <v>1742</v>
      </c>
      <c r="G425" s="27" t="s">
        <v>1743</v>
      </c>
      <c r="H425" s="27" t="s">
        <v>1744</v>
      </c>
      <c r="I425" s="27" t="s">
        <v>1747</v>
      </c>
      <c r="J425" s="27" t="s">
        <v>1750</v>
      </c>
      <c r="K425" s="27" t="s">
        <v>1759</v>
      </c>
      <c r="L425" s="28">
        <v>96.613</v>
      </c>
      <c r="M425" s="27" t="s">
        <v>1762</v>
      </c>
      <c r="N425" s="27" t="s">
        <v>1772</v>
      </c>
      <c r="O425" s="37">
        <v>44792</v>
      </c>
      <c r="P425" s="27" t="s">
        <v>1773</v>
      </c>
      <c r="Q425" s="27" t="s">
        <v>1774</v>
      </c>
      <c r="R425" s="27" t="s">
        <v>1775</v>
      </c>
      <c r="S425" s="27" t="s">
        <v>1779</v>
      </c>
      <c r="T425" s="27" t="s">
        <v>1794</v>
      </c>
      <c r="U425" s="27" t="s">
        <v>1795</v>
      </c>
    </row>
    <row r="426" spans="1:21" ht="15.6" x14ac:dyDescent="0.3">
      <c r="A426" s="27" t="s">
        <v>425</v>
      </c>
      <c r="B426" s="27" t="s">
        <v>1004</v>
      </c>
      <c r="C426" s="27" t="s">
        <v>1583</v>
      </c>
      <c r="D426" s="27" t="s">
        <v>1004</v>
      </c>
      <c r="E426" s="27" t="s">
        <v>1741</v>
      </c>
      <c r="F426" s="27" t="s">
        <v>1742</v>
      </c>
      <c r="G426" s="27" t="s">
        <v>1743</v>
      </c>
      <c r="H426" s="27" t="s">
        <v>1744</v>
      </c>
      <c r="I426" s="27" t="s">
        <v>1747</v>
      </c>
      <c r="J426" s="27" t="s">
        <v>1750</v>
      </c>
      <c r="K426" s="27" t="s">
        <v>1759</v>
      </c>
      <c r="L426" s="28">
        <v>96.451999999999998</v>
      </c>
      <c r="M426" s="27" t="s">
        <v>1762</v>
      </c>
      <c r="N426" s="27" t="s">
        <v>1772</v>
      </c>
      <c r="O426" s="37">
        <v>44792</v>
      </c>
      <c r="P426" s="27" t="s">
        <v>1773</v>
      </c>
      <c r="Q426" s="27" t="s">
        <v>1774</v>
      </c>
      <c r="R426" s="27" t="s">
        <v>1775</v>
      </c>
      <c r="S426" s="27" t="s">
        <v>1779</v>
      </c>
      <c r="T426" s="27" t="s">
        <v>1794</v>
      </c>
      <c r="U426" s="27" t="s">
        <v>1795</v>
      </c>
    </row>
    <row r="427" spans="1:21" ht="15.6" x14ac:dyDescent="0.3">
      <c r="A427" s="27" t="s">
        <v>426</v>
      </c>
      <c r="B427" s="27" t="s">
        <v>1005</v>
      </c>
      <c r="C427" s="27" t="s">
        <v>1584</v>
      </c>
      <c r="D427" s="27" t="s">
        <v>1005</v>
      </c>
      <c r="E427" s="27" t="s">
        <v>1741</v>
      </c>
      <c r="F427" s="27" t="s">
        <v>1742</v>
      </c>
      <c r="G427" s="27" t="s">
        <v>1743</v>
      </c>
      <c r="H427" s="27" t="s">
        <v>1744</v>
      </c>
      <c r="I427" s="27" t="s">
        <v>1747</v>
      </c>
      <c r="J427" s="27" t="s">
        <v>1750</v>
      </c>
      <c r="K427" s="27" t="s">
        <v>1759</v>
      </c>
      <c r="L427" s="28">
        <v>96.613</v>
      </c>
      <c r="M427" s="27" t="s">
        <v>1762</v>
      </c>
      <c r="N427" s="27" t="s">
        <v>1772</v>
      </c>
      <c r="O427" s="37">
        <v>44792</v>
      </c>
      <c r="P427" s="27" t="s">
        <v>1773</v>
      </c>
      <c r="Q427" s="27" t="s">
        <v>1774</v>
      </c>
      <c r="R427" s="27" t="s">
        <v>1775</v>
      </c>
      <c r="S427" s="27" t="s">
        <v>1779</v>
      </c>
      <c r="T427" s="27" t="s">
        <v>1794</v>
      </c>
      <c r="U427" s="27" t="s">
        <v>1795</v>
      </c>
    </row>
    <row r="428" spans="1:21" ht="15.6" x14ac:dyDescent="0.3">
      <c r="A428" s="27" t="s">
        <v>427</v>
      </c>
      <c r="B428" s="27" t="s">
        <v>1006</v>
      </c>
      <c r="C428" s="27" t="s">
        <v>1585</v>
      </c>
      <c r="D428" s="27" t="s">
        <v>1006</v>
      </c>
      <c r="E428" s="27" t="s">
        <v>1741</v>
      </c>
      <c r="F428" s="27" t="s">
        <v>1742</v>
      </c>
      <c r="G428" s="27" t="s">
        <v>1743</v>
      </c>
      <c r="H428" s="27" t="s">
        <v>1744</v>
      </c>
      <c r="I428" s="27" t="s">
        <v>1747</v>
      </c>
      <c r="J428" s="27" t="s">
        <v>1748</v>
      </c>
      <c r="K428" s="27" t="s">
        <v>1759</v>
      </c>
      <c r="L428" s="28">
        <v>98.225999999999999</v>
      </c>
      <c r="M428" s="27" t="s">
        <v>1762</v>
      </c>
      <c r="N428" s="27" t="s">
        <v>1772</v>
      </c>
      <c r="O428" s="37">
        <v>44734</v>
      </c>
      <c r="P428" s="27" t="s">
        <v>1773</v>
      </c>
      <c r="Q428" s="27" t="s">
        <v>1774</v>
      </c>
      <c r="R428" s="27" t="s">
        <v>1775</v>
      </c>
      <c r="S428" s="27" t="s">
        <v>1779</v>
      </c>
      <c r="T428" s="27" t="s">
        <v>1805</v>
      </c>
      <c r="U428" s="27" t="s">
        <v>1806</v>
      </c>
    </row>
    <row r="429" spans="1:21" ht="15.6" x14ac:dyDescent="0.3">
      <c r="A429" s="27" t="s">
        <v>428</v>
      </c>
      <c r="B429" s="27" t="s">
        <v>1007</v>
      </c>
      <c r="C429" s="27" t="s">
        <v>1586</v>
      </c>
      <c r="D429" s="27" t="s">
        <v>1007</v>
      </c>
      <c r="E429" s="27" t="s">
        <v>1741</v>
      </c>
      <c r="F429" s="27" t="s">
        <v>1742</v>
      </c>
      <c r="G429" s="27" t="s">
        <v>1743</v>
      </c>
      <c r="H429" s="27" t="s">
        <v>1744</v>
      </c>
      <c r="I429" s="27" t="s">
        <v>1747</v>
      </c>
      <c r="J429" s="27" t="s">
        <v>1748</v>
      </c>
      <c r="K429" s="27" t="s">
        <v>1759</v>
      </c>
      <c r="L429" s="28">
        <v>98.384</v>
      </c>
      <c r="M429" s="27" t="s">
        <v>1762</v>
      </c>
      <c r="N429" s="27" t="s">
        <v>1772</v>
      </c>
      <c r="O429" s="37">
        <v>44734</v>
      </c>
      <c r="P429" s="27" t="s">
        <v>1773</v>
      </c>
      <c r="Q429" s="27" t="s">
        <v>1774</v>
      </c>
      <c r="R429" s="27" t="s">
        <v>1775</v>
      </c>
      <c r="S429" s="27" t="s">
        <v>1779</v>
      </c>
      <c r="T429" s="27" t="s">
        <v>1805</v>
      </c>
      <c r="U429" s="27" t="s">
        <v>1806</v>
      </c>
    </row>
    <row r="430" spans="1:21" ht="15.6" x14ac:dyDescent="0.3">
      <c r="A430" s="27" t="s">
        <v>429</v>
      </c>
      <c r="B430" s="27" t="s">
        <v>1008</v>
      </c>
      <c r="C430" s="27" t="s">
        <v>1587</v>
      </c>
      <c r="D430" s="27" t="s">
        <v>1008</v>
      </c>
      <c r="E430" s="27" t="s">
        <v>1741</v>
      </c>
      <c r="F430" s="27" t="s">
        <v>1742</v>
      </c>
      <c r="G430" s="27" t="s">
        <v>1743</v>
      </c>
      <c r="H430" s="27" t="s">
        <v>1744</v>
      </c>
      <c r="I430" s="27" t="s">
        <v>1747</v>
      </c>
      <c r="J430" s="27" t="s">
        <v>1749</v>
      </c>
      <c r="K430" s="27" t="s">
        <v>1759</v>
      </c>
      <c r="L430" s="28">
        <v>95.72</v>
      </c>
      <c r="M430" s="27" t="s">
        <v>1762</v>
      </c>
      <c r="N430" s="27" t="s">
        <v>1772</v>
      </c>
      <c r="O430" s="37">
        <v>44734</v>
      </c>
      <c r="P430" s="27" t="s">
        <v>1773</v>
      </c>
      <c r="Q430" s="27" t="s">
        <v>1774</v>
      </c>
      <c r="R430" s="27" t="s">
        <v>1775</v>
      </c>
      <c r="S430" s="27" t="s">
        <v>1779</v>
      </c>
      <c r="T430" s="27" t="s">
        <v>1805</v>
      </c>
      <c r="U430" s="27" t="s">
        <v>1806</v>
      </c>
    </row>
    <row r="431" spans="1:21" ht="15.6" x14ac:dyDescent="0.3">
      <c r="A431" s="27" t="s">
        <v>430</v>
      </c>
      <c r="B431" s="27" t="s">
        <v>1009</v>
      </c>
      <c r="C431" s="27" t="s">
        <v>1588</v>
      </c>
      <c r="D431" s="27" t="s">
        <v>1009</v>
      </c>
      <c r="E431" s="27" t="s">
        <v>1741</v>
      </c>
      <c r="F431" s="27" t="s">
        <v>1742</v>
      </c>
      <c r="G431" s="27" t="s">
        <v>1743</v>
      </c>
      <c r="H431" s="27" t="s">
        <v>1744</v>
      </c>
      <c r="I431" s="27" t="s">
        <v>1747</v>
      </c>
      <c r="J431" s="27" t="s">
        <v>1748</v>
      </c>
      <c r="K431" s="27" t="s">
        <v>1759</v>
      </c>
      <c r="L431" s="28">
        <v>98.064999999999998</v>
      </c>
      <c r="M431" s="27" t="s">
        <v>1762</v>
      </c>
      <c r="N431" s="27" t="s">
        <v>1772</v>
      </c>
      <c r="O431" s="37">
        <v>44734</v>
      </c>
      <c r="P431" s="27" t="s">
        <v>1773</v>
      </c>
      <c r="Q431" s="27" t="s">
        <v>1774</v>
      </c>
      <c r="R431" s="27" t="s">
        <v>1775</v>
      </c>
      <c r="S431" s="27" t="s">
        <v>1779</v>
      </c>
      <c r="T431" s="27" t="s">
        <v>1805</v>
      </c>
      <c r="U431" s="27" t="s">
        <v>1806</v>
      </c>
    </row>
    <row r="432" spans="1:21" ht="15.6" x14ac:dyDescent="0.3">
      <c r="A432" s="27" t="s">
        <v>431</v>
      </c>
      <c r="B432" s="27" t="s">
        <v>1010</v>
      </c>
      <c r="C432" s="27" t="s">
        <v>1589</v>
      </c>
      <c r="D432" s="27" t="s">
        <v>1010</v>
      </c>
      <c r="E432" s="27" t="s">
        <v>1741</v>
      </c>
      <c r="F432" s="27" t="s">
        <v>1742</v>
      </c>
      <c r="G432" s="27" t="s">
        <v>1743</v>
      </c>
      <c r="H432" s="27" t="s">
        <v>1744</v>
      </c>
      <c r="I432" s="27" t="s">
        <v>1747</v>
      </c>
      <c r="J432" s="27" t="s">
        <v>1748</v>
      </c>
      <c r="K432" s="27" t="s">
        <v>1759</v>
      </c>
      <c r="L432" s="28">
        <v>97.581000000000003</v>
      </c>
      <c r="M432" s="27" t="s">
        <v>1762</v>
      </c>
      <c r="N432" s="27" t="s">
        <v>1772</v>
      </c>
      <c r="O432" s="37">
        <v>44734</v>
      </c>
      <c r="P432" s="27" t="s">
        <v>1773</v>
      </c>
      <c r="Q432" s="27" t="s">
        <v>1774</v>
      </c>
      <c r="R432" s="27" t="s">
        <v>1775</v>
      </c>
      <c r="S432" s="27" t="s">
        <v>1779</v>
      </c>
      <c r="T432" s="27" t="s">
        <v>1805</v>
      </c>
      <c r="U432" s="27" t="s">
        <v>1806</v>
      </c>
    </row>
    <row r="433" spans="1:21" ht="15.6" x14ac:dyDescent="0.3">
      <c r="A433" s="27" t="s">
        <v>432</v>
      </c>
      <c r="B433" s="27" t="s">
        <v>1011</v>
      </c>
      <c r="C433" s="27" t="s">
        <v>1590</v>
      </c>
      <c r="D433" s="27" t="s">
        <v>1011</v>
      </c>
      <c r="E433" s="27" t="s">
        <v>1741</v>
      </c>
      <c r="F433" s="27" t="s">
        <v>1742</v>
      </c>
      <c r="G433" s="27" t="s">
        <v>1743</v>
      </c>
      <c r="H433" s="27" t="s">
        <v>1744</v>
      </c>
      <c r="I433" s="27" t="s">
        <v>1747</v>
      </c>
      <c r="J433" s="27" t="s">
        <v>1748</v>
      </c>
      <c r="K433" s="27" t="s">
        <v>1759</v>
      </c>
      <c r="L433" s="28">
        <v>98.064999999999998</v>
      </c>
      <c r="M433" s="27" t="s">
        <v>1762</v>
      </c>
      <c r="N433" s="27" t="s">
        <v>1772</v>
      </c>
      <c r="O433" s="37">
        <v>44734</v>
      </c>
      <c r="P433" s="27" t="s">
        <v>1773</v>
      </c>
      <c r="Q433" s="27" t="s">
        <v>1774</v>
      </c>
      <c r="R433" s="27" t="s">
        <v>1775</v>
      </c>
      <c r="S433" s="27" t="s">
        <v>1779</v>
      </c>
      <c r="T433" s="27" t="s">
        <v>1805</v>
      </c>
      <c r="U433" s="27" t="s">
        <v>1806</v>
      </c>
    </row>
    <row r="434" spans="1:21" ht="15.6" x14ac:dyDescent="0.3">
      <c r="A434" s="27" t="s">
        <v>433</v>
      </c>
      <c r="B434" s="27" t="s">
        <v>1012</v>
      </c>
      <c r="C434" s="27" t="s">
        <v>1591</v>
      </c>
      <c r="D434" s="27" t="s">
        <v>1012</v>
      </c>
      <c r="E434" s="27" t="s">
        <v>1741</v>
      </c>
      <c r="F434" s="27" t="s">
        <v>1742</v>
      </c>
      <c r="G434" s="27" t="s">
        <v>1743</v>
      </c>
      <c r="H434" s="27" t="s">
        <v>1744</v>
      </c>
      <c r="I434" s="27" t="s">
        <v>1747</v>
      </c>
      <c r="J434" s="27" t="s">
        <v>1748</v>
      </c>
      <c r="K434" s="27" t="s">
        <v>1759</v>
      </c>
      <c r="L434" s="28">
        <v>97.581000000000003</v>
      </c>
      <c r="M434" s="27" t="s">
        <v>1762</v>
      </c>
      <c r="N434" s="27" t="s">
        <v>1772</v>
      </c>
      <c r="O434" s="37">
        <v>44734</v>
      </c>
      <c r="P434" s="27" t="s">
        <v>1773</v>
      </c>
      <c r="Q434" s="27" t="s">
        <v>1774</v>
      </c>
      <c r="R434" s="27" t="s">
        <v>1775</v>
      </c>
      <c r="S434" s="27" t="s">
        <v>1779</v>
      </c>
      <c r="T434" s="27" t="s">
        <v>1805</v>
      </c>
      <c r="U434" s="27" t="s">
        <v>1806</v>
      </c>
    </row>
    <row r="435" spans="1:21" ht="15.6" x14ac:dyDescent="0.3">
      <c r="A435" s="27" t="s">
        <v>434</v>
      </c>
      <c r="B435" s="27" t="s">
        <v>1013</v>
      </c>
      <c r="C435" s="27" t="s">
        <v>1592</v>
      </c>
      <c r="D435" s="27" t="s">
        <v>1013</v>
      </c>
      <c r="E435" s="27" t="s">
        <v>1741</v>
      </c>
      <c r="F435" s="27" t="s">
        <v>1742</v>
      </c>
      <c r="G435" s="27" t="s">
        <v>1743</v>
      </c>
      <c r="H435" s="27" t="s">
        <v>1744</v>
      </c>
      <c r="I435" s="27" t="s">
        <v>1747</v>
      </c>
      <c r="J435" s="27" t="s">
        <v>1749</v>
      </c>
      <c r="K435" s="27" t="s">
        <v>1759</v>
      </c>
      <c r="L435" s="28">
        <v>95.566999999999993</v>
      </c>
      <c r="M435" s="27" t="s">
        <v>1762</v>
      </c>
      <c r="N435" s="27" t="s">
        <v>1772</v>
      </c>
      <c r="O435" s="37">
        <v>44734</v>
      </c>
      <c r="P435" s="27" t="s">
        <v>1773</v>
      </c>
      <c r="Q435" s="27" t="s">
        <v>1774</v>
      </c>
      <c r="R435" s="27" t="s">
        <v>1775</v>
      </c>
      <c r="S435" s="27" t="s">
        <v>1779</v>
      </c>
      <c r="T435" s="27" t="s">
        <v>1805</v>
      </c>
      <c r="U435" s="27" t="s">
        <v>1806</v>
      </c>
    </row>
    <row r="436" spans="1:21" ht="15.6" x14ac:dyDescent="0.3">
      <c r="A436" s="27" t="s">
        <v>435</v>
      </c>
      <c r="B436" s="27" t="s">
        <v>1014</v>
      </c>
      <c r="C436" s="27" t="s">
        <v>1593</v>
      </c>
      <c r="D436" s="27" t="s">
        <v>1014</v>
      </c>
      <c r="E436" s="27" t="s">
        <v>1741</v>
      </c>
      <c r="F436" s="27" t="s">
        <v>1742</v>
      </c>
      <c r="G436" s="27" t="s">
        <v>1743</v>
      </c>
      <c r="H436" s="27" t="s">
        <v>1744</v>
      </c>
      <c r="I436" s="27" t="s">
        <v>1747</v>
      </c>
      <c r="J436" s="27" t="s">
        <v>1748</v>
      </c>
      <c r="K436" s="27" t="s">
        <v>1759</v>
      </c>
      <c r="L436" s="28">
        <v>98.548000000000002</v>
      </c>
      <c r="M436" s="27" t="s">
        <v>1762</v>
      </c>
      <c r="N436" s="27" t="s">
        <v>1772</v>
      </c>
      <c r="O436" s="37">
        <v>44734</v>
      </c>
      <c r="P436" s="27" t="s">
        <v>1773</v>
      </c>
      <c r="Q436" s="27" t="s">
        <v>1774</v>
      </c>
      <c r="R436" s="27" t="s">
        <v>1775</v>
      </c>
      <c r="S436" s="27" t="s">
        <v>1779</v>
      </c>
      <c r="T436" s="27" t="s">
        <v>1805</v>
      </c>
      <c r="U436" s="27" t="s">
        <v>1806</v>
      </c>
    </row>
    <row r="437" spans="1:21" ht="15.6" x14ac:dyDescent="0.3">
      <c r="A437" s="27" t="s">
        <v>436</v>
      </c>
      <c r="B437" s="27" t="s">
        <v>1015</v>
      </c>
      <c r="C437" s="27" t="s">
        <v>1594</v>
      </c>
      <c r="D437" s="27" t="s">
        <v>1015</v>
      </c>
      <c r="E437" s="27" t="s">
        <v>1741</v>
      </c>
      <c r="F437" s="27" t="s">
        <v>1742</v>
      </c>
      <c r="G437" s="27" t="s">
        <v>1743</v>
      </c>
      <c r="H437" s="27" t="s">
        <v>1744</v>
      </c>
      <c r="I437" s="27" t="s">
        <v>1747</v>
      </c>
      <c r="J437" s="27" t="s">
        <v>1748</v>
      </c>
      <c r="K437" s="27" t="s">
        <v>1759</v>
      </c>
      <c r="L437" s="28">
        <v>97.903000000000006</v>
      </c>
      <c r="M437" s="27" t="s">
        <v>1762</v>
      </c>
      <c r="N437" s="27" t="s">
        <v>1772</v>
      </c>
      <c r="O437" s="37">
        <v>44734</v>
      </c>
      <c r="P437" s="27" t="s">
        <v>1773</v>
      </c>
      <c r="Q437" s="27" t="s">
        <v>1774</v>
      </c>
      <c r="R437" s="27" t="s">
        <v>1775</v>
      </c>
      <c r="S437" s="27" t="s">
        <v>1779</v>
      </c>
      <c r="T437" s="27" t="s">
        <v>1805</v>
      </c>
      <c r="U437" s="27" t="s">
        <v>1806</v>
      </c>
    </row>
    <row r="438" spans="1:21" ht="15.6" x14ac:dyDescent="0.3">
      <c r="A438" s="27" t="s">
        <v>437</v>
      </c>
      <c r="B438" s="27" t="s">
        <v>1016</v>
      </c>
      <c r="C438" s="27" t="s">
        <v>1595</v>
      </c>
      <c r="D438" s="27" t="s">
        <v>1016</v>
      </c>
      <c r="E438" s="27" t="s">
        <v>1741</v>
      </c>
      <c r="F438" s="27" t="s">
        <v>1742</v>
      </c>
      <c r="G438" s="27" t="s">
        <v>1743</v>
      </c>
      <c r="H438" s="27" t="s">
        <v>1744</v>
      </c>
      <c r="I438" s="27" t="s">
        <v>1747</v>
      </c>
      <c r="J438" s="27" t="s">
        <v>1748</v>
      </c>
      <c r="K438" s="27" t="s">
        <v>1759</v>
      </c>
      <c r="L438" s="28">
        <v>97.411000000000001</v>
      </c>
      <c r="M438" s="27" t="s">
        <v>1762</v>
      </c>
      <c r="N438" s="27" t="s">
        <v>1772</v>
      </c>
      <c r="O438" s="37">
        <v>44734</v>
      </c>
      <c r="P438" s="27" t="s">
        <v>1773</v>
      </c>
      <c r="Q438" s="27" t="s">
        <v>1774</v>
      </c>
      <c r="R438" s="27" t="s">
        <v>1775</v>
      </c>
      <c r="S438" s="27" t="s">
        <v>1779</v>
      </c>
      <c r="T438" s="27" t="s">
        <v>1872</v>
      </c>
      <c r="U438" s="27" t="s">
        <v>1808</v>
      </c>
    </row>
    <row r="439" spans="1:21" ht="15.6" x14ac:dyDescent="0.3">
      <c r="A439" s="27" t="s">
        <v>438</v>
      </c>
      <c r="B439" s="27" t="s">
        <v>1017</v>
      </c>
      <c r="C439" s="27" t="s">
        <v>1596</v>
      </c>
      <c r="D439" s="27" t="s">
        <v>1017</v>
      </c>
      <c r="E439" s="27" t="s">
        <v>1741</v>
      </c>
      <c r="F439" s="27" t="s">
        <v>1742</v>
      </c>
      <c r="G439" s="27" t="s">
        <v>1743</v>
      </c>
      <c r="H439" s="27" t="s">
        <v>1744</v>
      </c>
      <c r="I439" s="27" t="s">
        <v>1747</v>
      </c>
      <c r="J439" s="27" t="s">
        <v>1748</v>
      </c>
      <c r="K439" s="27" t="s">
        <v>1759</v>
      </c>
      <c r="L439" s="28">
        <v>98.055000000000007</v>
      </c>
      <c r="M439" s="27" t="s">
        <v>1762</v>
      </c>
      <c r="N439" s="27" t="s">
        <v>1772</v>
      </c>
      <c r="O439" s="37">
        <v>44734</v>
      </c>
      <c r="P439" s="27" t="s">
        <v>1773</v>
      </c>
      <c r="Q439" s="27" t="s">
        <v>1774</v>
      </c>
      <c r="R439" s="27" t="s">
        <v>1775</v>
      </c>
      <c r="S439" s="27" t="s">
        <v>1779</v>
      </c>
      <c r="T439" s="27" t="s">
        <v>1872</v>
      </c>
      <c r="U439" s="27" t="s">
        <v>1808</v>
      </c>
    </row>
    <row r="440" spans="1:21" ht="15.6" x14ac:dyDescent="0.3">
      <c r="A440" s="27" t="s">
        <v>439</v>
      </c>
      <c r="B440" s="27" t="s">
        <v>1018</v>
      </c>
      <c r="C440" s="27" t="s">
        <v>1597</v>
      </c>
      <c r="D440" s="27" t="s">
        <v>1018</v>
      </c>
      <c r="E440" s="27" t="s">
        <v>1741</v>
      </c>
      <c r="F440" s="27" t="s">
        <v>1742</v>
      </c>
      <c r="G440" s="27" t="s">
        <v>1743</v>
      </c>
      <c r="H440" s="27" t="s">
        <v>1744</v>
      </c>
      <c r="I440" s="27" t="s">
        <v>1747</v>
      </c>
      <c r="J440" s="27" t="s">
        <v>1748</v>
      </c>
      <c r="K440" s="27" t="s">
        <v>1759</v>
      </c>
      <c r="L440" s="28">
        <v>96.926000000000002</v>
      </c>
      <c r="M440" s="27" t="s">
        <v>1762</v>
      </c>
      <c r="N440" s="27" t="s">
        <v>1772</v>
      </c>
      <c r="O440" s="37">
        <v>44734</v>
      </c>
      <c r="P440" s="27" t="s">
        <v>1773</v>
      </c>
      <c r="Q440" s="27" t="s">
        <v>1774</v>
      </c>
      <c r="R440" s="27" t="s">
        <v>1775</v>
      </c>
      <c r="S440" s="27" t="s">
        <v>1779</v>
      </c>
      <c r="T440" s="27" t="s">
        <v>1872</v>
      </c>
      <c r="U440" s="27" t="s">
        <v>1808</v>
      </c>
    </row>
    <row r="441" spans="1:21" ht="15.6" x14ac:dyDescent="0.3">
      <c r="A441" s="27" t="s">
        <v>440</v>
      </c>
      <c r="B441" s="27" t="s">
        <v>1019</v>
      </c>
      <c r="C441" s="27" t="s">
        <v>1598</v>
      </c>
      <c r="D441" s="27" t="s">
        <v>1019</v>
      </c>
      <c r="E441" s="27" t="s">
        <v>1741</v>
      </c>
      <c r="F441" s="27" t="s">
        <v>1742</v>
      </c>
      <c r="G441" s="27" t="s">
        <v>1743</v>
      </c>
      <c r="H441" s="27" t="s">
        <v>1744</v>
      </c>
      <c r="I441" s="27" t="s">
        <v>1747</v>
      </c>
      <c r="J441" s="27" t="s">
        <v>1748</v>
      </c>
      <c r="K441" s="27" t="s">
        <v>1759</v>
      </c>
      <c r="L441" s="28">
        <v>96.926000000000002</v>
      </c>
      <c r="M441" s="27" t="s">
        <v>1762</v>
      </c>
      <c r="N441" s="27" t="s">
        <v>1772</v>
      </c>
      <c r="O441" s="37">
        <v>44734</v>
      </c>
      <c r="P441" s="27" t="s">
        <v>1773</v>
      </c>
      <c r="Q441" s="27" t="s">
        <v>1774</v>
      </c>
      <c r="R441" s="27" t="s">
        <v>1775</v>
      </c>
      <c r="S441" s="27" t="s">
        <v>1779</v>
      </c>
      <c r="T441" s="27" t="s">
        <v>1872</v>
      </c>
      <c r="U441" s="27" t="s">
        <v>1808</v>
      </c>
    </row>
    <row r="442" spans="1:21" ht="15.6" x14ac:dyDescent="0.3">
      <c r="A442" s="27" t="s">
        <v>441</v>
      </c>
      <c r="B442" s="27" t="s">
        <v>1020</v>
      </c>
      <c r="C442" s="27" t="s">
        <v>1599</v>
      </c>
      <c r="D442" s="27" t="s">
        <v>1020</v>
      </c>
      <c r="E442" s="27" t="s">
        <v>1741</v>
      </c>
      <c r="F442" s="27" t="s">
        <v>1742</v>
      </c>
      <c r="G442" s="27" t="s">
        <v>1743</v>
      </c>
      <c r="H442" s="27" t="s">
        <v>1744</v>
      </c>
      <c r="I442" s="27" t="s">
        <v>1747</v>
      </c>
      <c r="J442" s="27" t="s">
        <v>1748</v>
      </c>
      <c r="K442" s="27" t="s">
        <v>1759</v>
      </c>
      <c r="L442" s="28">
        <v>97.087000000000003</v>
      </c>
      <c r="M442" s="27" t="s">
        <v>1762</v>
      </c>
      <c r="N442" s="27" t="s">
        <v>1772</v>
      </c>
      <c r="O442" s="37">
        <v>44734</v>
      </c>
      <c r="P442" s="27" t="s">
        <v>1773</v>
      </c>
      <c r="Q442" s="27" t="s">
        <v>1774</v>
      </c>
      <c r="R442" s="27" t="s">
        <v>1775</v>
      </c>
      <c r="S442" s="27" t="s">
        <v>1779</v>
      </c>
      <c r="T442" s="27" t="s">
        <v>1872</v>
      </c>
      <c r="U442" s="27" t="s">
        <v>1808</v>
      </c>
    </row>
    <row r="443" spans="1:21" ht="15.6" x14ac:dyDescent="0.3">
      <c r="A443" s="27" t="s">
        <v>442</v>
      </c>
      <c r="B443" s="27" t="s">
        <v>1021</v>
      </c>
      <c r="C443" s="27" t="s">
        <v>1600</v>
      </c>
      <c r="D443" s="27" t="s">
        <v>1021</v>
      </c>
      <c r="E443" s="27" t="s">
        <v>1741</v>
      </c>
      <c r="F443" s="27" t="s">
        <v>1742</v>
      </c>
      <c r="G443" s="27" t="s">
        <v>1743</v>
      </c>
      <c r="H443" s="27" t="s">
        <v>1744</v>
      </c>
      <c r="I443" s="27" t="s">
        <v>1747</v>
      </c>
      <c r="J443" s="27" t="s">
        <v>1748</v>
      </c>
      <c r="K443" s="27" t="s">
        <v>1759</v>
      </c>
      <c r="L443" s="28">
        <v>98.462999999999994</v>
      </c>
      <c r="M443" s="27" t="s">
        <v>1762</v>
      </c>
      <c r="N443" s="27" t="s">
        <v>1772</v>
      </c>
      <c r="O443" s="37">
        <v>44734</v>
      </c>
      <c r="P443" s="27" t="s">
        <v>1773</v>
      </c>
      <c r="Q443" s="27" t="s">
        <v>1774</v>
      </c>
      <c r="R443" s="27" t="s">
        <v>1775</v>
      </c>
      <c r="S443" s="27" t="s">
        <v>1779</v>
      </c>
      <c r="T443" s="27" t="s">
        <v>1872</v>
      </c>
      <c r="U443" s="27" t="s">
        <v>1808</v>
      </c>
    </row>
    <row r="444" spans="1:21" ht="15.6" x14ac:dyDescent="0.3">
      <c r="A444" s="27" t="s">
        <v>443</v>
      </c>
      <c r="B444" s="27" t="s">
        <v>1022</v>
      </c>
      <c r="C444" s="27" t="s">
        <v>1601</v>
      </c>
      <c r="D444" s="27" t="s">
        <v>1022</v>
      </c>
      <c r="E444" s="27" t="s">
        <v>1741</v>
      </c>
      <c r="F444" s="27" t="s">
        <v>1742</v>
      </c>
      <c r="G444" s="27" t="s">
        <v>1743</v>
      </c>
      <c r="H444" s="27" t="s">
        <v>1744</v>
      </c>
      <c r="I444" s="27" t="s">
        <v>1747</v>
      </c>
      <c r="J444" s="27" t="s">
        <v>1748</v>
      </c>
      <c r="K444" s="27" t="s">
        <v>1759</v>
      </c>
      <c r="L444" s="28">
        <v>96.763999999999996</v>
      </c>
      <c r="M444" s="27" t="s">
        <v>1762</v>
      </c>
      <c r="N444" s="27" t="s">
        <v>1772</v>
      </c>
      <c r="O444" s="37">
        <v>44734</v>
      </c>
      <c r="P444" s="27" t="s">
        <v>1773</v>
      </c>
      <c r="Q444" s="27" t="s">
        <v>1774</v>
      </c>
      <c r="R444" s="27" t="s">
        <v>1775</v>
      </c>
      <c r="S444" s="27" t="s">
        <v>1779</v>
      </c>
      <c r="T444" s="27" t="s">
        <v>1872</v>
      </c>
      <c r="U444" s="27" t="s">
        <v>1808</v>
      </c>
    </row>
    <row r="445" spans="1:21" ht="15.6" x14ac:dyDescent="0.3">
      <c r="A445" s="27" t="s">
        <v>444</v>
      </c>
      <c r="B445" s="27" t="s">
        <v>1023</v>
      </c>
      <c r="C445" s="27" t="s">
        <v>1602</v>
      </c>
      <c r="D445" s="27" t="s">
        <v>1023</v>
      </c>
      <c r="E445" s="27" t="s">
        <v>1741</v>
      </c>
      <c r="F445" s="27" t="s">
        <v>1742</v>
      </c>
      <c r="G445" s="27" t="s">
        <v>1743</v>
      </c>
      <c r="H445" s="27" t="s">
        <v>1744</v>
      </c>
      <c r="I445" s="27" t="s">
        <v>1747</v>
      </c>
      <c r="J445" s="27" t="s">
        <v>1752</v>
      </c>
      <c r="K445" s="27" t="s">
        <v>1759</v>
      </c>
      <c r="L445" s="28">
        <v>96.774000000000001</v>
      </c>
      <c r="M445" s="27" t="s">
        <v>1762</v>
      </c>
      <c r="N445" s="27" t="s">
        <v>1772</v>
      </c>
      <c r="O445" s="37">
        <v>44783</v>
      </c>
      <c r="P445" s="27" t="s">
        <v>1773</v>
      </c>
      <c r="Q445" s="27" t="s">
        <v>1774</v>
      </c>
      <c r="R445" s="27" t="s">
        <v>1775</v>
      </c>
      <c r="S445" s="27" t="s">
        <v>1779</v>
      </c>
      <c r="T445" s="27" t="s">
        <v>1866</v>
      </c>
      <c r="U445" s="27" t="s">
        <v>1867</v>
      </c>
    </row>
    <row r="446" spans="1:21" ht="15.6" x14ac:dyDescent="0.3">
      <c r="A446" s="27" t="s">
        <v>445</v>
      </c>
      <c r="B446" s="27" t="s">
        <v>1024</v>
      </c>
      <c r="C446" s="27" t="s">
        <v>1603</v>
      </c>
      <c r="D446" s="27" t="s">
        <v>1024</v>
      </c>
      <c r="E446" s="27" t="s">
        <v>1741</v>
      </c>
      <c r="F446" s="27" t="s">
        <v>1742</v>
      </c>
      <c r="G446" s="27" t="s">
        <v>1743</v>
      </c>
      <c r="H446" s="27" t="s">
        <v>1744</v>
      </c>
      <c r="I446" s="27" t="s">
        <v>1747</v>
      </c>
      <c r="J446" s="27" t="s">
        <v>1752</v>
      </c>
      <c r="K446" s="27" t="s">
        <v>1759</v>
      </c>
      <c r="L446" s="28">
        <v>96.774000000000001</v>
      </c>
      <c r="M446" s="27" t="s">
        <v>1762</v>
      </c>
      <c r="N446" s="27" t="s">
        <v>1772</v>
      </c>
      <c r="O446" s="37">
        <v>44783</v>
      </c>
      <c r="P446" s="27" t="s">
        <v>1773</v>
      </c>
      <c r="Q446" s="27" t="s">
        <v>1774</v>
      </c>
      <c r="R446" s="27" t="s">
        <v>1775</v>
      </c>
      <c r="S446" s="27" t="s">
        <v>1779</v>
      </c>
      <c r="T446" s="27" t="s">
        <v>1866</v>
      </c>
      <c r="U446" s="27" t="s">
        <v>1867</v>
      </c>
    </row>
    <row r="447" spans="1:21" ht="15.6" x14ac:dyDescent="0.3">
      <c r="A447" s="27" t="s">
        <v>446</v>
      </c>
      <c r="B447" s="27" t="s">
        <v>1025</v>
      </c>
      <c r="C447" s="27" t="s">
        <v>1604</v>
      </c>
      <c r="D447" s="27" t="s">
        <v>1025</v>
      </c>
      <c r="E447" s="27" t="s">
        <v>1741</v>
      </c>
      <c r="F447" s="27" t="s">
        <v>1742</v>
      </c>
      <c r="G447" s="27" t="s">
        <v>1743</v>
      </c>
      <c r="H447" s="27" t="s">
        <v>1744</v>
      </c>
      <c r="I447" s="27" t="s">
        <v>1747</v>
      </c>
      <c r="J447" s="27" t="s">
        <v>1752</v>
      </c>
      <c r="K447" s="27" t="s">
        <v>1759</v>
      </c>
      <c r="L447" s="28">
        <v>95.887</v>
      </c>
      <c r="M447" s="27" t="s">
        <v>1762</v>
      </c>
      <c r="N447" s="27" t="s">
        <v>1772</v>
      </c>
      <c r="O447" s="37">
        <v>44783</v>
      </c>
      <c r="P447" s="27" t="s">
        <v>1773</v>
      </c>
      <c r="Q447" s="27" t="s">
        <v>1774</v>
      </c>
      <c r="R447" s="27" t="s">
        <v>1775</v>
      </c>
      <c r="S447" s="27" t="s">
        <v>1779</v>
      </c>
      <c r="T447" s="27" t="s">
        <v>1866</v>
      </c>
      <c r="U447" s="27" t="s">
        <v>1867</v>
      </c>
    </row>
    <row r="448" spans="1:21" ht="15.6" x14ac:dyDescent="0.3">
      <c r="A448" s="27" t="s">
        <v>447</v>
      </c>
      <c r="B448" s="27" t="s">
        <v>1026</v>
      </c>
      <c r="C448" s="27" t="s">
        <v>1605</v>
      </c>
      <c r="D448" s="27" t="s">
        <v>1026</v>
      </c>
      <c r="E448" s="27" t="s">
        <v>1741</v>
      </c>
      <c r="F448" s="27" t="s">
        <v>1742</v>
      </c>
      <c r="G448" s="27" t="s">
        <v>1743</v>
      </c>
      <c r="H448" s="27" t="s">
        <v>1744</v>
      </c>
      <c r="I448" s="27" t="s">
        <v>1747</v>
      </c>
      <c r="J448" s="27" t="s">
        <v>1752</v>
      </c>
      <c r="K448" s="27" t="s">
        <v>1759</v>
      </c>
      <c r="L448" s="28">
        <v>96.451999999999998</v>
      </c>
      <c r="M448" s="27" t="s">
        <v>1762</v>
      </c>
      <c r="N448" s="27" t="s">
        <v>1772</v>
      </c>
      <c r="O448" s="37">
        <v>44783</v>
      </c>
      <c r="P448" s="27" t="s">
        <v>1773</v>
      </c>
      <c r="Q448" s="27" t="s">
        <v>1774</v>
      </c>
      <c r="R448" s="27" t="s">
        <v>1775</v>
      </c>
      <c r="S448" s="27" t="s">
        <v>1779</v>
      </c>
      <c r="T448" s="27" t="s">
        <v>1866</v>
      </c>
      <c r="U448" s="27" t="s">
        <v>1867</v>
      </c>
    </row>
    <row r="449" spans="1:21" ht="15.6" x14ac:dyDescent="0.3">
      <c r="A449" s="27" t="s">
        <v>448</v>
      </c>
      <c r="B449" s="27" t="s">
        <v>1027</v>
      </c>
      <c r="C449" s="27" t="s">
        <v>1606</v>
      </c>
      <c r="D449" s="27" t="s">
        <v>1027</v>
      </c>
      <c r="E449" s="27" t="s">
        <v>1741</v>
      </c>
      <c r="F449" s="27" t="s">
        <v>1742</v>
      </c>
      <c r="G449" s="27" t="s">
        <v>1743</v>
      </c>
      <c r="H449" s="27" t="s">
        <v>1744</v>
      </c>
      <c r="I449" s="27" t="s">
        <v>1747</v>
      </c>
      <c r="J449" s="27" t="s">
        <v>1748</v>
      </c>
      <c r="K449" s="27" t="s">
        <v>1759</v>
      </c>
      <c r="L449" s="28">
        <v>97.786000000000001</v>
      </c>
      <c r="M449" s="27" t="s">
        <v>1762</v>
      </c>
      <c r="N449" s="27" t="s">
        <v>1772</v>
      </c>
      <c r="O449" s="37">
        <v>44783</v>
      </c>
      <c r="P449" s="27" t="s">
        <v>1773</v>
      </c>
      <c r="Q449" s="27" t="s">
        <v>1774</v>
      </c>
      <c r="R449" s="27" t="s">
        <v>1775</v>
      </c>
      <c r="S449" s="27" t="s">
        <v>1779</v>
      </c>
      <c r="T449" s="27" t="s">
        <v>1866</v>
      </c>
      <c r="U449" s="27" t="s">
        <v>1867</v>
      </c>
    </row>
    <row r="450" spans="1:21" ht="15.6" x14ac:dyDescent="0.3">
      <c r="A450" s="27" t="s">
        <v>449</v>
      </c>
      <c r="B450" s="27" t="s">
        <v>1028</v>
      </c>
      <c r="C450" s="27" t="s">
        <v>1607</v>
      </c>
      <c r="D450" s="27" t="s">
        <v>1028</v>
      </c>
      <c r="E450" s="27" t="s">
        <v>1741</v>
      </c>
      <c r="F450" s="27" t="s">
        <v>1742</v>
      </c>
      <c r="G450" s="27" t="s">
        <v>1743</v>
      </c>
      <c r="H450" s="27" t="s">
        <v>1744</v>
      </c>
      <c r="I450" s="27" t="s">
        <v>1747</v>
      </c>
      <c r="J450" s="27" t="s">
        <v>1752</v>
      </c>
      <c r="K450" s="27" t="s">
        <v>1759</v>
      </c>
      <c r="L450" s="28">
        <v>96.29</v>
      </c>
      <c r="M450" s="27" t="s">
        <v>1762</v>
      </c>
      <c r="N450" s="27" t="s">
        <v>1772</v>
      </c>
      <c r="O450" s="37">
        <v>44783</v>
      </c>
      <c r="P450" s="27" t="s">
        <v>1773</v>
      </c>
      <c r="Q450" s="27" t="s">
        <v>1774</v>
      </c>
      <c r="R450" s="27" t="s">
        <v>1775</v>
      </c>
      <c r="S450" s="27" t="s">
        <v>1779</v>
      </c>
      <c r="T450" s="27" t="s">
        <v>1866</v>
      </c>
      <c r="U450" s="27" t="s">
        <v>1867</v>
      </c>
    </row>
    <row r="451" spans="1:21" ht="15.6" x14ac:dyDescent="0.3">
      <c r="A451" s="27" t="s">
        <v>450</v>
      </c>
      <c r="B451" s="27" t="s">
        <v>1029</v>
      </c>
      <c r="C451" s="27" t="s">
        <v>1608</v>
      </c>
      <c r="D451" s="27" t="s">
        <v>1029</v>
      </c>
      <c r="E451" s="27" t="s">
        <v>1741</v>
      </c>
      <c r="F451" s="27" t="s">
        <v>1742</v>
      </c>
      <c r="G451" s="27" t="s">
        <v>1743</v>
      </c>
      <c r="H451" s="27" t="s">
        <v>1744</v>
      </c>
      <c r="I451" s="27" t="s">
        <v>1747</v>
      </c>
      <c r="J451" s="27" t="s">
        <v>1748</v>
      </c>
      <c r="K451" s="27" t="s">
        <v>1759</v>
      </c>
      <c r="L451" s="28">
        <v>98.222999999999999</v>
      </c>
      <c r="M451" s="27" t="s">
        <v>1762</v>
      </c>
      <c r="N451" s="27" t="s">
        <v>1772</v>
      </c>
      <c r="O451" s="37">
        <v>44783</v>
      </c>
      <c r="P451" s="27" t="s">
        <v>1773</v>
      </c>
      <c r="Q451" s="27" t="s">
        <v>1774</v>
      </c>
      <c r="R451" s="27" t="s">
        <v>1775</v>
      </c>
      <c r="S451" s="27" t="s">
        <v>1779</v>
      </c>
      <c r="T451" s="27" t="s">
        <v>1873</v>
      </c>
      <c r="U451" s="27" t="s">
        <v>1874</v>
      </c>
    </row>
    <row r="452" spans="1:21" ht="15.6" x14ac:dyDescent="0.3">
      <c r="A452" s="27" t="s">
        <v>451</v>
      </c>
      <c r="B452" s="27" t="s">
        <v>1030</v>
      </c>
      <c r="C452" s="27" t="s">
        <v>1609</v>
      </c>
      <c r="D452" s="27" t="s">
        <v>1030</v>
      </c>
      <c r="E452" s="27" t="s">
        <v>1741</v>
      </c>
      <c r="F452" s="27" t="s">
        <v>1742</v>
      </c>
      <c r="G452" s="27" t="s">
        <v>1743</v>
      </c>
      <c r="H452" s="27" t="s">
        <v>1744</v>
      </c>
      <c r="I452" s="27" t="s">
        <v>1747</v>
      </c>
      <c r="J452" s="27" t="s">
        <v>1748</v>
      </c>
      <c r="K452" s="27" t="s">
        <v>1759</v>
      </c>
      <c r="L452" s="28">
        <v>97.903000000000006</v>
      </c>
      <c r="M452" s="27" t="s">
        <v>1762</v>
      </c>
      <c r="N452" s="27" t="s">
        <v>1772</v>
      </c>
      <c r="O452" s="37">
        <v>44783</v>
      </c>
      <c r="P452" s="27" t="s">
        <v>1773</v>
      </c>
      <c r="Q452" s="27" t="s">
        <v>1774</v>
      </c>
      <c r="R452" s="27" t="s">
        <v>1775</v>
      </c>
      <c r="S452" s="27" t="s">
        <v>1779</v>
      </c>
      <c r="T452" s="27" t="s">
        <v>1873</v>
      </c>
      <c r="U452" s="27" t="s">
        <v>1874</v>
      </c>
    </row>
    <row r="453" spans="1:21" ht="15.6" x14ac:dyDescent="0.3">
      <c r="A453" s="27" t="s">
        <v>452</v>
      </c>
      <c r="B453" s="27" t="s">
        <v>1031</v>
      </c>
      <c r="C453" s="27" t="s">
        <v>1610</v>
      </c>
      <c r="D453" s="27" t="s">
        <v>1031</v>
      </c>
      <c r="E453" s="27" t="s">
        <v>1741</v>
      </c>
      <c r="F453" s="27" t="s">
        <v>1742</v>
      </c>
      <c r="G453" s="27" t="s">
        <v>1743</v>
      </c>
      <c r="H453" s="27" t="s">
        <v>1744</v>
      </c>
      <c r="I453" s="27" t="s">
        <v>1747</v>
      </c>
      <c r="J453" s="27" t="s">
        <v>1750</v>
      </c>
      <c r="K453" s="27" t="s">
        <v>1759</v>
      </c>
      <c r="L453" s="28">
        <v>96.451999999999998</v>
      </c>
      <c r="M453" s="27" t="s">
        <v>1762</v>
      </c>
      <c r="N453" s="27" t="s">
        <v>1772</v>
      </c>
      <c r="O453" s="37">
        <v>44783</v>
      </c>
      <c r="P453" s="27" t="s">
        <v>1773</v>
      </c>
      <c r="Q453" s="27" t="s">
        <v>1774</v>
      </c>
      <c r="R453" s="27" t="s">
        <v>1775</v>
      </c>
      <c r="S453" s="27" t="s">
        <v>1779</v>
      </c>
      <c r="T453" s="27" t="s">
        <v>1873</v>
      </c>
      <c r="U453" s="27" t="s">
        <v>1874</v>
      </c>
    </row>
    <row r="454" spans="1:21" ht="15.6" x14ac:dyDescent="0.3">
      <c r="A454" s="27" t="s">
        <v>453</v>
      </c>
      <c r="B454" s="27" t="s">
        <v>1032</v>
      </c>
      <c r="C454" s="27" t="s">
        <v>1611</v>
      </c>
      <c r="D454" s="27" t="s">
        <v>1032</v>
      </c>
      <c r="E454" s="27" t="s">
        <v>1741</v>
      </c>
      <c r="F454" s="27" t="s">
        <v>1742</v>
      </c>
      <c r="G454" s="27" t="s">
        <v>1743</v>
      </c>
      <c r="H454" s="27" t="s">
        <v>1744</v>
      </c>
      <c r="I454" s="27" t="s">
        <v>1747</v>
      </c>
      <c r="J454" s="27" t="s">
        <v>1748</v>
      </c>
      <c r="K454" s="27" t="s">
        <v>1759</v>
      </c>
      <c r="L454" s="28">
        <v>96.411100000000005</v>
      </c>
      <c r="M454" s="27" t="s">
        <v>1762</v>
      </c>
      <c r="N454" s="27" t="s">
        <v>1772</v>
      </c>
      <c r="O454" s="37">
        <v>44783</v>
      </c>
      <c r="P454" s="27" t="s">
        <v>1773</v>
      </c>
      <c r="Q454" s="27" t="s">
        <v>1774</v>
      </c>
      <c r="R454" s="27" t="s">
        <v>1775</v>
      </c>
      <c r="S454" s="27" t="s">
        <v>1779</v>
      </c>
      <c r="T454" s="27" t="s">
        <v>1873</v>
      </c>
      <c r="U454" s="27" t="s">
        <v>1874</v>
      </c>
    </row>
    <row r="455" spans="1:21" ht="15.6" x14ac:dyDescent="0.3">
      <c r="A455" s="27" t="s">
        <v>454</v>
      </c>
      <c r="B455" s="27" t="s">
        <v>1033</v>
      </c>
      <c r="C455" s="27" t="s">
        <v>1612</v>
      </c>
      <c r="D455" s="27" t="s">
        <v>1033</v>
      </c>
      <c r="E455" s="27" t="s">
        <v>1741</v>
      </c>
      <c r="F455" s="27" t="s">
        <v>1742</v>
      </c>
      <c r="G455" s="27" t="s">
        <v>1743</v>
      </c>
      <c r="H455" s="27" t="s">
        <v>1744</v>
      </c>
      <c r="I455" s="27" t="s">
        <v>1747</v>
      </c>
      <c r="J455" s="27" t="s">
        <v>1750</v>
      </c>
      <c r="K455" s="27" t="s">
        <v>1759</v>
      </c>
      <c r="L455" s="28">
        <v>96.613</v>
      </c>
      <c r="M455" s="27" t="s">
        <v>1762</v>
      </c>
      <c r="N455" s="27" t="s">
        <v>1772</v>
      </c>
      <c r="O455" s="37">
        <v>44783</v>
      </c>
      <c r="P455" s="27" t="s">
        <v>1773</v>
      </c>
      <c r="Q455" s="27" t="s">
        <v>1774</v>
      </c>
      <c r="R455" s="27" t="s">
        <v>1775</v>
      </c>
      <c r="S455" s="27" t="s">
        <v>1779</v>
      </c>
      <c r="T455" s="27" t="s">
        <v>1873</v>
      </c>
      <c r="U455" s="27" t="s">
        <v>1874</v>
      </c>
    </row>
    <row r="456" spans="1:21" ht="15.6" x14ac:dyDescent="0.3">
      <c r="A456" s="27" t="s">
        <v>455</v>
      </c>
      <c r="B456" s="27" t="s">
        <v>1034</v>
      </c>
      <c r="C456" s="27" t="s">
        <v>1613</v>
      </c>
      <c r="D456" s="27" t="s">
        <v>1034</v>
      </c>
      <c r="E456" s="27" t="s">
        <v>1741</v>
      </c>
      <c r="F456" s="27" t="s">
        <v>1742</v>
      </c>
      <c r="G456" s="27" t="s">
        <v>1743</v>
      </c>
      <c r="H456" s="27" t="s">
        <v>1744</v>
      </c>
      <c r="I456" s="27" t="s">
        <v>1747</v>
      </c>
      <c r="J456" s="27" t="s">
        <v>1748</v>
      </c>
      <c r="K456" s="27" t="s">
        <v>1759</v>
      </c>
      <c r="L456" s="28">
        <v>97.903000000000006</v>
      </c>
      <c r="M456" s="27" t="s">
        <v>1762</v>
      </c>
      <c r="N456" s="27" t="s">
        <v>1772</v>
      </c>
      <c r="O456" s="37">
        <v>44783</v>
      </c>
      <c r="P456" s="27" t="s">
        <v>1773</v>
      </c>
      <c r="Q456" s="27" t="s">
        <v>1774</v>
      </c>
      <c r="R456" s="27" t="s">
        <v>1775</v>
      </c>
      <c r="S456" s="27" t="s">
        <v>1779</v>
      </c>
      <c r="T456" s="27" t="s">
        <v>1873</v>
      </c>
      <c r="U456" s="27" t="s">
        <v>1874</v>
      </c>
    </row>
    <row r="457" spans="1:21" ht="15.6" x14ac:dyDescent="0.3">
      <c r="A457" s="27" t="s">
        <v>456</v>
      </c>
      <c r="B457" s="27" t="s">
        <v>1035</v>
      </c>
      <c r="C457" s="27" t="s">
        <v>1614</v>
      </c>
      <c r="D457" s="27" t="s">
        <v>1035</v>
      </c>
      <c r="E457" s="27" t="s">
        <v>1741</v>
      </c>
      <c r="F457" s="27" t="s">
        <v>1742</v>
      </c>
      <c r="G457" s="27" t="s">
        <v>1743</v>
      </c>
      <c r="H457" s="27" t="s">
        <v>1744</v>
      </c>
      <c r="I457" s="27" t="s">
        <v>1747</v>
      </c>
      <c r="J457" s="27" t="s">
        <v>1750</v>
      </c>
      <c r="K457" s="27" t="s">
        <v>1759</v>
      </c>
      <c r="L457" s="28">
        <v>96.774000000000001</v>
      </c>
      <c r="M457" s="27" t="s">
        <v>1762</v>
      </c>
      <c r="N457" s="27" t="s">
        <v>1772</v>
      </c>
      <c r="O457" s="37">
        <v>44783</v>
      </c>
      <c r="P457" s="27" t="s">
        <v>1773</v>
      </c>
      <c r="Q457" s="27" t="s">
        <v>1774</v>
      </c>
      <c r="R457" s="27" t="s">
        <v>1775</v>
      </c>
      <c r="S457" s="27" t="s">
        <v>1779</v>
      </c>
      <c r="T457" s="27" t="s">
        <v>1873</v>
      </c>
      <c r="U457" s="27" t="s">
        <v>1874</v>
      </c>
    </row>
    <row r="458" spans="1:21" ht="15.6" x14ac:dyDescent="0.3">
      <c r="A458" s="27" t="s">
        <v>457</v>
      </c>
      <c r="B458" s="27" t="s">
        <v>1036</v>
      </c>
      <c r="C458" s="27" t="s">
        <v>1615</v>
      </c>
      <c r="D458" s="27" t="s">
        <v>1036</v>
      </c>
      <c r="E458" s="27" t="s">
        <v>1741</v>
      </c>
      <c r="F458" s="27" t="s">
        <v>1742</v>
      </c>
      <c r="G458" s="27" t="s">
        <v>1743</v>
      </c>
      <c r="H458" s="27" t="s">
        <v>1744</v>
      </c>
      <c r="I458" s="27" t="s">
        <v>1747</v>
      </c>
      <c r="J458" s="27" t="s">
        <v>1750</v>
      </c>
      <c r="K458" s="27" t="s">
        <v>1759</v>
      </c>
      <c r="L458" s="28">
        <v>96.774000000000001</v>
      </c>
      <c r="M458" s="27" t="s">
        <v>1762</v>
      </c>
      <c r="N458" s="27" t="s">
        <v>1772</v>
      </c>
      <c r="O458" s="37">
        <v>44783</v>
      </c>
      <c r="P458" s="27" t="s">
        <v>1773</v>
      </c>
      <c r="Q458" s="27" t="s">
        <v>1774</v>
      </c>
      <c r="R458" s="27" t="s">
        <v>1775</v>
      </c>
      <c r="S458" s="27" t="s">
        <v>1779</v>
      </c>
      <c r="T458" s="27" t="s">
        <v>1873</v>
      </c>
      <c r="U458" s="27" t="s">
        <v>1874</v>
      </c>
    </row>
    <row r="459" spans="1:21" ht="15.6" x14ac:dyDescent="0.3">
      <c r="A459" s="27" t="s">
        <v>458</v>
      </c>
      <c r="B459" s="27" t="s">
        <v>1037</v>
      </c>
      <c r="C459" s="27" t="s">
        <v>1616</v>
      </c>
      <c r="D459" s="27" t="s">
        <v>1037</v>
      </c>
      <c r="E459" s="27" t="s">
        <v>1741</v>
      </c>
      <c r="F459" s="27" t="s">
        <v>1742</v>
      </c>
      <c r="G459" s="27" t="s">
        <v>1743</v>
      </c>
      <c r="H459" s="27" t="s">
        <v>1744</v>
      </c>
      <c r="I459" s="27" t="s">
        <v>1747</v>
      </c>
      <c r="J459" s="27" t="s">
        <v>1748</v>
      </c>
      <c r="K459" s="27" t="s">
        <v>1759</v>
      </c>
      <c r="L459" s="28">
        <v>97.903000000000006</v>
      </c>
      <c r="M459" s="27" t="s">
        <v>1762</v>
      </c>
      <c r="N459" s="27" t="s">
        <v>1772</v>
      </c>
      <c r="O459" s="37">
        <v>44783</v>
      </c>
      <c r="P459" s="27" t="s">
        <v>1773</v>
      </c>
      <c r="Q459" s="27" t="s">
        <v>1774</v>
      </c>
      <c r="R459" s="27" t="s">
        <v>1775</v>
      </c>
      <c r="S459" s="27" t="s">
        <v>1779</v>
      </c>
      <c r="T459" s="27" t="s">
        <v>1873</v>
      </c>
      <c r="U459" s="27" t="s">
        <v>1874</v>
      </c>
    </row>
    <row r="460" spans="1:21" ht="15.6" x14ac:dyDescent="0.3">
      <c r="A460" s="27" t="s">
        <v>459</v>
      </c>
      <c r="B460" s="27" t="s">
        <v>1038</v>
      </c>
      <c r="C460" s="27" t="s">
        <v>1617</v>
      </c>
      <c r="D460" s="27" t="s">
        <v>1038</v>
      </c>
      <c r="E460" s="27" t="s">
        <v>1741</v>
      </c>
      <c r="F460" s="27" t="s">
        <v>1742</v>
      </c>
      <c r="G460" s="27" t="s">
        <v>1743</v>
      </c>
      <c r="H460" s="27" t="s">
        <v>1744</v>
      </c>
      <c r="I460" s="27" t="s">
        <v>1747</v>
      </c>
      <c r="J460" s="27" t="s">
        <v>1750</v>
      </c>
      <c r="K460" s="27" t="s">
        <v>1759</v>
      </c>
      <c r="L460" s="28">
        <v>96.296000000000006</v>
      </c>
      <c r="M460" s="27" t="s">
        <v>1762</v>
      </c>
      <c r="N460" s="27" t="s">
        <v>1772</v>
      </c>
      <c r="O460" s="37">
        <v>44783</v>
      </c>
      <c r="P460" s="27" t="s">
        <v>1773</v>
      </c>
      <c r="Q460" s="27" t="s">
        <v>1774</v>
      </c>
      <c r="R460" s="27" t="s">
        <v>1775</v>
      </c>
      <c r="S460" s="27" t="s">
        <v>1779</v>
      </c>
      <c r="T460" s="27" t="s">
        <v>1873</v>
      </c>
      <c r="U460" s="27" t="s">
        <v>1874</v>
      </c>
    </row>
    <row r="461" spans="1:21" ht="15.6" x14ac:dyDescent="0.3">
      <c r="A461" s="27" t="s">
        <v>460</v>
      </c>
      <c r="B461" s="27" t="s">
        <v>1039</v>
      </c>
      <c r="C461" s="27" t="s">
        <v>1618</v>
      </c>
      <c r="D461" s="27" t="s">
        <v>1039</v>
      </c>
      <c r="E461" s="27" t="s">
        <v>1741</v>
      </c>
      <c r="F461" s="27" t="s">
        <v>1742</v>
      </c>
      <c r="G461" s="27" t="s">
        <v>1743</v>
      </c>
      <c r="H461" s="27" t="s">
        <v>1744</v>
      </c>
      <c r="I461" s="27" t="s">
        <v>1747</v>
      </c>
      <c r="J461" s="27" t="s">
        <v>1748</v>
      </c>
      <c r="K461" s="27" t="s">
        <v>1759</v>
      </c>
      <c r="L461" s="28">
        <v>96.774000000000001</v>
      </c>
      <c r="M461" s="27" t="s">
        <v>1762</v>
      </c>
      <c r="N461" s="27" t="s">
        <v>1772</v>
      </c>
      <c r="O461" s="37">
        <v>44748</v>
      </c>
      <c r="P461" s="27" t="s">
        <v>1773</v>
      </c>
      <c r="Q461" s="27" t="s">
        <v>1774</v>
      </c>
      <c r="R461" s="27" t="s">
        <v>1775</v>
      </c>
      <c r="S461" s="27" t="s">
        <v>1779</v>
      </c>
      <c r="T461" s="27" t="s">
        <v>1804</v>
      </c>
      <c r="U461" s="27" t="s">
        <v>1797</v>
      </c>
    </row>
    <row r="462" spans="1:21" ht="15.6" x14ac:dyDescent="0.3">
      <c r="A462" s="27" t="s">
        <v>461</v>
      </c>
      <c r="B462" s="27" t="s">
        <v>1040</v>
      </c>
      <c r="C462" s="27" t="s">
        <v>1619</v>
      </c>
      <c r="D462" s="27" t="s">
        <v>1040</v>
      </c>
      <c r="E462" s="27" t="s">
        <v>1741</v>
      </c>
      <c r="F462" s="27" t="s">
        <v>1742</v>
      </c>
      <c r="G462" s="27" t="s">
        <v>1743</v>
      </c>
      <c r="H462" s="27" t="s">
        <v>1744</v>
      </c>
      <c r="I462" s="27" t="s">
        <v>1747</v>
      </c>
      <c r="J462" s="27" t="s">
        <v>1748</v>
      </c>
      <c r="K462" s="27" t="s">
        <v>1759</v>
      </c>
      <c r="L462" s="28">
        <v>98.548000000000002</v>
      </c>
      <c r="M462" s="27" t="s">
        <v>1762</v>
      </c>
      <c r="N462" s="27" t="s">
        <v>1772</v>
      </c>
      <c r="O462" s="37">
        <v>44748</v>
      </c>
      <c r="P462" s="27" t="s">
        <v>1773</v>
      </c>
      <c r="Q462" s="27" t="s">
        <v>1774</v>
      </c>
      <c r="R462" s="27" t="s">
        <v>1775</v>
      </c>
      <c r="S462" s="27" t="s">
        <v>1779</v>
      </c>
      <c r="T462" s="27" t="s">
        <v>1804</v>
      </c>
      <c r="U462" s="27" t="s">
        <v>1797</v>
      </c>
    </row>
    <row r="463" spans="1:21" ht="15.6" x14ac:dyDescent="0.3">
      <c r="A463" s="27" t="s">
        <v>462</v>
      </c>
      <c r="B463" s="27" t="s">
        <v>1041</v>
      </c>
      <c r="C463" s="27" t="s">
        <v>1620</v>
      </c>
      <c r="D463" s="27" t="s">
        <v>1041</v>
      </c>
      <c r="E463" s="27" t="s">
        <v>1741</v>
      </c>
      <c r="F463" s="27" t="s">
        <v>1742</v>
      </c>
      <c r="G463" s="27" t="s">
        <v>1743</v>
      </c>
      <c r="H463" s="27" t="s">
        <v>1744</v>
      </c>
      <c r="I463" s="27" t="s">
        <v>1747</v>
      </c>
      <c r="J463" s="27" t="s">
        <v>1748</v>
      </c>
      <c r="K463" s="27" t="s">
        <v>1759</v>
      </c>
      <c r="L463" s="28">
        <v>98.548000000000002</v>
      </c>
      <c r="M463" s="27" t="s">
        <v>1762</v>
      </c>
      <c r="N463" s="27" t="s">
        <v>1772</v>
      </c>
      <c r="O463" s="37">
        <v>44748</v>
      </c>
      <c r="P463" s="27" t="s">
        <v>1773</v>
      </c>
      <c r="Q463" s="27" t="s">
        <v>1774</v>
      </c>
      <c r="R463" s="27" t="s">
        <v>1775</v>
      </c>
      <c r="S463" s="27" t="s">
        <v>1779</v>
      </c>
      <c r="T463" s="27" t="s">
        <v>1804</v>
      </c>
      <c r="U463" s="27" t="s">
        <v>1797</v>
      </c>
    </row>
    <row r="464" spans="1:21" ht="15.6" x14ac:dyDescent="0.3">
      <c r="A464" s="27" t="s">
        <v>463</v>
      </c>
      <c r="B464" s="27" t="s">
        <v>1042</v>
      </c>
      <c r="C464" s="27" t="s">
        <v>1621</v>
      </c>
      <c r="D464" s="27" t="s">
        <v>1042</v>
      </c>
      <c r="E464" s="27" t="s">
        <v>1741</v>
      </c>
      <c r="F464" s="27" t="s">
        <v>1742</v>
      </c>
      <c r="G464" s="27" t="s">
        <v>1743</v>
      </c>
      <c r="H464" s="27" t="s">
        <v>1744</v>
      </c>
      <c r="I464" s="27" t="s">
        <v>1747</v>
      </c>
      <c r="J464" s="27" t="s">
        <v>1748</v>
      </c>
      <c r="K464" s="27" t="s">
        <v>1759</v>
      </c>
      <c r="L464" s="28">
        <v>97.177000000000007</v>
      </c>
      <c r="M464" s="27" t="s">
        <v>1762</v>
      </c>
      <c r="N464" s="27" t="s">
        <v>1772</v>
      </c>
      <c r="O464" s="37">
        <v>44748</v>
      </c>
      <c r="P464" s="27" t="s">
        <v>1773</v>
      </c>
      <c r="Q464" s="27" t="s">
        <v>1774</v>
      </c>
      <c r="R464" s="27" t="s">
        <v>1775</v>
      </c>
      <c r="S464" s="27" t="s">
        <v>1779</v>
      </c>
      <c r="T464" s="27" t="s">
        <v>1804</v>
      </c>
      <c r="U464" s="27" t="s">
        <v>1797</v>
      </c>
    </row>
    <row r="465" spans="1:21" ht="15.6" x14ac:dyDescent="0.3">
      <c r="A465" s="27" t="s">
        <v>464</v>
      </c>
      <c r="B465" s="27" t="s">
        <v>1043</v>
      </c>
      <c r="C465" s="27" t="s">
        <v>1622</v>
      </c>
      <c r="D465" s="27" t="s">
        <v>1043</v>
      </c>
      <c r="E465" s="27" t="s">
        <v>1741</v>
      </c>
      <c r="F465" s="27" t="s">
        <v>1742</v>
      </c>
      <c r="G465" s="27" t="s">
        <v>1743</v>
      </c>
      <c r="H465" s="27" t="s">
        <v>1744</v>
      </c>
      <c r="I465" s="27" t="s">
        <v>1747</v>
      </c>
      <c r="J465" s="27" t="s">
        <v>1748</v>
      </c>
      <c r="K465" s="27" t="s">
        <v>1759</v>
      </c>
      <c r="L465" s="28">
        <v>98.061000000000007</v>
      </c>
      <c r="M465" s="27" t="s">
        <v>1762</v>
      </c>
      <c r="N465" s="27" t="s">
        <v>1772</v>
      </c>
      <c r="O465" s="37">
        <v>44776</v>
      </c>
      <c r="P465" s="27" t="s">
        <v>1773</v>
      </c>
      <c r="Q465" s="27" t="s">
        <v>1774</v>
      </c>
      <c r="R465" s="27" t="s">
        <v>1775</v>
      </c>
      <c r="S465" s="27" t="s">
        <v>1779</v>
      </c>
      <c r="T465" s="27" t="s">
        <v>1804</v>
      </c>
      <c r="U465" s="27" t="s">
        <v>1797</v>
      </c>
    </row>
    <row r="466" spans="1:21" ht="15.6" x14ac:dyDescent="0.3">
      <c r="A466" s="27" t="s">
        <v>465</v>
      </c>
      <c r="B466" s="27" t="s">
        <v>1044</v>
      </c>
      <c r="C466" s="27" t="s">
        <v>1623</v>
      </c>
      <c r="D466" s="27" t="s">
        <v>1044</v>
      </c>
      <c r="E466" s="27" t="s">
        <v>1741</v>
      </c>
      <c r="F466" s="27" t="s">
        <v>1742</v>
      </c>
      <c r="G466" s="27" t="s">
        <v>1743</v>
      </c>
      <c r="H466" s="27" t="s">
        <v>1744</v>
      </c>
      <c r="I466" s="27" t="s">
        <v>1747</v>
      </c>
      <c r="J466" s="27" t="s">
        <v>1748</v>
      </c>
      <c r="K466" s="27" t="s">
        <v>1759</v>
      </c>
      <c r="L466" s="28">
        <v>96.774000000000001</v>
      </c>
      <c r="M466" s="27" t="s">
        <v>1762</v>
      </c>
      <c r="N466" s="27" t="s">
        <v>1772</v>
      </c>
      <c r="O466" s="37">
        <v>44776</v>
      </c>
      <c r="P466" s="27" t="s">
        <v>1773</v>
      </c>
      <c r="Q466" s="27" t="s">
        <v>1774</v>
      </c>
      <c r="R466" s="27" t="s">
        <v>1775</v>
      </c>
      <c r="S466" s="27" t="s">
        <v>1779</v>
      </c>
      <c r="T466" s="27" t="s">
        <v>1804</v>
      </c>
      <c r="U466" s="27" t="s">
        <v>1797</v>
      </c>
    </row>
    <row r="467" spans="1:21" ht="15.6" x14ac:dyDescent="0.3">
      <c r="A467" s="27" t="s">
        <v>466</v>
      </c>
      <c r="B467" s="27" t="s">
        <v>1045</v>
      </c>
      <c r="C467" s="27" t="s">
        <v>1624</v>
      </c>
      <c r="D467" s="27" t="s">
        <v>1045</v>
      </c>
      <c r="E467" s="27" t="s">
        <v>1741</v>
      </c>
      <c r="F467" s="27" t="s">
        <v>1742</v>
      </c>
      <c r="G467" s="27" t="s">
        <v>1743</v>
      </c>
      <c r="H467" s="27" t="s">
        <v>1744</v>
      </c>
      <c r="I467" s="27" t="s">
        <v>1747</v>
      </c>
      <c r="J467" s="27" t="s">
        <v>1748</v>
      </c>
      <c r="K467" s="27" t="s">
        <v>1759</v>
      </c>
      <c r="L467" s="28">
        <v>98.707999999999998</v>
      </c>
      <c r="M467" s="27" t="s">
        <v>1762</v>
      </c>
      <c r="N467" s="27" t="s">
        <v>1772</v>
      </c>
      <c r="O467" s="37">
        <v>44776</v>
      </c>
      <c r="P467" s="27" t="s">
        <v>1773</v>
      </c>
      <c r="Q467" s="27" t="s">
        <v>1774</v>
      </c>
      <c r="R467" s="27" t="s">
        <v>1775</v>
      </c>
      <c r="S467" s="27" t="s">
        <v>1779</v>
      </c>
      <c r="T467" s="27" t="s">
        <v>1804</v>
      </c>
      <c r="U467" s="27" t="s">
        <v>1797</v>
      </c>
    </row>
    <row r="468" spans="1:21" ht="15.6" x14ac:dyDescent="0.3">
      <c r="A468" s="27" t="s">
        <v>467</v>
      </c>
      <c r="B468" s="27" t="s">
        <v>1046</v>
      </c>
      <c r="C468" s="27" t="s">
        <v>1625</v>
      </c>
      <c r="D468" s="27" t="s">
        <v>1046</v>
      </c>
      <c r="E468" s="27" t="s">
        <v>1741</v>
      </c>
      <c r="F468" s="27" t="s">
        <v>1742</v>
      </c>
      <c r="G468" s="27" t="s">
        <v>1743</v>
      </c>
      <c r="H468" s="27" t="s">
        <v>1744</v>
      </c>
      <c r="I468" s="27" t="s">
        <v>1747</v>
      </c>
      <c r="J468" s="27" t="s">
        <v>1748</v>
      </c>
      <c r="K468" s="27" t="s">
        <v>1759</v>
      </c>
      <c r="L468" s="28">
        <v>97.903000000000006</v>
      </c>
      <c r="M468" s="27" t="s">
        <v>1762</v>
      </c>
      <c r="N468" s="27" t="s">
        <v>1772</v>
      </c>
      <c r="O468" s="37">
        <v>44776</v>
      </c>
      <c r="P468" s="27" t="s">
        <v>1773</v>
      </c>
      <c r="Q468" s="27" t="s">
        <v>1774</v>
      </c>
      <c r="R468" s="27" t="s">
        <v>1775</v>
      </c>
      <c r="S468" s="27" t="s">
        <v>1779</v>
      </c>
      <c r="T468" s="27" t="s">
        <v>1804</v>
      </c>
      <c r="U468" s="27" t="s">
        <v>1797</v>
      </c>
    </row>
    <row r="469" spans="1:21" ht="15.6" x14ac:dyDescent="0.3">
      <c r="A469" s="27" t="s">
        <v>468</v>
      </c>
      <c r="B469" s="27" t="s">
        <v>1047</v>
      </c>
      <c r="C469" s="27" t="s">
        <v>1626</v>
      </c>
      <c r="D469" s="27" t="s">
        <v>1047</v>
      </c>
      <c r="E469" s="27" t="s">
        <v>1741</v>
      </c>
      <c r="F469" s="27" t="s">
        <v>1742</v>
      </c>
      <c r="G469" s="27" t="s">
        <v>1743</v>
      </c>
      <c r="H469" s="27" t="s">
        <v>1744</v>
      </c>
      <c r="I469" s="27" t="s">
        <v>1747</v>
      </c>
      <c r="J469" s="27" t="s">
        <v>1750</v>
      </c>
      <c r="K469" s="27" t="s">
        <v>1759</v>
      </c>
      <c r="L469" s="28">
        <v>97.248999999999995</v>
      </c>
      <c r="M469" s="27" t="s">
        <v>1762</v>
      </c>
      <c r="N469" s="27" t="s">
        <v>1772</v>
      </c>
      <c r="O469" s="37">
        <v>44776</v>
      </c>
      <c r="P469" s="27" t="s">
        <v>1773</v>
      </c>
      <c r="Q469" s="27" t="s">
        <v>1774</v>
      </c>
      <c r="R469" s="27" t="s">
        <v>1775</v>
      </c>
      <c r="S469" s="27" t="s">
        <v>1779</v>
      </c>
      <c r="T469" s="27" t="s">
        <v>1804</v>
      </c>
      <c r="U469" s="27" t="s">
        <v>1797</v>
      </c>
    </row>
    <row r="470" spans="1:21" ht="15.6" x14ac:dyDescent="0.3">
      <c r="A470" s="27" t="s">
        <v>469</v>
      </c>
      <c r="B470" s="27" t="s">
        <v>1048</v>
      </c>
      <c r="C470" s="27" t="s">
        <v>1627</v>
      </c>
      <c r="D470" s="27" t="s">
        <v>1048</v>
      </c>
      <c r="E470" s="27" t="s">
        <v>1741</v>
      </c>
      <c r="F470" s="27" t="s">
        <v>1742</v>
      </c>
      <c r="G470" s="27" t="s">
        <v>1743</v>
      </c>
      <c r="H470" s="27" t="s">
        <v>1744</v>
      </c>
      <c r="I470" s="27" t="s">
        <v>1747</v>
      </c>
      <c r="J470" s="27" t="s">
        <v>1748</v>
      </c>
      <c r="K470" s="27" t="s">
        <v>1759</v>
      </c>
      <c r="L470" s="28">
        <v>97.903000000000006</v>
      </c>
      <c r="M470" s="27" t="s">
        <v>1762</v>
      </c>
      <c r="N470" s="27" t="s">
        <v>1772</v>
      </c>
      <c r="O470" s="37">
        <v>44776</v>
      </c>
      <c r="P470" s="27" t="s">
        <v>1773</v>
      </c>
      <c r="Q470" s="27" t="s">
        <v>1774</v>
      </c>
      <c r="R470" s="27" t="s">
        <v>1775</v>
      </c>
      <c r="S470" s="27" t="s">
        <v>1779</v>
      </c>
      <c r="T470" s="27" t="s">
        <v>1804</v>
      </c>
      <c r="U470" s="27" t="s">
        <v>1797</v>
      </c>
    </row>
    <row r="471" spans="1:21" ht="15.6" x14ac:dyDescent="0.3">
      <c r="A471" s="27" t="s">
        <v>470</v>
      </c>
      <c r="B471" s="27" t="s">
        <v>1049</v>
      </c>
      <c r="C471" s="27" t="s">
        <v>1628</v>
      </c>
      <c r="D471" s="27" t="s">
        <v>1049</v>
      </c>
      <c r="E471" s="27" t="s">
        <v>1741</v>
      </c>
      <c r="F471" s="27" t="s">
        <v>1742</v>
      </c>
      <c r="G471" s="27" t="s">
        <v>1743</v>
      </c>
      <c r="H471" s="27" t="s">
        <v>1744</v>
      </c>
      <c r="I471" s="27" t="s">
        <v>1747</v>
      </c>
      <c r="J471" s="27" t="s">
        <v>1748</v>
      </c>
      <c r="K471" s="27" t="s">
        <v>1759</v>
      </c>
      <c r="L471" s="28">
        <v>98.225999999999999</v>
      </c>
      <c r="M471" s="27" t="s">
        <v>1762</v>
      </c>
      <c r="N471" s="27" t="s">
        <v>1772</v>
      </c>
      <c r="O471" s="37">
        <v>44776</v>
      </c>
      <c r="P471" s="27" t="s">
        <v>1773</v>
      </c>
      <c r="Q471" s="27" t="s">
        <v>1774</v>
      </c>
      <c r="R471" s="27" t="s">
        <v>1775</v>
      </c>
      <c r="S471" s="27" t="s">
        <v>1779</v>
      </c>
      <c r="T471" s="27" t="s">
        <v>1804</v>
      </c>
      <c r="U471" s="27" t="s">
        <v>1797</v>
      </c>
    </row>
    <row r="472" spans="1:21" ht="15.6" x14ac:dyDescent="0.3">
      <c r="A472" s="27" t="s">
        <v>471</v>
      </c>
      <c r="B472" s="27" t="s">
        <v>1050</v>
      </c>
      <c r="C472" s="27" t="s">
        <v>1629</v>
      </c>
      <c r="D472" s="27" t="s">
        <v>1050</v>
      </c>
      <c r="E472" s="27" t="s">
        <v>1741</v>
      </c>
      <c r="F472" s="27" t="s">
        <v>1742</v>
      </c>
      <c r="G472" s="27" t="s">
        <v>1743</v>
      </c>
      <c r="H472" s="27" t="s">
        <v>1744</v>
      </c>
      <c r="I472" s="27" t="s">
        <v>1747</v>
      </c>
      <c r="J472" s="27" t="s">
        <v>1751</v>
      </c>
      <c r="K472" s="27" t="s">
        <v>1759</v>
      </c>
      <c r="L472" s="28">
        <v>97.903000000000006</v>
      </c>
      <c r="M472" s="27" t="s">
        <v>1762</v>
      </c>
      <c r="N472" s="27" t="s">
        <v>1772</v>
      </c>
      <c r="O472" s="37">
        <v>44776</v>
      </c>
      <c r="P472" s="27" t="s">
        <v>1773</v>
      </c>
      <c r="Q472" s="27" t="s">
        <v>1774</v>
      </c>
      <c r="R472" s="27" t="s">
        <v>1775</v>
      </c>
      <c r="S472" s="27" t="s">
        <v>1779</v>
      </c>
      <c r="T472" s="27" t="s">
        <v>1804</v>
      </c>
      <c r="U472" s="27" t="s">
        <v>1797</v>
      </c>
    </row>
    <row r="473" spans="1:21" ht="15.6" x14ac:dyDescent="0.3">
      <c r="A473" s="27" t="s">
        <v>472</v>
      </c>
      <c r="B473" s="27" t="s">
        <v>1051</v>
      </c>
      <c r="C473" s="27" t="s">
        <v>1630</v>
      </c>
      <c r="D473" s="27" t="s">
        <v>1051</v>
      </c>
      <c r="E473" s="27" t="s">
        <v>1741</v>
      </c>
      <c r="F473" s="27" t="s">
        <v>1742</v>
      </c>
      <c r="G473" s="27" t="s">
        <v>1743</v>
      </c>
      <c r="H473" s="27" t="s">
        <v>1744</v>
      </c>
      <c r="I473" s="27" t="s">
        <v>1747</v>
      </c>
      <c r="J473" s="27" t="s">
        <v>1748</v>
      </c>
      <c r="K473" s="27" t="s">
        <v>1759</v>
      </c>
      <c r="L473" s="28">
        <v>97.903000000000006</v>
      </c>
      <c r="M473" s="27" t="s">
        <v>1762</v>
      </c>
      <c r="N473" s="27" t="s">
        <v>1772</v>
      </c>
      <c r="O473" s="37">
        <v>44776</v>
      </c>
      <c r="P473" s="27" t="s">
        <v>1773</v>
      </c>
      <c r="Q473" s="27" t="s">
        <v>1774</v>
      </c>
      <c r="R473" s="27" t="s">
        <v>1775</v>
      </c>
      <c r="S473" s="27" t="s">
        <v>1779</v>
      </c>
      <c r="T473" s="27" t="s">
        <v>1804</v>
      </c>
      <c r="U473" s="27" t="s">
        <v>1797</v>
      </c>
    </row>
    <row r="474" spans="1:21" ht="15.6" x14ac:dyDescent="0.3">
      <c r="A474" s="27" t="s">
        <v>473</v>
      </c>
      <c r="B474" s="27" t="s">
        <v>1052</v>
      </c>
      <c r="C474" s="27" t="s">
        <v>1631</v>
      </c>
      <c r="D474" s="27" t="s">
        <v>1052</v>
      </c>
      <c r="E474" s="27" t="s">
        <v>1741</v>
      </c>
      <c r="F474" s="27" t="s">
        <v>1742</v>
      </c>
      <c r="G474" s="27" t="s">
        <v>1743</v>
      </c>
      <c r="H474" s="27" t="s">
        <v>1744</v>
      </c>
      <c r="I474" s="27" t="s">
        <v>1747</v>
      </c>
      <c r="J474" s="27" t="s">
        <v>1748</v>
      </c>
      <c r="K474" s="27" t="s">
        <v>1759</v>
      </c>
      <c r="L474" s="28">
        <v>98.548000000000002</v>
      </c>
      <c r="M474" s="27" t="s">
        <v>1762</v>
      </c>
      <c r="N474" s="27" t="s">
        <v>1772</v>
      </c>
      <c r="O474" s="37">
        <v>44776</v>
      </c>
      <c r="P474" s="27" t="s">
        <v>1773</v>
      </c>
      <c r="Q474" s="27" t="s">
        <v>1774</v>
      </c>
      <c r="R474" s="27" t="s">
        <v>1775</v>
      </c>
      <c r="S474" s="27" t="s">
        <v>1779</v>
      </c>
      <c r="T474" s="27" t="s">
        <v>1804</v>
      </c>
      <c r="U474" s="27" t="s">
        <v>1797</v>
      </c>
    </row>
    <row r="475" spans="1:21" ht="15.6" x14ac:dyDescent="0.3">
      <c r="A475" s="27" t="s">
        <v>474</v>
      </c>
      <c r="B475" s="27" t="s">
        <v>1053</v>
      </c>
      <c r="C475" s="27" t="s">
        <v>1632</v>
      </c>
      <c r="D475" s="27" t="s">
        <v>1053</v>
      </c>
      <c r="E475" s="27" t="s">
        <v>1741</v>
      </c>
      <c r="F475" s="27" t="s">
        <v>1742</v>
      </c>
      <c r="G475" s="27" t="s">
        <v>1743</v>
      </c>
      <c r="H475" s="27" t="s">
        <v>1744</v>
      </c>
      <c r="I475" s="27" t="s">
        <v>1747</v>
      </c>
      <c r="J475" s="27" t="s">
        <v>1749</v>
      </c>
      <c r="K475" s="27" t="s">
        <v>1759</v>
      </c>
      <c r="L475" s="28">
        <v>95.88</v>
      </c>
      <c r="M475" s="27" t="s">
        <v>1762</v>
      </c>
      <c r="N475" s="27" t="s">
        <v>1772</v>
      </c>
      <c r="O475" s="37">
        <v>44729</v>
      </c>
      <c r="P475" s="27" t="s">
        <v>1773</v>
      </c>
      <c r="Q475" s="27" t="s">
        <v>1774</v>
      </c>
      <c r="R475" s="27" t="s">
        <v>1775</v>
      </c>
      <c r="S475" s="27" t="s">
        <v>1779</v>
      </c>
      <c r="T475" s="27" t="s">
        <v>1834</v>
      </c>
      <c r="U475" s="27" t="s">
        <v>1835</v>
      </c>
    </row>
    <row r="476" spans="1:21" ht="15.6" x14ac:dyDescent="0.3">
      <c r="A476" s="27" t="s">
        <v>475</v>
      </c>
      <c r="B476" s="27" t="s">
        <v>1054</v>
      </c>
      <c r="C476" s="27" t="s">
        <v>1633</v>
      </c>
      <c r="D476" s="27" t="s">
        <v>1054</v>
      </c>
      <c r="E476" s="27" t="s">
        <v>1741</v>
      </c>
      <c r="F476" s="27" t="s">
        <v>1742</v>
      </c>
      <c r="G476" s="27" t="s">
        <v>1743</v>
      </c>
      <c r="H476" s="27" t="s">
        <v>1744</v>
      </c>
      <c r="I476" s="27" t="s">
        <v>1747</v>
      </c>
      <c r="J476" s="27" t="s">
        <v>1748</v>
      </c>
      <c r="K476" s="27" t="s">
        <v>1759</v>
      </c>
      <c r="L476" s="28">
        <v>97.903000000000006</v>
      </c>
      <c r="M476" s="27" t="s">
        <v>1762</v>
      </c>
      <c r="N476" s="27" t="s">
        <v>1772</v>
      </c>
      <c r="O476" s="37">
        <v>44729</v>
      </c>
      <c r="P476" s="27" t="s">
        <v>1773</v>
      </c>
      <c r="Q476" s="27" t="s">
        <v>1774</v>
      </c>
      <c r="R476" s="27" t="s">
        <v>1775</v>
      </c>
      <c r="S476" s="27" t="s">
        <v>1779</v>
      </c>
      <c r="T476" s="27" t="s">
        <v>1834</v>
      </c>
      <c r="U476" s="27" t="s">
        <v>1835</v>
      </c>
    </row>
    <row r="477" spans="1:21" ht="15.6" x14ac:dyDescent="0.3">
      <c r="A477" s="27" t="s">
        <v>476</v>
      </c>
      <c r="B477" s="27" t="s">
        <v>1055</v>
      </c>
      <c r="C477" s="27" t="s">
        <v>1634</v>
      </c>
      <c r="D477" s="27" t="s">
        <v>1055</v>
      </c>
      <c r="E477" s="27" t="s">
        <v>1741</v>
      </c>
      <c r="F477" s="27" t="s">
        <v>1742</v>
      </c>
      <c r="G477" s="27" t="s">
        <v>1743</v>
      </c>
      <c r="H477" s="27" t="s">
        <v>1744</v>
      </c>
      <c r="I477" s="27" t="s">
        <v>1747</v>
      </c>
      <c r="J477" s="27" t="s">
        <v>1748</v>
      </c>
      <c r="K477" s="27" t="s">
        <v>1759</v>
      </c>
      <c r="L477" s="28">
        <v>97.257999999999996</v>
      </c>
      <c r="M477" s="27" t="s">
        <v>1762</v>
      </c>
      <c r="N477" s="27" t="s">
        <v>1772</v>
      </c>
      <c r="O477" s="37">
        <v>44729</v>
      </c>
      <c r="P477" s="27" t="s">
        <v>1773</v>
      </c>
      <c r="Q477" s="27" t="s">
        <v>1774</v>
      </c>
      <c r="R477" s="27" t="s">
        <v>1775</v>
      </c>
      <c r="S477" s="27" t="s">
        <v>1779</v>
      </c>
      <c r="T477" s="27" t="s">
        <v>1834</v>
      </c>
      <c r="U477" s="27" t="s">
        <v>1835</v>
      </c>
    </row>
    <row r="478" spans="1:21" ht="15.6" x14ac:dyDescent="0.3">
      <c r="A478" s="27" t="s">
        <v>477</v>
      </c>
      <c r="B478" s="27" t="s">
        <v>1056</v>
      </c>
      <c r="C478" s="27" t="s">
        <v>1635</v>
      </c>
      <c r="D478" s="27" t="s">
        <v>1056</v>
      </c>
      <c r="E478" s="27" t="s">
        <v>1741</v>
      </c>
      <c r="F478" s="27" t="s">
        <v>1742</v>
      </c>
      <c r="G478" s="27" t="s">
        <v>1743</v>
      </c>
      <c r="H478" s="27" t="s">
        <v>1744</v>
      </c>
      <c r="I478" s="27" t="s">
        <v>1747</v>
      </c>
      <c r="J478" s="27" t="s">
        <v>1748</v>
      </c>
      <c r="K478" s="27" t="s">
        <v>1759</v>
      </c>
      <c r="L478" s="28">
        <v>97.254000000000005</v>
      </c>
      <c r="M478" s="27" t="s">
        <v>1762</v>
      </c>
      <c r="N478" s="27" t="s">
        <v>1772</v>
      </c>
      <c r="O478" s="37">
        <v>44729</v>
      </c>
      <c r="P478" s="27" t="s">
        <v>1773</v>
      </c>
      <c r="Q478" s="27" t="s">
        <v>1774</v>
      </c>
      <c r="R478" s="27" t="s">
        <v>1775</v>
      </c>
      <c r="S478" s="27" t="s">
        <v>1779</v>
      </c>
      <c r="T478" s="27" t="s">
        <v>1834</v>
      </c>
      <c r="U478" s="27" t="s">
        <v>1835</v>
      </c>
    </row>
    <row r="479" spans="1:21" ht="15.6" x14ac:dyDescent="0.3">
      <c r="A479" s="27" t="s">
        <v>478</v>
      </c>
      <c r="B479" s="27" t="s">
        <v>1057</v>
      </c>
      <c r="C479" s="27" t="s">
        <v>1636</v>
      </c>
      <c r="D479" s="27" t="s">
        <v>1057</v>
      </c>
      <c r="E479" s="27" t="s">
        <v>1741</v>
      </c>
      <c r="F479" s="27" t="s">
        <v>1742</v>
      </c>
      <c r="G479" s="27" t="s">
        <v>1743</v>
      </c>
      <c r="H479" s="27" t="s">
        <v>1744</v>
      </c>
      <c r="I479" s="27" t="s">
        <v>1747</v>
      </c>
      <c r="J479" s="27" t="s">
        <v>1748</v>
      </c>
      <c r="K479" s="27" t="s">
        <v>1759</v>
      </c>
      <c r="L479" s="28">
        <v>98.302000000000007</v>
      </c>
      <c r="M479" s="27" t="s">
        <v>1762</v>
      </c>
      <c r="N479" s="27" t="s">
        <v>1772</v>
      </c>
      <c r="O479" s="37">
        <v>44729</v>
      </c>
      <c r="P479" s="27" t="s">
        <v>1773</v>
      </c>
      <c r="Q479" s="27" t="s">
        <v>1774</v>
      </c>
      <c r="R479" s="27" t="s">
        <v>1775</v>
      </c>
      <c r="S479" s="27" t="s">
        <v>1779</v>
      </c>
      <c r="T479" s="27" t="s">
        <v>1834</v>
      </c>
      <c r="U479" s="27" t="s">
        <v>1835</v>
      </c>
    </row>
    <row r="480" spans="1:21" ht="15.6" x14ac:dyDescent="0.3">
      <c r="A480" s="27" t="s">
        <v>479</v>
      </c>
      <c r="B480" s="27" t="s">
        <v>1058</v>
      </c>
      <c r="C480" s="27" t="s">
        <v>1637</v>
      </c>
      <c r="D480" s="27" t="s">
        <v>1058</v>
      </c>
      <c r="E480" s="27" t="s">
        <v>1741</v>
      </c>
      <c r="F480" s="27" t="s">
        <v>1742</v>
      </c>
      <c r="G480" s="27" t="s">
        <v>1743</v>
      </c>
      <c r="H480" s="27" t="s">
        <v>1744</v>
      </c>
      <c r="I480" s="27" t="s">
        <v>1747</v>
      </c>
      <c r="J480" s="27" t="s">
        <v>1748</v>
      </c>
      <c r="K480" s="27" t="s">
        <v>1759</v>
      </c>
      <c r="L480" s="28">
        <v>97.236000000000004</v>
      </c>
      <c r="M480" s="27" t="s">
        <v>1762</v>
      </c>
      <c r="N480" s="27" t="s">
        <v>1772</v>
      </c>
      <c r="O480" s="37">
        <v>44729</v>
      </c>
      <c r="P480" s="27" t="s">
        <v>1773</v>
      </c>
      <c r="Q480" s="27" t="s">
        <v>1774</v>
      </c>
      <c r="R480" s="27" t="s">
        <v>1775</v>
      </c>
      <c r="S480" s="27" t="s">
        <v>1779</v>
      </c>
      <c r="T480" s="27" t="s">
        <v>1834</v>
      </c>
      <c r="U480" s="27" t="s">
        <v>1835</v>
      </c>
    </row>
    <row r="481" spans="1:21" ht="15.6" x14ac:dyDescent="0.3">
      <c r="A481" s="27" t="s">
        <v>480</v>
      </c>
      <c r="B481" s="27" t="s">
        <v>1059</v>
      </c>
      <c r="C481" s="27" t="s">
        <v>1638</v>
      </c>
      <c r="D481" s="27" t="s">
        <v>1059</v>
      </c>
      <c r="E481" s="27" t="s">
        <v>1741</v>
      </c>
      <c r="F481" s="27" t="s">
        <v>1742</v>
      </c>
      <c r="G481" s="27" t="s">
        <v>1743</v>
      </c>
      <c r="H481" s="27" t="s">
        <v>1744</v>
      </c>
      <c r="I481" s="27" t="s">
        <v>1747</v>
      </c>
      <c r="J481" s="27" t="s">
        <v>1748</v>
      </c>
      <c r="K481" s="27" t="s">
        <v>1759</v>
      </c>
      <c r="L481" s="28">
        <v>97.257999999999996</v>
      </c>
      <c r="M481" s="27" t="s">
        <v>1762</v>
      </c>
      <c r="N481" s="27" t="s">
        <v>1772</v>
      </c>
      <c r="O481" s="37">
        <v>44729</v>
      </c>
      <c r="P481" s="27" t="s">
        <v>1773</v>
      </c>
      <c r="Q481" s="27" t="s">
        <v>1774</v>
      </c>
      <c r="R481" s="27" t="s">
        <v>1775</v>
      </c>
      <c r="S481" s="27" t="s">
        <v>1779</v>
      </c>
      <c r="T481" s="27" t="s">
        <v>1834</v>
      </c>
      <c r="U481" s="27" t="s">
        <v>1835</v>
      </c>
    </row>
    <row r="482" spans="1:21" ht="15.6" x14ac:dyDescent="0.3">
      <c r="A482" s="27" t="s">
        <v>481</v>
      </c>
      <c r="B482" s="27" t="s">
        <v>1060</v>
      </c>
      <c r="C482" s="27" t="s">
        <v>1639</v>
      </c>
      <c r="D482" s="27" t="s">
        <v>1060</v>
      </c>
      <c r="E482" s="27" t="s">
        <v>1741</v>
      </c>
      <c r="F482" s="27" t="s">
        <v>1742</v>
      </c>
      <c r="G482" s="27" t="s">
        <v>1743</v>
      </c>
      <c r="H482" s="27" t="s">
        <v>1744</v>
      </c>
      <c r="I482" s="27" t="s">
        <v>1747</v>
      </c>
      <c r="J482" s="27" t="s">
        <v>1748</v>
      </c>
      <c r="K482" s="27" t="s">
        <v>1759</v>
      </c>
      <c r="L482" s="28">
        <v>98.046000000000006</v>
      </c>
      <c r="M482" s="27" t="s">
        <v>1762</v>
      </c>
      <c r="N482" s="27" t="s">
        <v>1772</v>
      </c>
      <c r="O482" s="37">
        <v>44729</v>
      </c>
      <c r="P482" s="27" t="s">
        <v>1773</v>
      </c>
      <c r="Q482" s="27" t="s">
        <v>1774</v>
      </c>
      <c r="R482" s="27" t="s">
        <v>1775</v>
      </c>
      <c r="S482" s="27" t="s">
        <v>1779</v>
      </c>
      <c r="T482" s="27" t="s">
        <v>1834</v>
      </c>
      <c r="U482" s="27" t="s">
        <v>1835</v>
      </c>
    </row>
    <row r="483" spans="1:21" ht="15.6" x14ac:dyDescent="0.3">
      <c r="A483" s="27" t="s">
        <v>482</v>
      </c>
      <c r="B483" s="27" t="s">
        <v>1061</v>
      </c>
      <c r="C483" s="27" t="s">
        <v>1640</v>
      </c>
      <c r="D483" s="27" t="s">
        <v>1061</v>
      </c>
      <c r="E483" s="27" t="s">
        <v>1741</v>
      </c>
      <c r="F483" s="27" t="s">
        <v>1742</v>
      </c>
      <c r="G483" s="27" t="s">
        <v>1743</v>
      </c>
      <c r="H483" s="27" t="s">
        <v>1744</v>
      </c>
      <c r="I483" s="27" t="s">
        <v>1747</v>
      </c>
      <c r="J483" s="27" t="s">
        <v>1748</v>
      </c>
      <c r="K483" s="27" t="s">
        <v>1759</v>
      </c>
      <c r="L483" s="28">
        <v>96.774000000000001</v>
      </c>
      <c r="M483" s="27" t="s">
        <v>1762</v>
      </c>
      <c r="N483" s="27" t="s">
        <v>1772</v>
      </c>
      <c r="O483" s="37">
        <v>44729</v>
      </c>
      <c r="P483" s="27" t="s">
        <v>1773</v>
      </c>
      <c r="Q483" s="27" t="s">
        <v>1774</v>
      </c>
      <c r="R483" s="27" t="s">
        <v>1775</v>
      </c>
      <c r="S483" s="27" t="s">
        <v>1779</v>
      </c>
      <c r="T483" s="27" t="s">
        <v>1834</v>
      </c>
      <c r="U483" s="27" t="s">
        <v>1835</v>
      </c>
    </row>
    <row r="484" spans="1:21" ht="15.6" x14ac:dyDescent="0.3">
      <c r="A484" s="27" t="s">
        <v>483</v>
      </c>
      <c r="B484" s="27" t="s">
        <v>1062</v>
      </c>
      <c r="C484" s="27" t="s">
        <v>1641</v>
      </c>
      <c r="D484" s="27" t="s">
        <v>1062</v>
      </c>
      <c r="E484" s="27" t="s">
        <v>1741</v>
      </c>
      <c r="F484" s="27" t="s">
        <v>1742</v>
      </c>
      <c r="G484" s="27" t="s">
        <v>1743</v>
      </c>
      <c r="H484" s="27" t="s">
        <v>1744</v>
      </c>
      <c r="I484" s="27" t="s">
        <v>1747</v>
      </c>
      <c r="J484" s="27" t="s">
        <v>1748</v>
      </c>
      <c r="K484" s="27" t="s">
        <v>1759</v>
      </c>
      <c r="L484" s="28">
        <v>97.254000000000005</v>
      </c>
      <c r="M484" s="27" t="s">
        <v>1762</v>
      </c>
      <c r="N484" s="27" t="s">
        <v>1772</v>
      </c>
      <c r="O484" s="37">
        <v>44729</v>
      </c>
      <c r="P484" s="27" t="s">
        <v>1773</v>
      </c>
      <c r="Q484" s="27" t="s">
        <v>1774</v>
      </c>
      <c r="R484" s="27" t="s">
        <v>1775</v>
      </c>
      <c r="S484" s="27" t="s">
        <v>1779</v>
      </c>
      <c r="T484" s="27" t="s">
        <v>1834</v>
      </c>
      <c r="U484" s="27" t="s">
        <v>1835</v>
      </c>
    </row>
    <row r="485" spans="1:21" ht="15.6" x14ac:dyDescent="0.3">
      <c r="A485" s="27" t="s">
        <v>484</v>
      </c>
      <c r="B485" s="27" t="s">
        <v>1063</v>
      </c>
      <c r="C485" s="27" t="s">
        <v>1642</v>
      </c>
      <c r="D485" s="27" t="s">
        <v>1063</v>
      </c>
      <c r="E485" s="27" t="s">
        <v>1741</v>
      </c>
      <c r="F485" s="27" t="s">
        <v>1742</v>
      </c>
      <c r="G485" s="27" t="s">
        <v>1743</v>
      </c>
      <c r="H485" s="27" t="s">
        <v>1744</v>
      </c>
      <c r="I485" s="27" t="s">
        <v>1747</v>
      </c>
      <c r="J485" s="27" t="s">
        <v>1748</v>
      </c>
      <c r="K485" s="27" t="s">
        <v>1759</v>
      </c>
      <c r="L485" s="28">
        <v>97.581000000000003</v>
      </c>
      <c r="M485" s="27" t="s">
        <v>1762</v>
      </c>
      <c r="N485" s="27" t="s">
        <v>1772</v>
      </c>
      <c r="O485" s="37">
        <v>44776</v>
      </c>
      <c r="P485" s="27" t="s">
        <v>1773</v>
      </c>
      <c r="Q485" s="27" t="s">
        <v>1774</v>
      </c>
      <c r="R485" s="27" t="s">
        <v>1775</v>
      </c>
      <c r="S485" s="27" t="s">
        <v>1779</v>
      </c>
      <c r="T485" s="27" t="s">
        <v>1875</v>
      </c>
      <c r="U485" s="27" t="s">
        <v>1876</v>
      </c>
    </row>
    <row r="486" spans="1:21" ht="15.6" x14ac:dyDescent="0.3">
      <c r="A486" s="27" t="s">
        <v>485</v>
      </c>
      <c r="B486" s="27" t="s">
        <v>1064</v>
      </c>
      <c r="C486" s="27" t="s">
        <v>1643</v>
      </c>
      <c r="D486" s="27" t="s">
        <v>1064</v>
      </c>
      <c r="E486" s="27" t="s">
        <v>1741</v>
      </c>
      <c r="F486" s="27" t="s">
        <v>1742</v>
      </c>
      <c r="G486" s="27" t="s">
        <v>1743</v>
      </c>
      <c r="H486" s="27" t="s">
        <v>1744</v>
      </c>
      <c r="I486" s="27" t="s">
        <v>1747</v>
      </c>
      <c r="J486" s="27" t="s">
        <v>1750</v>
      </c>
      <c r="K486" s="27" t="s">
        <v>1759</v>
      </c>
      <c r="L486" s="28">
        <v>96.613</v>
      </c>
      <c r="M486" s="27" t="s">
        <v>1762</v>
      </c>
      <c r="N486" s="27" t="s">
        <v>1772</v>
      </c>
      <c r="O486" s="37">
        <v>44776</v>
      </c>
      <c r="P486" s="27" t="s">
        <v>1773</v>
      </c>
      <c r="Q486" s="27" t="s">
        <v>1774</v>
      </c>
      <c r="R486" s="27" t="s">
        <v>1775</v>
      </c>
      <c r="S486" s="27" t="s">
        <v>1779</v>
      </c>
      <c r="T486" s="27" t="s">
        <v>1875</v>
      </c>
      <c r="U486" s="27" t="s">
        <v>1876</v>
      </c>
    </row>
    <row r="487" spans="1:21" ht="15.6" x14ac:dyDescent="0.3">
      <c r="A487" s="27" t="s">
        <v>486</v>
      </c>
      <c r="B487" s="27" t="s">
        <v>1065</v>
      </c>
      <c r="C487" s="27" t="s">
        <v>1644</v>
      </c>
      <c r="D487" s="27" t="s">
        <v>1065</v>
      </c>
      <c r="E487" s="27" t="s">
        <v>1741</v>
      </c>
      <c r="F487" s="27" t="s">
        <v>1742</v>
      </c>
      <c r="G487" s="27" t="s">
        <v>1743</v>
      </c>
      <c r="H487" s="27" t="s">
        <v>1744</v>
      </c>
      <c r="I487" s="27" t="s">
        <v>1747</v>
      </c>
      <c r="J487" s="27" t="s">
        <v>1748</v>
      </c>
      <c r="K487" s="27" t="s">
        <v>1759</v>
      </c>
      <c r="L487" s="28">
        <v>97.257999999999996</v>
      </c>
      <c r="M487" s="27" t="s">
        <v>1762</v>
      </c>
      <c r="N487" s="27" t="s">
        <v>1772</v>
      </c>
      <c r="O487" s="37">
        <v>44776</v>
      </c>
      <c r="P487" s="27" t="s">
        <v>1773</v>
      </c>
      <c r="Q487" s="27" t="s">
        <v>1774</v>
      </c>
      <c r="R487" s="27" t="s">
        <v>1775</v>
      </c>
      <c r="S487" s="27" t="s">
        <v>1779</v>
      </c>
      <c r="T487" s="27" t="s">
        <v>1875</v>
      </c>
      <c r="U487" s="27" t="s">
        <v>1876</v>
      </c>
    </row>
    <row r="488" spans="1:21" ht="15.6" x14ac:dyDescent="0.3">
      <c r="A488" s="27" t="s">
        <v>487</v>
      </c>
      <c r="B488" s="27" t="s">
        <v>1066</v>
      </c>
      <c r="C488" s="27" t="s">
        <v>1645</v>
      </c>
      <c r="D488" s="27" t="s">
        <v>1066</v>
      </c>
      <c r="E488" s="27" t="s">
        <v>1741</v>
      </c>
      <c r="F488" s="27" t="s">
        <v>1742</v>
      </c>
      <c r="G488" s="27" t="s">
        <v>1743</v>
      </c>
      <c r="H488" s="27" t="s">
        <v>1744</v>
      </c>
      <c r="I488" s="27" t="s">
        <v>1747</v>
      </c>
      <c r="J488" s="27" t="s">
        <v>1751</v>
      </c>
      <c r="K488" s="27" t="s">
        <v>1759</v>
      </c>
      <c r="L488" s="28">
        <v>97.096999999999994</v>
      </c>
      <c r="M488" s="27" t="s">
        <v>1762</v>
      </c>
      <c r="N488" s="27" t="s">
        <v>1772</v>
      </c>
      <c r="O488" s="37">
        <v>44776</v>
      </c>
      <c r="P488" s="27" t="s">
        <v>1773</v>
      </c>
      <c r="Q488" s="27" t="s">
        <v>1774</v>
      </c>
      <c r="R488" s="27" t="s">
        <v>1775</v>
      </c>
      <c r="S488" s="27" t="s">
        <v>1779</v>
      </c>
      <c r="T488" s="27" t="s">
        <v>1875</v>
      </c>
      <c r="U488" s="27" t="s">
        <v>1876</v>
      </c>
    </row>
    <row r="489" spans="1:21" ht="15.6" x14ac:dyDescent="0.3">
      <c r="A489" s="27" t="s">
        <v>488</v>
      </c>
      <c r="B489" s="27" t="s">
        <v>1067</v>
      </c>
      <c r="C489" s="27" t="s">
        <v>1646</v>
      </c>
      <c r="D489" s="27" t="s">
        <v>1067</v>
      </c>
      <c r="E489" s="27" t="s">
        <v>1741</v>
      </c>
      <c r="F489" s="27" t="s">
        <v>1742</v>
      </c>
      <c r="G489" s="27" t="s">
        <v>1743</v>
      </c>
      <c r="H489" s="27" t="s">
        <v>1744</v>
      </c>
      <c r="I489" s="27" t="s">
        <v>1747</v>
      </c>
      <c r="J489" s="27" t="s">
        <v>1748</v>
      </c>
      <c r="K489" s="27" t="s">
        <v>1759</v>
      </c>
      <c r="L489" s="28">
        <v>97.257999999999996</v>
      </c>
      <c r="M489" s="27" t="s">
        <v>1762</v>
      </c>
      <c r="N489" s="27" t="s">
        <v>1772</v>
      </c>
      <c r="O489" s="37">
        <v>44776</v>
      </c>
      <c r="P489" s="27" t="s">
        <v>1773</v>
      </c>
      <c r="Q489" s="27" t="s">
        <v>1774</v>
      </c>
      <c r="R489" s="27" t="s">
        <v>1775</v>
      </c>
      <c r="S489" s="27" t="s">
        <v>1779</v>
      </c>
      <c r="T489" s="27" t="s">
        <v>1875</v>
      </c>
      <c r="U489" s="27" t="s">
        <v>1876</v>
      </c>
    </row>
    <row r="490" spans="1:21" ht="15.6" x14ac:dyDescent="0.3">
      <c r="A490" s="27" t="s">
        <v>489</v>
      </c>
      <c r="B490" s="27" t="s">
        <v>1068</v>
      </c>
      <c r="C490" s="27" t="s">
        <v>1647</v>
      </c>
      <c r="D490" s="27" t="s">
        <v>1068</v>
      </c>
      <c r="E490" s="27" t="s">
        <v>1741</v>
      </c>
      <c r="F490" s="27" t="s">
        <v>1742</v>
      </c>
      <c r="G490" s="27" t="s">
        <v>1743</v>
      </c>
      <c r="H490" s="27" t="s">
        <v>1744</v>
      </c>
      <c r="I490" s="27" t="s">
        <v>1747</v>
      </c>
      <c r="J490" s="27" t="s">
        <v>1748</v>
      </c>
      <c r="K490" s="27" t="s">
        <v>1759</v>
      </c>
      <c r="L490" s="28">
        <v>97.742000000000004</v>
      </c>
      <c r="M490" s="27" t="s">
        <v>1762</v>
      </c>
      <c r="N490" s="27" t="s">
        <v>1772</v>
      </c>
      <c r="O490" s="37">
        <v>44776</v>
      </c>
      <c r="P490" s="27" t="s">
        <v>1773</v>
      </c>
      <c r="Q490" s="27" t="s">
        <v>1774</v>
      </c>
      <c r="R490" s="27" t="s">
        <v>1775</v>
      </c>
      <c r="S490" s="27" t="s">
        <v>1779</v>
      </c>
      <c r="T490" s="27" t="s">
        <v>1875</v>
      </c>
      <c r="U490" s="27" t="s">
        <v>1876</v>
      </c>
    </row>
    <row r="491" spans="1:21" ht="15.6" x14ac:dyDescent="0.3">
      <c r="A491" s="27" t="s">
        <v>490</v>
      </c>
      <c r="B491" s="27" t="s">
        <v>1069</v>
      </c>
      <c r="C491" s="27" t="s">
        <v>1648</v>
      </c>
      <c r="D491" s="27" t="s">
        <v>1069</v>
      </c>
      <c r="E491" s="27" t="s">
        <v>1741</v>
      </c>
      <c r="F491" s="27" t="s">
        <v>1742</v>
      </c>
      <c r="G491" s="27" t="s">
        <v>1743</v>
      </c>
      <c r="H491" s="27" t="s">
        <v>1744</v>
      </c>
      <c r="I491" s="27" t="s">
        <v>1747</v>
      </c>
      <c r="J491" s="27" t="s">
        <v>1748</v>
      </c>
      <c r="K491" s="27" t="s">
        <v>1759</v>
      </c>
      <c r="L491" s="28">
        <v>97.257999999999996</v>
      </c>
      <c r="M491" s="27" t="s">
        <v>1762</v>
      </c>
      <c r="N491" s="27" t="s">
        <v>1772</v>
      </c>
      <c r="O491" s="37">
        <v>44776</v>
      </c>
      <c r="P491" s="27" t="s">
        <v>1773</v>
      </c>
      <c r="Q491" s="27" t="s">
        <v>1774</v>
      </c>
      <c r="R491" s="27" t="s">
        <v>1775</v>
      </c>
      <c r="S491" s="27" t="s">
        <v>1779</v>
      </c>
      <c r="T491" s="27" t="s">
        <v>1875</v>
      </c>
      <c r="U491" s="27" t="s">
        <v>1876</v>
      </c>
    </row>
    <row r="492" spans="1:21" ht="15.6" x14ac:dyDescent="0.3">
      <c r="A492" s="27" t="s">
        <v>491</v>
      </c>
      <c r="B492" s="27" t="s">
        <v>1070</v>
      </c>
      <c r="C492" s="27" t="s">
        <v>1649</v>
      </c>
      <c r="D492" s="27" t="s">
        <v>1070</v>
      </c>
      <c r="E492" s="27" t="s">
        <v>1741</v>
      </c>
      <c r="F492" s="27" t="s">
        <v>1742</v>
      </c>
      <c r="G492" s="27" t="s">
        <v>1743</v>
      </c>
      <c r="H492" s="27" t="s">
        <v>1744</v>
      </c>
      <c r="I492" s="27" t="s">
        <v>1747</v>
      </c>
      <c r="J492" s="27" t="s">
        <v>1749</v>
      </c>
      <c r="K492" s="27" t="s">
        <v>1759</v>
      </c>
      <c r="L492" s="28">
        <v>95.08</v>
      </c>
      <c r="M492" s="27" t="s">
        <v>1762</v>
      </c>
      <c r="N492" s="27" t="s">
        <v>1772</v>
      </c>
      <c r="O492" s="37">
        <v>44776</v>
      </c>
      <c r="P492" s="27" t="s">
        <v>1773</v>
      </c>
      <c r="Q492" s="27" t="s">
        <v>1774</v>
      </c>
      <c r="R492" s="27" t="s">
        <v>1775</v>
      </c>
      <c r="S492" s="27" t="s">
        <v>1779</v>
      </c>
      <c r="T492" s="27" t="s">
        <v>1875</v>
      </c>
      <c r="U492" s="27" t="s">
        <v>1876</v>
      </c>
    </row>
    <row r="493" spans="1:21" ht="15.6" x14ac:dyDescent="0.3">
      <c r="A493" s="27" t="s">
        <v>492</v>
      </c>
      <c r="B493" s="27" t="s">
        <v>1071</v>
      </c>
      <c r="C493" s="27" t="s">
        <v>1650</v>
      </c>
      <c r="D493" s="27" t="s">
        <v>1071</v>
      </c>
      <c r="E493" s="27" t="s">
        <v>1741</v>
      </c>
      <c r="F493" s="27" t="s">
        <v>1742</v>
      </c>
      <c r="G493" s="27" t="s">
        <v>1743</v>
      </c>
      <c r="H493" s="27" t="s">
        <v>1744</v>
      </c>
      <c r="I493" s="27" t="s">
        <v>1747</v>
      </c>
      <c r="J493" s="27" t="s">
        <v>1748</v>
      </c>
      <c r="K493" s="27" t="s">
        <v>1759</v>
      </c>
      <c r="L493" s="28">
        <v>98.225999999999999</v>
      </c>
      <c r="M493" s="27" t="s">
        <v>1762</v>
      </c>
      <c r="N493" s="27" t="s">
        <v>1772</v>
      </c>
      <c r="O493" s="37">
        <v>44776</v>
      </c>
      <c r="P493" s="27" t="s">
        <v>1773</v>
      </c>
      <c r="Q493" s="27" t="s">
        <v>1774</v>
      </c>
      <c r="R493" s="27" t="s">
        <v>1775</v>
      </c>
      <c r="S493" s="27" t="s">
        <v>1779</v>
      </c>
      <c r="T493" s="27" t="s">
        <v>1875</v>
      </c>
      <c r="U493" s="27" t="s">
        <v>1876</v>
      </c>
    </row>
    <row r="494" spans="1:21" ht="15.6" x14ac:dyDescent="0.3">
      <c r="A494" s="27" t="s">
        <v>493</v>
      </c>
      <c r="B494" s="27" t="s">
        <v>1072</v>
      </c>
      <c r="C494" s="27" t="s">
        <v>1651</v>
      </c>
      <c r="D494" s="27" t="s">
        <v>1072</v>
      </c>
      <c r="E494" s="27" t="s">
        <v>1741</v>
      </c>
      <c r="F494" s="27" t="s">
        <v>1742</v>
      </c>
      <c r="G494" s="27" t="s">
        <v>1743</v>
      </c>
      <c r="H494" s="27" t="s">
        <v>1744</v>
      </c>
      <c r="I494" s="27" t="s">
        <v>1747</v>
      </c>
      <c r="J494" s="27" t="s">
        <v>1748</v>
      </c>
      <c r="K494" s="27" t="s">
        <v>1759</v>
      </c>
      <c r="L494" s="28">
        <v>97.742000000000004</v>
      </c>
      <c r="M494" s="27" t="s">
        <v>1762</v>
      </c>
      <c r="N494" s="27" t="s">
        <v>1772</v>
      </c>
      <c r="O494" s="37">
        <v>44069</v>
      </c>
      <c r="P494" s="27" t="s">
        <v>1773</v>
      </c>
      <c r="Q494" s="27" t="s">
        <v>1774</v>
      </c>
      <c r="R494" s="27" t="s">
        <v>1775</v>
      </c>
      <c r="S494" s="27" t="s">
        <v>1779</v>
      </c>
      <c r="T494" s="27" t="s">
        <v>1877</v>
      </c>
      <c r="U494" s="27" t="s">
        <v>1810</v>
      </c>
    </row>
    <row r="495" spans="1:21" ht="15.6" x14ac:dyDescent="0.3">
      <c r="A495" s="27" t="s">
        <v>494</v>
      </c>
      <c r="B495" s="27" t="s">
        <v>1073</v>
      </c>
      <c r="C495" s="27" t="s">
        <v>1652</v>
      </c>
      <c r="D495" s="27" t="s">
        <v>1073</v>
      </c>
      <c r="E495" s="27" t="s">
        <v>1741</v>
      </c>
      <c r="F495" s="27" t="s">
        <v>1742</v>
      </c>
      <c r="G495" s="27" t="s">
        <v>1743</v>
      </c>
      <c r="H495" s="27" t="s">
        <v>1744</v>
      </c>
      <c r="I495" s="27" t="s">
        <v>1747</v>
      </c>
      <c r="J495" s="27" t="s">
        <v>1748</v>
      </c>
      <c r="K495" s="27" t="s">
        <v>1759</v>
      </c>
      <c r="L495" s="28">
        <v>96.129000000000005</v>
      </c>
      <c r="M495" s="27" t="s">
        <v>1762</v>
      </c>
      <c r="N495" s="27" t="s">
        <v>1772</v>
      </c>
      <c r="O495" s="37">
        <v>44069</v>
      </c>
      <c r="P495" s="27" t="s">
        <v>1773</v>
      </c>
      <c r="Q495" s="27" t="s">
        <v>1774</v>
      </c>
      <c r="R495" s="27" t="s">
        <v>1775</v>
      </c>
      <c r="S495" s="27" t="s">
        <v>1779</v>
      </c>
      <c r="T495" s="27" t="s">
        <v>1877</v>
      </c>
      <c r="U495" s="27" t="s">
        <v>1810</v>
      </c>
    </row>
    <row r="496" spans="1:21" ht="15.6" x14ac:dyDescent="0.3">
      <c r="A496" s="27" t="s">
        <v>495</v>
      </c>
      <c r="B496" s="27" t="s">
        <v>1074</v>
      </c>
      <c r="C496" s="27" t="s">
        <v>1653</v>
      </c>
      <c r="D496" s="27" t="s">
        <v>1074</v>
      </c>
      <c r="E496" s="27" t="s">
        <v>1741</v>
      </c>
      <c r="F496" s="27" t="s">
        <v>1742</v>
      </c>
      <c r="G496" s="27" t="s">
        <v>1743</v>
      </c>
      <c r="H496" s="27" t="s">
        <v>1744</v>
      </c>
      <c r="I496" s="27" t="s">
        <v>1747</v>
      </c>
      <c r="J496" s="27" t="s">
        <v>1750</v>
      </c>
      <c r="K496" s="27" t="s">
        <v>1759</v>
      </c>
      <c r="L496" s="28">
        <v>95.644999999999996</v>
      </c>
      <c r="M496" s="27" t="s">
        <v>1762</v>
      </c>
      <c r="N496" s="27" t="s">
        <v>1772</v>
      </c>
      <c r="O496" s="37">
        <v>44069</v>
      </c>
      <c r="P496" s="27" t="s">
        <v>1773</v>
      </c>
      <c r="Q496" s="27" t="s">
        <v>1774</v>
      </c>
      <c r="R496" s="27" t="s">
        <v>1775</v>
      </c>
      <c r="S496" s="27" t="s">
        <v>1779</v>
      </c>
      <c r="T496" s="27" t="s">
        <v>1877</v>
      </c>
      <c r="U496" s="27" t="s">
        <v>1810</v>
      </c>
    </row>
    <row r="497" spans="1:21" ht="15.6" x14ac:dyDescent="0.3">
      <c r="A497" s="27" t="s">
        <v>496</v>
      </c>
      <c r="B497" s="27" t="s">
        <v>1075</v>
      </c>
      <c r="C497" s="27" t="s">
        <v>1654</v>
      </c>
      <c r="D497" s="27" t="s">
        <v>1075</v>
      </c>
      <c r="E497" s="27" t="s">
        <v>1741</v>
      </c>
      <c r="F497" s="27" t="s">
        <v>1742</v>
      </c>
      <c r="G497" s="27" t="s">
        <v>1743</v>
      </c>
      <c r="H497" s="27" t="s">
        <v>1744</v>
      </c>
      <c r="I497" s="27" t="s">
        <v>1747</v>
      </c>
      <c r="J497" s="27" t="s">
        <v>1748</v>
      </c>
      <c r="K497" s="27" t="s">
        <v>1759</v>
      </c>
      <c r="L497" s="28">
        <v>97.096999999999994</v>
      </c>
      <c r="M497" s="27" t="s">
        <v>1762</v>
      </c>
      <c r="N497" s="27" t="s">
        <v>1772</v>
      </c>
      <c r="O497" s="37">
        <v>44069</v>
      </c>
      <c r="P497" s="27" t="s">
        <v>1773</v>
      </c>
      <c r="Q497" s="27" t="s">
        <v>1774</v>
      </c>
      <c r="R497" s="27" t="s">
        <v>1775</v>
      </c>
      <c r="S497" s="27" t="s">
        <v>1779</v>
      </c>
      <c r="T497" s="27" t="s">
        <v>1877</v>
      </c>
      <c r="U497" s="27" t="s">
        <v>1810</v>
      </c>
    </row>
    <row r="498" spans="1:21" ht="15.6" x14ac:dyDescent="0.3">
      <c r="A498" s="27" t="s">
        <v>497</v>
      </c>
      <c r="B498" s="27" t="s">
        <v>1076</v>
      </c>
      <c r="C498" s="27" t="s">
        <v>1655</v>
      </c>
      <c r="D498" s="27" t="s">
        <v>1076</v>
      </c>
      <c r="E498" s="27" t="s">
        <v>1741</v>
      </c>
      <c r="F498" s="27" t="s">
        <v>1742</v>
      </c>
      <c r="G498" s="27" t="s">
        <v>1743</v>
      </c>
      <c r="H498" s="27" t="s">
        <v>1744</v>
      </c>
      <c r="I498" s="27" t="s">
        <v>1747</v>
      </c>
      <c r="J498" s="27" t="s">
        <v>1748</v>
      </c>
      <c r="K498" s="27" t="s">
        <v>1759</v>
      </c>
      <c r="L498" s="28">
        <v>96.774000000000001</v>
      </c>
      <c r="M498" s="27" t="s">
        <v>1762</v>
      </c>
      <c r="N498" s="27" t="s">
        <v>1772</v>
      </c>
      <c r="O498" s="37">
        <v>44729</v>
      </c>
      <c r="P498" s="27" t="s">
        <v>1773</v>
      </c>
      <c r="Q498" s="27" t="s">
        <v>1774</v>
      </c>
      <c r="R498" s="27" t="s">
        <v>1775</v>
      </c>
      <c r="S498" s="27" t="s">
        <v>1779</v>
      </c>
      <c r="T498" s="27" t="s">
        <v>1843</v>
      </c>
      <c r="U498" s="27" t="s">
        <v>1844</v>
      </c>
    </row>
    <row r="499" spans="1:21" ht="15.6" x14ac:dyDescent="0.3">
      <c r="A499" s="27" t="s">
        <v>498</v>
      </c>
      <c r="B499" s="27" t="s">
        <v>1077</v>
      </c>
      <c r="C499" s="27" t="s">
        <v>1656</v>
      </c>
      <c r="D499" s="27" t="s">
        <v>1077</v>
      </c>
      <c r="E499" s="27" t="s">
        <v>1741</v>
      </c>
      <c r="F499" s="27" t="s">
        <v>1742</v>
      </c>
      <c r="G499" s="27" t="s">
        <v>1743</v>
      </c>
      <c r="H499" s="27" t="s">
        <v>1744</v>
      </c>
      <c r="I499" s="27" t="s">
        <v>1747</v>
      </c>
      <c r="J499" s="27" t="s">
        <v>1748</v>
      </c>
      <c r="K499" s="27" t="s">
        <v>1759</v>
      </c>
      <c r="L499" s="28">
        <v>96.129000000000005</v>
      </c>
      <c r="M499" s="27" t="s">
        <v>1762</v>
      </c>
      <c r="N499" s="27" t="s">
        <v>1772</v>
      </c>
      <c r="O499" s="37">
        <v>44729</v>
      </c>
      <c r="P499" s="27" t="s">
        <v>1773</v>
      </c>
      <c r="Q499" s="27" t="s">
        <v>1774</v>
      </c>
      <c r="R499" s="27" t="s">
        <v>1775</v>
      </c>
      <c r="S499" s="27" t="s">
        <v>1779</v>
      </c>
      <c r="T499" s="27" t="s">
        <v>1843</v>
      </c>
      <c r="U499" s="27" t="s">
        <v>1844</v>
      </c>
    </row>
    <row r="500" spans="1:21" ht="15.6" x14ac:dyDescent="0.3">
      <c r="A500" s="27" t="s">
        <v>499</v>
      </c>
      <c r="B500" s="27" t="s">
        <v>1078</v>
      </c>
      <c r="C500" s="27" t="s">
        <v>1657</v>
      </c>
      <c r="D500" s="27" t="s">
        <v>1078</v>
      </c>
      <c r="E500" s="27" t="s">
        <v>1741</v>
      </c>
      <c r="F500" s="27" t="s">
        <v>1742</v>
      </c>
      <c r="G500" s="27" t="s">
        <v>1743</v>
      </c>
      <c r="H500" s="27" t="s">
        <v>1744</v>
      </c>
      <c r="I500" s="27" t="s">
        <v>1747</v>
      </c>
      <c r="J500" s="27" t="s">
        <v>1748</v>
      </c>
      <c r="K500" s="27" t="s">
        <v>1759</v>
      </c>
      <c r="L500" s="28">
        <v>96.774000000000001</v>
      </c>
      <c r="M500" s="27" t="s">
        <v>1762</v>
      </c>
      <c r="N500" s="27" t="s">
        <v>1772</v>
      </c>
      <c r="O500" s="37">
        <v>44729</v>
      </c>
      <c r="P500" s="27" t="s">
        <v>1773</v>
      </c>
      <c r="Q500" s="27" t="s">
        <v>1774</v>
      </c>
      <c r="R500" s="27" t="s">
        <v>1775</v>
      </c>
      <c r="S500" s="27" t="s">
        <v>1779</v>
      </c>
      <c r="T500" s="27" t="s">
        <v>1843</v>
      </c>
      <c r="U500" s="27" t="s">
        <v>1844</v>
      </c>
    </row>
    <row r="501" spans="1:21" ht="15.6" x14ac:dyDescent="0.3">
      <c r="A501" s="27" t="s">
        <v>500</v>
      </c>
      <c r="B501" s="27" t="s">
        <v>1079</v>
      </c>
      <c r="C501" s="27" t="s">
        <v>1658</v>
      </c>
      <c r="D501" s="27" t="s">
        <v>1079</v>
      </c>
      <c r="E501" s="27" t="s">
        <v>1741</v>
      </c>
      <c r="F501" s="27" t="s">
        <v>1742</v>
      </c>
      <c r="G501" s="27" t="s">
        <v>1743</v>
      </c>
      <c r="H501" s="27" t="s">
        <v>1744</v>
      </c>
      <c r="I501" s="27" t="s">
        <v>1747</v>
      </c>
      <c r="J501" s="27" t="s">
        <v>1748</v>
      </c>
      <c r="K501" s="27" t="s">
        <v>1759</v>
      </c>
      <c r="L501" s="28">
        <v>97.581000000000003</v>
      </c>
      <c r="M501" s="27" t="s">
        <v>1762</v>
      </c>
      <c r="N501" s="27" t="s">
        <v>1772</v>
      </c>
      <c r="O501" s="37">
        <v>44729</v>
      </c>
      <c r="P501" s="27" t="s">
        <v>1773</v>
      </c>
      <c r="Q501" s="27" t="s">
        <v>1774</v>
      </c>
      <c r="R501" s="27" t="s">
        <v>1775</v>
      </c>
      <c r="S501" s="27" t="s">
        <v>1779</v>
      </c>
      <c r="T501" s="27" t="s">
        <v>1843</v>
      </c>
      <c r="U501" s="27" t="s">
        <v>1844</v>
      </c>
    </row>
    <row r="502" spans="1:21" ht="15.6" x14ac:dyDescent="0.3">
      <c r="A502" s="27" t="s">
        <v>501</v>
      </c>
      <c r="B502" s="27" t="s">
        <v>1080</v>
      </c>
      <c r="C502" s="27" t="s">
        <v>1659</v>
      </c>
      <c r="D502" s="27" t="s">
        <v>1080</v>
      </c>
      <c r="E502" s="27" t="s">
        <v>1741</v>
      </c>
      <c r="F502" s="27" t="s">
        <v>1742</v>
      </c>
      <c r="G502" s="27" t="s">
        <v>1743</v>
      </c>
      <c r="H502" s="27" t="s">
        <v>1744</v>
      </c>
      <c r="I502" s="27" t="s">
        <v>1747</v>
      </c>
      <c r="J502" s="27" t="s">
        <v>1748</v>
      </c>
      <c r="K502" s="27" t="s">
        <v>1759</v>
      </c>
      <c r="L502" s="28">
        <v>98.225999999999999</v>
      </c>
      <c r="M502" s="27" t="s">
        <v>1762</v>
      </c>
      <c r="N502" s="27" t="s">
        <v>1772</v>
      </c>
      <c r="O502" s="37">
        <v>44069</v>
      </c>
      <c r="P502" s="27" t="s">
        <v>1773</v>
      </c>
      <c r="Q502" s="27" t="s">
        <v>1774</v>
      </c>
      <c r="R502" s="27" t="s">
        <v>1775</v>
      </c>
      <c r="S502" s="27" t="s">
        <v>1779</v>
      </c>
      <c r="T502" s="27" t="s">
        <v>1843</v>
      </c>
      <c r="U502" s="27" t="s">
        <v>1844</v>
      </c>
    </row>
    <row r="503" spans="1:21" ht="15.6" x14ac:dyDescent="0.3">
      <c r="A503" s="27" t="s">
        <v>502</v>
      </c>
      <c r="B503" s="27" t="s">
        <v>1081</v>
      </c>
      <c r="C503" s="27" t="s">
        <v>1660</v>
      </c>
      <c r="D503" s="27" t="s">
        <v>1081</v>
      </c>
      <c r="E503" s="27" t="s">
        <v>1741</v>
      </c>
      <c r="F503" s="27" t="s">
        <v>1742</v>
      </c>
      <c r="G503" s="27" t="s">
        <v>1743</v>
      </c>
      <c r="H503" s="27" t="s">
        <v>1744</v>
      </c>
      <c r="I503" s="27" t="s">
        <v>1747</v>
      </c>
      <c r="J503" s="27" t="s">
        <v>1748</v>
      </c>
      <c r="K503" s="27" t="s">
        <v>1759</v>
      </c>
      <c r="L503" s="28">
        <v>97.581000000000003</v>
      </c>
      <c r="M503" s="27" t="s">
        <v>1762</v>
      </c>
      <c r="N503" s="27" t="s">
        <v>1772</v>
      </c>
      <c r="O503" s="37">
        <v>44069</v>
      </c>
      <c r="P503" s="27" t="s">
        <v>1773</v>
      </c>
      <c r="Q503" s="27" t="s">
        <v>1774</v>
      </c>
      <c r="R503" s="27" t="s">
        <v>1775</v>
      </c>
      <c r="S503" s="27" t="s">
        <v>1779</v>
      </c>
      <c r="T503" s="27" t="s">
        <v>1843</v>
      </c>
      <c r="U503" s="27" t="s">
        <v>1844</v>
      </c>
    </row>
    <row r="504" spans="1:21" ht="15.6" x14ac:dyDescent="0.3">
      <c r="A504" s="27" t="s">
        <v>503</v>
      </c>
      <c r="B504" s="27" t="s">
        <v>1082</v>
      </c>
      <c r="C504" s="27" t="s">
        <v>1661</v>
      </c>
      <c r="D504" s="27" t="s">
        <v>1082</v>
      </c>
      <c r="E504" s="27" t="s">
        <v>1741</v>
      </c>
      <c r="F504" s="27" t="s">
        <v>1742</v>
      </c>
      <c r="G504" s="27" t="s">
        <v>1743</v>
      </c>
      <c r="H504" s="27" t="s">
        <v>1744</v>
      </c>
      <c r="I504" s="27" t="s">
        <v>1747</v>
      </c>
      <c r="J504" s="27" t="s">
        <v>1748</v>
      </c>
      <c r="K504" s="27" t="s">
        <v>1759</v>
      </c>
      <c r="L504" s="28">
        <v>98.061000000000007</v>
      </c>
      <c r="M504" s="27" t="s">
        <v>1762</v>
      </c>
      <c r="N504" s="27" t="s">
        <v>1772</v>
      </c>
      <c r="O504" s="37">
        <v>44069</v>
      </c>
      <c r="P504" s="27" t="s">
        <v>1773</v>
      </c>
      <c r="Q504" s="27" t="s">
        <v>1774</v>
      </c>
      <c r="R504" s="27" t="s">
        <v>1775</v>
      </c>
      <c r="S504" s="27" t="s">
        <v>1779</v>
      </c>
      <c r="T504" s="27" t="s">
        <v>1843</v>
      </c>
      <c r="U504" s="27" t="s">
        <v>1844</v>
      </c>
    </row>
    <row r="505" spans="1:21" ht="15.6" x14ac:dyDescent="0.3">
      <c r="A505" s="27" t="s">
        <v>504</v>
      </c>
      <c r="B505" s="27" t="s">
        <v>1083</v>
      </c>
      <c r="C505" s="27" t="s">
        <v>1662</v>
      </c>
      <c r="D505" s="27" t="s">
        <v>1083</v>
      </c>
      <c r="E505" s="27" t="s">
        <v>1741</v>
      </c>
      <c r="F505" s="27" t="s">
        <v>1742</v>
      </c>
      <c r="G505" s="27" t="s">
        <v>1743</v>
      </c>
      <c r="H505" s="27" t="s">
        <v>1744</v>
      </c>
      <c r="I505" s="27" t="s">
        <v>1747</v>
      </c>
      <c r="J505" s="27" t="s">
        <v>1748</v>
      </c>
      <c r="K505" s="27" t="s">
        <v>1759</v>
      </c>
      <c r="L505" s="28">
        <v>98.064999999999998</v>
      </c>
      <c r="M505" s="27" t="s">
        <v>1762</v>
      </c>
      <c r="N505" s="27" t="s">
        <v>1772</v>
      </c>
      <c r="O505" s="37">
        <v>44729</v>
      </c>
      <c r="P505" s="27" t="s">
        <v>1773</v>
      </c>
      <c r="Q505" s="27" t="s">
        <v>1774</v>
      </c>
      <c r="R505" s="27" t="s">
        <v>1775</v>
      </c>
      <c r="S505" s="27" t="s">
        <v>1779</v>
      </c>
      <c r="T505" s="27" t="s">
        <v>1838</v>
      </c>
      <c r="U505" s="27" t="s">
        <v>1839</v>
      </c>
    </row>
    <row r="506" spans="1:21" ht="15.6" x14ac:dyDescent="0.3">
      <c r="A506" s="27" t="s">
        <v>505</v>
      </c>
      <c r="B506" s="27" t="s">
        <v>1084</v>
      </c>
      <c r="C506" s="27" t="s">
        <v>1663</v>
      </c>
      <c r="D506" s="27" t="s">
        <v>1084</v>
      </c>
      <c r="E506" s="27" t="s">
        <v>1741</v>
      </c>
      <c r="F506" s="27" t="s">
        <v>1742</v>
      </c>
      <c r="G506" s="27" t="s">
        <v>1743</v>
      </c>
      <c r="H506" s="27" t="s">
        <v>1744</v>
      </c>
      <c r="I506" s="27" t="s">
        <v>1747</v>
      </c>
      <c r="J506" s="27" t="s">
        <v>1748</v>
      </c>
      <c r="K506" s="27" t="s">
        <v>1759</v>
      </c>
      <c r="L506" s="28">
        <v>97.418999999999997</v>
      </c>
      <c r="M506" s="27" t="s">
        <v>1762</v>
      </c>
      <c r="N506" s="27" t="s">
        <v>1772</v>
      </c>
      <c r="O506" s="37">
        <v>44729</v>
      </c>
      <c r="P506" s="27" t="s">
        <v>1773</v>
      </c>
      <c r="Q506" s="27" t="s">
        <v>1774</v>
      </c>
      <c r="R506" s="27" t="s">
        <v>1775</v>
      </c>
      <c r="S506" s="27" t="s">
        <v>1779</v>
      </c>
      <c r="T506" s="27" t="s">
        <v>1838</v>
      </c>
      <c r="U506" s="27" t="s">
        <v>1839</v>
      </c>
    </row>
    <row r="507" spans="1:21" ht="15.6" x14ac:dyDescent="0.3">
      <c r="A507" s="27" t="s">
        <v>506</v>
      </c>
      <c r="B507" s="27" t="s">
        <v>1085</v>
      </c>
      <c r="C507" s="27" t="s">
        <v>1664</v>
      </c>
      <c r="D507" s="27" t="s">
        <v>1085</v>
      </c>
      <c r="E507" s="27" t="s">
        <v>1741</v>
      </c>
      <c r="F507" s="27" t="s">
        <v>1742</v>
      </c>
      <c r="G507" s="27" t="s">
        <v>1743</v>
      </c>
      <c r="H507" s="27" t="s">
        <v>1744</v>
      </c>
      <c r="I507" s="27" t="s">
        <v>1747</v>
      </c>
      <c r="J507" s="27" t="s">
        <v>1748</v>
      </c>
      <c r="K507" s="27" t="s">
        <v>1759</v>
      </c>
      <c r="L507" s="28">
        <v>98.707999999999998</v>
      </c>
      <c r="M507" s="27" t="s">
        <v>1762</v>
      </c>
      <c r="N507" s="27" t="s">
        <v>1772</v>
      </c>
      <c r="O507" s="37">
        <v>44729</v>
      </c>
      <c r="P507" s="27" t="s">
        <v>1773</v>
      </c>
      <c r="Q507" s="27" t="s">
        <v>1774</v>
      </c>
      <c r="R507" s="27" t="s">
        <v>1775</v>
      </c>
      <c r="S507" s="27" t="s">
        <v>1779</v>
      </c>
      <c r="T507" s="27" t="s">
        <v>1838</v>
      </c>
      <c r="U507" s="27" t="s">
        <v>1839</v>
      </c>
    </row>
    <row r="508" spans="1:21" ht="15.6" x14ac:dyDescent="0.3">
      <c r="A508" s="27" t="s">
        <v>507</v>
      </c>
      <c r="B508" s="27" t="s">
        <v>1086</v>
      </c>
      <c r="C508" s="27" t="s">
        <v>1665</v>
      </c>
      <c r="D508" s="27" t="s">
        <v>1086</v>
      </c>
      <c r="E508" s="27" t="s">
        <v>1741</v>
      </c>
      <c r="F508" s="27" t="s">
        <v>1742</v>
      </c>
      <c r="G508" s="27" t="s">
        <v>1743</v>
      </c>
      <c r="H508" s="27" t="s">
        <v>1744</v>
      </c>
      <c r="I508" s="27" t="s">
        <v>1747</v>
      </c>
      <c r="J508" s="27" t="s">
        <v>1748</v>
      </c>
      <c r="K508" s="27" t="s">
        <v>1759</v>
      </c>
      <c r="L508" s="28">
        <v>98.302000000000007</v>
      </c>
      <c r="M508" s="27" t="s">
        <v>1762</v>
      </c>
      <c r="N508" s="27" t="s">
        <v>1772</v>
      </c>
      <c r="O508" s="37">
        <v>44729</v>
      </c>
      <c r="P508" s="27" t="s">
        <v>1773</v>
      </c>
      <c r="Q508" s="27" t="s">
        <v>1774</v>
      </c>
      <c r="R508" s="27" t="s">
        <v>1775</v>
      </c>
      <c r="S508" s="27" t="s">
        <v>1779</v>
      </c>
      <c r="T508" s="27" t="s">
        <v>1838</v>
      </c>
      <c r="U508" s="27" t="s">
        <v>1839</v>
      </c>
    </row>
    <row r="509" spans="1:21" ht="15.6" x14ac:dyDescent="0.3">
      <c r="A509" s="27" t="s">
        <v>508</v>
      </c>
      <c r="B509" s="27" t="s">
        <v>1087</v>
      </c>
      <c r="C509" s="27" t="s">
        <v>1666</v>
      </c>
      <c r="D509" s="27" t="s">
        <v>1087</v>
      </c>
      <c r="E509" s="27" t="s">
        <v>1741</v>
      </c>
      <c r="F509" s="27" t="s">
        <v>1742</v>
      </c>
      <c r="G509" s="27" t="s">
        <v>1743</v>
      </c>
      <c r="H509" s="27" t="s">
        <v>1744</v>
      </c>
      <c r="I509" s="27" t="s">
        <v>1747</v>
      </c>
      <c r="J509" s="27" t="s">
        <v>1748</v>
      </c>
      <c r="K509" s="27" t="s">
        <v>1759</v>
      </c>
      <c r="L509" s="28">
        <v>98.644000000000005</v>
      </c>
      <c r="M509" s="27" t="s">
        <v>1762</v>
      </c>
      <c r="N509" s="27" t="s">
        <v>1772</v>
      </c>
      <c r="O509" s="37">
        <v>44729</v>
      </c>
      <c r="P509" s="27" t="s">
        <v>1773</v>
      </c>
      <c r="Q509" s="27" t="s">
        <v>1774</v>
      </c>
      <c r="R509" s="27" t="s">
        <v>1775</v>
      </c>
      <c r="S509" s="27" t="s">
        <v>1779</v>
      </c>
      <c r="T509" s="27" t="s">
        <v>1838</v>
      </c>
      <c r="U509" s="27" t="s">
        <v>1839</v>
      </c>
    </row>
    <row r="510" spans="1:21" ht="15.6" x14ac:dyDescent="0.3">
      <c r="A510" s="27" t="s">
        <v>509</v>
      </c>
      <c r="B510" s="27" t="s">
        <v>1088</v>
      </c>
      <c r="C510" s="27" t="s">
        <v>1667</v>
      </c>
      <c r="D510" s="27" t="s">
        <v>1088</v>
      </c>
      <c r="E510" s="27" t="s">
        <v>1741</v>
      </c>
      <c r="F510" s="27" t="s">
        <v>1742</v>
      </c>
      <c r="G510" s="27" t="s">
        <v>1743</v>
      </c>
      <c r="H510" s="27" t="s">
        <v>1744</v>
      </c>
      <c r="I510" s="27" t="s">
        <v>1747</v>
      </c>
      <c r="J510" s="27" t="s">
        <v>1748</v>
      </c>
      <c r="K510" s="27" t="s">
        <v>1759</v>
      </c>
      <c r="L510" s="28">
        <v>98.064999999999998</v>
      </c>
      <c r="M510" s="27" t="s">
        <v>1762</v>
      </c>
      <c r="N510" s="27" t="s">
        <v>1772</v>
      </c>
      <c r="O510" s="37">
        <v>44729</v>
      </c>
      <c r="P510" s="27" t="s">
        <v>1773</v>
      </c>
      <c r="Q510" s="27" t="s">
        <v>1774</v>
      </c>
      <c r="R510" s="27" t="s">
        <v>1775</v>
      </c>
      <c r="S510" s="27" t="s">
        <v>1779</v>
      </c>
      <c r="T510" s="27" t="s">
        <v>1838</v>
      </c>
      <c r="U510" s="27" t="s">
        <v>1839</v>
      </c>
    </row>
    <row r="511" spans="1:21" ht="15.6" x14ac:dyDescent="0.3">
      <c r="A511" s="27" t="s">
        <v>510</v>
      </c>
      <c r="B511" s="27" t="s">
        <v>1089</v>
      </c>
      <c r="C511" s="27" t="s">
        <v>1668</v>
      </c>
      <c r="D511" s="27" t="s">
        <v>1089</v>
      </c>
      <c r="E511" s="27" t="s">
        <v>1741</v>
      </c>
      <c r="F511" s="27" t="s">
        <v>1742</v>
      </c>
      <c r="G511" s="27" t="s">
        <v>1743</v>
      </c>
      <c r="H511" s="27" t="s">
        <v>1744</v>
      </c>
      <c r="I511" s="27" t="s">
        <v>1747</v>
      </c>
      <c r="J511" s="27" t="s">
        <v>1748</v>
      </c>
      <c r="K511" s="27" t="s">
        <v>1759</v>
      </c>
      <c r="L511" s="28">
        <v>98.061000000000007</v>
      </c>
      <c r="M511" s="27" t="s">
        <v>1762</v>
      </c>
      <c r="N511" s="27" t="s">
        <v>1772</v>
      </c>
      <c r="O511" s="37">
        <v>44729</v>
      </c>
      <c r="P511" s="27" t="s">
        <v>1773</v>
      </c>
      <c r="Q511" s="27" t="s">
        <v>1774</v>
      </c>
      <c r="R511" s="27" t="s">
        <v>1775</v>
      </c>
      <c r="S511" s="27" t="s">
        <v>1779</v>
      </c>
      <c r="T511" s="27" t="s">
        <v>1838</v>
      </c>
      <c r="U511" s="27" t="s">
        <v>1839</v>
      </c>
    </row>
    <row r="512" spans="1:21" ht="15.6" x14ac:dyDescent="0.3">
      <c r="A512" s="27" t="s">
        <v>511</v>
      </c>
      <c r="B512" s="27" t="s">
        <v>1090</v>
      </c>
      <c r="C512" s="27" t="s">
        <v>1669</v>
      </c>
      <c r="D512" s="27" t="s">
        <v>1090</v>
      </c>
      <c r="E512" s="27" t="s">
        <v>1741</v>
      </c>
      <c r="F512" s="27" t="s">
        <v>1742</v>
      </c>
      <c r="G512" s="27" t="s">
        <v>1743</v>
      </c>
      <c r="H512" s="27" t="s">
        <v>1744</v>
      </c>
      <c r="I512" s="27" t="s">
        <v>1747</v>
      </c>
      <c r="J512" s="27" t="s">
        <v>1748</v>
      </c>
      <c r="K512" s="27" t="s">
        <v>1759</v>
      </c>
      <c r="L512" s="28">
        <v>97.448999999999998</v>
      </c>
      <c r="M512" s="27" t="s">
        <v>1762</v>
      </c>
      <c r="N512" s="27" t="s">
        <v>1772</v>
      </c>
      <c r="O512" s="37">
        <v>44729</v>
      </c>
      <c r="P512" s="27" t="s">
        <v>1773</v>
      </c>
      <c r="Q512" s="27" t="s">
        <v>1774</v>
      </c>
      <c r="R512" s="27" t="s">
        <v>1775</v>
      </c>
      <c r="S512" s="27" t="s">
        <v>1779</v>
      </c>
      <c r="T512" s="27" t="s">
        <v>1838</v>
      </c>
      <c r="U512" s="27" t="s">
        <v>1839</v>
      </c>
    </row>
    <row r="513" spans="1:21" ht="15.6" x14ac:dyDescent="0.3">
      <c r="A513" s="27" t="s">
        <v>512</v>
      </c>
      <c r="B513" s="27" t="s">
        <v>1091</v>
      </c>
      <c r="C513" s="27" t="s">
        <v>1670</v>
      </c>
      <c r="D513" s="27" t="s">
        <v>1091</v>
      </c>
      <c r="E513" s="27" t="s">
        <v>1741</v>
      </c>
      <c r="F513" s="27" t="s">
        <v>1742</v>
      </c>
      <c r="G513" s="27" t="s">
        <v>1743</v>
      </c>
      <c r="H513" s="27" t="s">
        <v>1744</v>
      </c>
      <c r="I513" s="27" t="s">
        <v>1747</v>
      </c>
      <c r="J513" s="27" t="s">
        <v>1748</v>
      </c>
      <c r="K513" s="27" t="s">
        <v>1759</v>
      </c>
      <c r="L513" s="28">
        <v>99.355000000000004</v>
      </c>
      <c r="M513" s="27" t="s">
        <v>1762</v>
      </c>
      <c r="N513" s="27" t="s">
        <v>1772</v>
      </c>
      <c r="O513" s="37">
        <v>44069</v>
      </c>
      <c r="P513" s="27" t="s">
        <v>1773</v>
      </c>
      <c r="Q513" s="27" t="s">
        <v>1774</v>
      </c>
      <c r="R513" s="27" t="s">
        <v>1775</v>
      </c>
      <c r="S513" s="27" t="s">
        <v>1779</v>
      </c>
      <c r="T513" s="27" t="s">
        <v>1838</v>
      </c>
      <c r="U513" s="27" t="s">
        <v>1839</v>
      </c>
    </row>
    <row r="514" spans="1:21" ht="15.6" x14ac:dyDescent="0.3">
      <c r="A514" s="27" t="s">
        <v>513</v>
      </c>
      <c r="B514" s="27" t="s">
        <v>1092</v>
      </c>
      <c r="C514" s="27" t="s">
        <v>1671</v>
      </c>
      <c r="D514" s="27" t="s">
        <v>1092</v>
      </c>
      <c r="E514" s="27" t="s">
        <v>1741</v>
      </c>
      <c r="F514" s="27" t="s">
        <v>1742</v>
      </c>
      <c r="G514" s="27" t="s">
        <v>1743</v>
      </c>
      <c r="H514" s="27" t="s">
        <v>1744</v>
      </c>
      <c r="I514" s="27" t="s">
        <v>1747</v>
      </c>
      <c r="J514" s="27" t="s">
        <v>1750</v>
      </c>
      <c r="K514" s="27" t="s">
        <v>1759</v>
      </c>
      <c r="L514" s="28">
        <v>96.293000000000006</v>
      </c>
      <c r="M514" s="27" t="s">
        <v>1762</v>
      </c>
      <c r="N514" s="27" t="s">
        <v>1772</v>
      </c>
      <c r="O514" s="37">
        <v>44862</v>
      </c>
      <c r="P514" s="27" t="s">
        <v>1773</v>
      </c>
      <c r="Q514" s="27" t="s">
        <v>1774</v>
      </c>
      <c r="R514" s="27" t="s">
        <v>1775</v>
      </c>
      <c r="S514" s="27" t="s">
        <v>1779</v>
      </c>
      <c r="T514" s="27" t="s">
        <v>1805</v>
      </c>
      <c r="U514" s="27" t="s">
        <v>1806</v>
      </c>
    </row>
    <row r="515" spans="1:21" ht="15.6" x14ac:dyDescent="0.3">
      <c r="A515" s="27" t="s">
        <v>514</v>
      </c>
      <c r="B515" s="27" t="s">
        <v>1093</v>
      </c>
      <c r="C515" s="27" t="s">
        <v>1672</v>
      </c>
      <c r="D515" s="27" t="s">
        <v>1093</v>
      </c>
      <c r="E515" s="27" t="s">
        <v>1741</v>
      </c>
      <c r="F515" s="27" t="s">
        <v>1742</v>
      </c>
      <c r="G515" s="27" t="s">
        <v>1743</v>
      </c>
      <c r="H515" s="27" t="s">
        <v>1744</v>
      </c>
      <c r="I515" s="27" t="s">
        <v>1747</v>
      </c>
      <c r="J515" s="27" t="s">
        <v>1750</v>
      </c>
      <c r="K515" s="27" t="s">
        <v>1759</v>
      </c>
      <c r="L515" s="28">
        <v>96.694000000000003</v>
      </c>
      <c r="M515" s="27" t="s">
        <v>1762</v>
      </c>
      <c r="N515" s="27" t="s">
        <v>1772</v>
      </c>
      <c r="O515" s="37">
        <v>44862</v>
      </c>
      <c r="P515" s="27" t="s">
        <v>1773</v>
      </c>
      <c r="Q515" s="27" t="s">
        <v>1774</v>
      </c>
      <c r="R515" s="27" t="s">
        <v>1775</v>
      </c>
      <c r="S515" s="27" t="s">
        <v>1779</v>
      </c>
      <c r="T515" s="27" t="s">
        <v>1807</v>
      </c>
      <c r="U515" s="27" t="s">
        <v>1808</v>
      </c>
    </row>
    <row r="516" spans="1:21" ht="15.6" x14ac:dyDescent="0.3">
      <c r="A516" s="27" t="s">
        <v>515</v>
      </c>
      <c r="B516" s="27" t="s">
        <v>1094</v>
      </c>
      <c r="C516" s="27" t="s">
        <v>1673</v>
      </c>
      <c r="D516" s="27" t="s">
        <v>1094</v>
      </c>
      <c r="E516" s="27" t="s">
        <v>1741</v>
      </c>
      <c r="F516" s="27" t="s">
        <v>1742</v>
      </c>
      <c r="G516" s="27" t="s">
        <v>1743</v>
      </c>
      <c r="H516" s="27" t="s">
        <v>1744</v>
      </c>
      <c r="I516" s="27" t="s">
        <v>1747</v>
      </c>
      <c r="J516" s="27" t="s">
        <v>1748</v>
      </c>
      <c r="K516" s="27" t="s">
        <v>1759</v>
      </c>
      <c r="L516" s="28">
        <v>97.462999999999994</v>
      </c>
      <c r="M516" s="27" t="s">
        <v>1762</v>
      </c>
      <c r="N516" s="27" t="s">
        <v>1772</v>
      </c>
      <c r="O516" s="37">
        <v>44834</v>
      </c>
      <c r="P516" s="27" t="s">
        <v>1773</v>
      </c>
      <c r="Q516" s="27" t="s">
        <v>1774</v>
      </c>
      <c r="R516" s="27" t="s">
        <v>1775</v>
      </c>
      <c r="S516" s="27" t="s">
        <v>1779</v>
      </c>
      <c r="T516" s="27" t="s">
        <v>1836</v>
      </c>
      <c r="U516" s="27" t="s">
        <v>1837</v>
      </c>
    </row>
    <row r="517" spans="1:21" ht="15.6" x14ac:dyDescent="0.3">
      <c r="A517" s="27" t="s">
        <v>516</v>
      </c>
      <c r="B517" s="27" t="s">
        <v>1095</v>
      </c>
      <c r="C517" s="40" t="s">
        <v>1674</v>
      </c>
      <c r="D517" s="27" t="s">
        <v>1095</v>
      </c>
      <c r="E517" s="27" t="s">
        <v>1741</v>
      </c>
      <c r="F517" s="27" t="s">
        <v>1742</v>
      </c>
      <c r="G517" s="27" t="s">
        <v>1743</v>
      </c>
      <c r="H517" s="27" t="s">
        <v>1744</v>
      </c>
      <c r="I517" s="27" t="s">
        <v>1747</v>
      </c>
      <c r="J517" s="27" t="s">
        <v>1755</v>
      </c>
      <c r="K517" s="27" t="s">
        <v>1759</v>
      </c>
      <c r="L517" s="30">
        <v>99.050000000000011</v>
      </c>
      <c r="M517" s="27" t="s">
        <v>1763</v>
      </c>
      <c r="N517" s="27" t="s">
        <v>1878</v>
      </c>
      <c r="O517" s="41">
        <v>45047</v>
      </c>
      <c r="P517" s="27" t="s">
        <v>1773</v>
      </c>
      <c r="Q517" s="27" t="s">
        <v>1774</v>
      </c>
      <c r="R517" s="27" t="s">
        <v>1879</v>
      </c>
      <c r="S517" s="27" t="s">
        <v>1779</v>
      </c>
      <c r="T517" s="40" t="s">
        <v>1880</v>
      </c>
      <c r="U517" s="40" t="s">
        <v>1881</v>
      </c>
    </row>
    <row r="518" spans="1:21" ht="15.6" x14ac:dyDescent="0.3">
      <c r="A518" s="27" t="s">
        <v>517</v>
      </c>
      <c r="B518" s="27" t="s">
        <v>1096</v>
      </c>
      <c r="C518" s="40" t="s">
        <v>1675</v>
      </c>
      <c r="D518" s="27" t="s">
        <v>1096</v>
      </c>
      <c r="E518" s="27" t="s">
        <v>1741</v>
      </c>
      <c r="F518" s="27" t="s">
        <v>1742</v>
      </c>
      <c r="G518" s="27" t="s">
        <v>1743</v>
      </c>
      <c r="H518" s="27" t="s">
        <v>1744</v>
      </c>
      <c r="I518" s="27" t="s">
        <v>1747</v>
      </c>
      <c r="J518" s="27" t="s">
        <v>1755</v>
      </c>
      <c r="K518" s="27" t="s">
        <v>1759</v>
      </c>
      <c r="L518" s="30">
        <v>99.91</v>
      </c>
      <c r="M518" s="27" t="s">
        <v>1763</v>
      </c>
      <c r="N518" s="27" t="s">
        <v>1878</v>
      </c>
      <c r="O518" s="41">
        <v>45047</v>
      </c>
      <c r="P518" s="27" t="s">
        <v>1773</v>
      </c>
      <c r="Q518" s="27" t="s">
        <v>1774</v>
      </c>
      <c r="R518" s="27" t="s">
        <v>1879</v>
      </c>
      <c r="S518" s="27" t="s">
        <v>1779</v>
      </c>
      <c r="T518" s="40" t="s">
        <v>1880</v>
      </c>
      <c r="U518" s="40" t="s">
        <v>1881</v>
      </c>
    </row>
    <row r="519" spans="1:21" ht="15.6" x14ac:dyDescent="0.3">
      <c r="A519" s="27" t="s">
        <v>518</v>
      </c>
      <c r="B519" s="27" t="s">
        <v>1097</v>
      </c>
      <c r="C519" s="40" t="s">
        <v>1676</v>
      </c>
      <c r="D519" s="27" t="s">
        <v>1097</v>
      </c>
      <c r="E519" s="27" t="s">
        <v>1741</v>
      </c>
      <c r="F519" s="27" t="s">
        <v>1742</v>
      </c>
      <c r="G519" s="27" t="s">
        <v>1743</v>
      </c>
      <c r="H519" s="27" t="s">
        <v>1744</v>
      </c>
      <c r="I519" s="27" t="s">
        <v>1747</v>
      </c>
      <c r="J519" s="27" t="s">
        <v>1755</v>
      </c>
      <c r="K519" s="27" t="s">
        <v>1759</v>
      </c>
      <c r="L519" s="30">
        <v>99.53</v>
      </c>
      <c r="M519" s="27" t="s">
        <v>1763</v>
      </c>
      <c r="N519" s="27" t="s">
        <v>1878</v>
      </c>
      <c r="O519" s="41">
        <v>45047</v>
      </c>
      <c r="P519" s="27" t="s">
        <v>1773</v>
      </c>
      <c r="Q519" s="27" t="s">
        <v>1774</v>
      </c>
      <c r="R519" s="27" t="s">
        <v>1879</v>
      </c>
      <c r="S519" s="27" t="s">
        <v>1779</v>
      </c>
      <c r="T519" s="40" t="s">
        <v>1880</v>
      </c>
      <c r="U519" s="40" t="s">
        <v>1881</v>
      </c>
    </row>
    <row r="520" spans="1:21" ht="15.6" x14ac:dyDescent="0.3">
      <c r="A520" s="27" t="s">
        <v>519</v>
      </c>
      <c r="B520" s="27" t="s">
        <v>1098</v>
      </c>
      <c r="C520" s="40" t="s">
        <v>1677</v>
      </c>
      <c r="D520" s="27" t="s">
        <v>1098</v>
      </c>
      <c r="E520" s="27" t="s">
        <v>1741</v>
      </c>
      <c r="F520" s="27" t="s">
        <v>1742</v>
      </c>
      <c r="G520" s="27" t="s">
        <v>1743</v>
      </c>
      <c r="H520" s="27" t="s">
        <v>1744</v>
      </c>
      <c r="I520" s="27" t="s">
        <v>1747</v>
      </c>
      <c r="J520" s="27" t="s">
        <v>1755</v>
      </c>
      <c r="K520" s="27" t="s">
        <v>1759</v>
      </c>
      <c r="L520" s="30">
        <v>99.839999999999989</v>
      </c>
      <c r="M520" s="27" t="s">
        <v>1763</v>
      </c>
      <c r="N520" s="27" t="s">
        <v>1878</v>
      </c>
      <c r="O520" s="41">
        <v>45047</v>
      </c>
      <c r="P520" s="27" t="s">
        <v>1773</v>
      </c>
      <c r="Q520" s="27" t="s">
        <v>1774</v>
      </c>
      <c r="R520" s="27" t="s">
        <v>1879</v>
      </c>
      <c r="S520" s="27" t="s">
        <v>1779</v>
      </c>
      <c r="T520" s="40" t="s">
        <v>1880</v>
      </c>
      <c r="U520" s="40" t="s">
        <v>1881</v>
      </c>
    </row>
    <row r="521" spans="1:21" ht="15.6" x14ac:dyDescent="0.3">
      <c r="A521" s="27" t="s">
        <v>520</v>
      </c>
      <c r="B521" s="27" t="s">
        <v>1099</v>
      </c>
      <c r="C521" s="40" t="s">
        <v>1678</v>
      </c>
      <c r="D521" s="27" t="s">
        <v>1099</v>
      </c>
      <c r="E521" s="27" t="s">
        <v>1741</v>
      </c>
      <c r="F521" s="27" t="s">
        <v>1742</v>
      </c>
      <c r="G521" s="27" t="s">
        <v>1743</v>
      </c>
      <c r="H521" s="27" t="s">
        <v>1744</v>
      </c>
      <c r="I521" s="27" t="s">
        <v>1747</v>
      </c>
      <c r="J521" s="27" t="s">
        <v>1755</v>
      </c>
      <c r="K521" s="27" t="s">
        <v>1759</v>
      </c>
      <c r="L521" s="30">
        <v>99.68</v>
      </c>
      <c r="M521" s="27" t="s">
        <v>1763</v>
      </c>
      <c r="N521" s="27" t="s">
        <v>1878</v>
      </c>
      <c r="O521" s="41">
        <v>45047</v>
      </c>
      <c r="P521" s="27" t="s">
        <v>1773</v>
      </c>
      <c r="Q521" s="27" t="s">
        <v>1774</v>
      </c>
      <c r="R521" s="27" t="s">
        <v>1879</v>
      </c>
      <c r="S521" s="27" t="s">
        <v>1779</v>
      </c>
      <c r="T521" s="40" t="s">
        <v>1880</v>
      </c>
      <c r="U521" s="40" t="s">
        <v>1881</v>
      </c>
    </row>
    <row r="522" spans="1:21" ht="15.6" x14ac:dyDescent="0.3">
      <c r="A522" s="27" t="s">
        <v>521</v>
      </c>
      <c r="B522" s="27" t="s">
        <v>1100</v>
      </c>
      <c r="C522" s="40" t="s">
        <v>1679</v>
      </c>
      <c r="D522" s="27" t="s">
        <v>1100</v>
      </c>
      <c r="E522" s="27" t="s">
        <v>1741</v>
      </c>
      <c r="F522" s="27" t="s">
        <v>1742</v>
      </c>
      <c r="G522" s="27" t="s">
        <v>1743</v>
      </c>
      <c r="H522" s="27" t="s">
        <v>1744</v>
      </c>
      <c r="I522" s="27" t="s">
        <v>1747</v>
      </c>
      <c r="J522" s="27" t="s">
        <v>1755</v>
      </c>
      <c r="K522" s="27" t="s">
        <v>1759</v>
      </c>
      <c r="L522" s="30">
        <v>99.37</v>
      </c>
      <c r="M522" s="27" t="s">
        <v>1763</v>
      </c>
      <c r="N522" s="27" t="s">
        <v>1878</v>
      </c>
      <c r="O522" s="41">
        <v>45047</v>
      </c>
      <c r="P522" s="27" t="s">
        <v>1773</v>
      </c>
      <c r="Q522" s="27" t="s">
        <v>1774</v>
      </c>
      <c r="R522" s="27" t="s">
        <v>1879</v>
      </c>
      <c r="S522" s="27" t="s">
        <v>1779</v>
      </c>
      <c r="T522" s="40" t="s">
        <v>1880</v>
      </c>
      <c r="U522" s="40" t="s">
        <v>1881</v>
      </c>
    </row>
    <row r="523" spans="1:21" ht="15.6" x14ac:dyDescent="0.3">
      <c r="A523" s="27" t="s">
        <v>522</v>
      </c>
      <c r="B523" s="27" t="s">
        <v>1101</v>
      </c>
      <c r="C523" s="40" t="s">
        <v>1680</v>
      </c>
      <c r="D523" s="27" t="s">
        <v>1101</v>
      </c>
      <c r="E523" s="27" t="s">
        <v>1741</v>
      </c>
      <c r="F523" s="27" t="s">
        <v>1742</v>
      </c>
      <c r="G523" s="27" t="s">
        <v>1743</v>
      </c>
      <c r="H523" s="27" t="s">
        <v>1744</v>
      </c>
      <c r="I523" s="27" t="s">
        <v>1747</v>
      </c>
      <c r="J523" s="27" t="s">
        <v>1755</v>
      </c>
      <c r="K523" s="27" t="s">
        <v>1759</v>
      </c>
      <c r="L523" s="30">
        <v>99.29</v>
      </c>
      <c r="M523" s="27" t="s">
        <v>1763</v>
      </c>
      <c r="N523" s="27" t="s">
        <v>1878</v>
      </c>
      <c r="O523" s="41">
        <v>45047</v>
      </c>
      <c r="P523" s="27" t="s">
        <v>1773</v>
      </c>
      <c r="Q523" s="27" t="s">
        <v>1774</v>
      </c>
      <c r="R523" s="27" t="s">
        <v>1879</v>
      </c>
      <c r="S523" s="27" t="s">
        <v>1779</v>
      </c>
      <c r="T523" s="40" t="s">
        <v>1880</v>
      </c>
      <c r="U523" s="40" t="s">
        <v>1881</v>
      </c>
    </row>
    <row r="524" spans="1:21" ht="15.6" x14ac:dyDescent="0.3">
      <c r="A524" s="27" t="s">
        <v>523</v>
      </c>
      <c r="B524" s="27" t="s">
        <v>1102</v>
      </c>
      <c r="C524" s="40" t="s">
        <v>1681</v>
      </c>
      <c r="D524" s="27" t="s">
        <v>1102</v>
      </c>
      <c r="E524" s="27" t="s">
        <v>1741</v>
      </c>
      <c r="F524" s="27" t="s">
        <v>1742</v>
      </c>
      <c r="G524" s="27" t="s">
        <v>1743</v>
      </c>
      <c r="H524" s="27" t="s">
        <v>1744</v>
      </c>
      <c r="I524" s="27" t="s">
        <v>1747</v>
      </c>
      <c r="J524" s="27" t="s">
        <v>1755</v>
      </c>
      <c r="K524" s="27" t="s">
        <v>1759</v>
      </c>
      <c r="L524" s="30">
        <v>99.37</v>
      </c>
      <c r="M524" s="27" t="s">
        <v>1763</v>
      </c>
      <c r="N524" s="27" t="s">
        <v>1878</v>
      </c>
      <c r="O524" s="41">
        <v>45047</v>
      </c>
      <c r="P524" s="27" t="s">
        <v>1773</v>
      </c>
      <c r="Q524" s="27" t="s">
        <v>1774</v>
      </c>
      <c r="R524" s="27" t="s">
        <v>1879</v>
      </c>
      <c r="S524" s="27" t="s">
        <v>1779</v>
      </c>
      <c r="T524" s="40" t="s">
        <v>1880</v>
      </c>
      <c r="U524" s="40" t="s">
        <v>1881</v>
      </c>
    </row>
    <row r="525" spans="1:21" ht="15.6" x14ac:dyDescent="0.3">
      <c r="A525" s="27" t="s">
        <v>524</v>
      </c>
      <c r="B525" s="27" t="s">
        <v>1103</v>
      </c>
      <c r="C525" s="40" t="s">
        <v>1682</v>
      </c>
      <c r="D525" s="27" t="s">
        <v>1103</v>
      </c>
      <c r="E525" s="27" t="s">
        <v>1741</v>
      </c>
      <c r="F525" s="27" t="s">
        <v>1742</v>
      </c>
      <c r="G525" s="27" t="s">
        <v>1743</v>
      </c>
      <c r="H525" s="27" t="s">
        <v>1744</v>
      </c>
      <c r="I525" s="27" t="s">
        <v>1747</v>
      </c>
      <c r="J525" s="27" t="s">
        <v>1755</v>
      </c>
      <c r="K525" s="27" t="s">
        <v>1759</v>
      </c>
      <c r="L525" s="30">
        <v>99.68</v>
      </c>
      <c r="M525" s="27" t="s">
        <v>1763</v>
      </c>
      <c r="N525" s="27" t="s">
        <v>1878</v>
      </c>
      <c r="O525" s="41">
        <v>45047</v>
      </c>
      <c r="P525" s="27" t="s">
        <v>1773</v>
      </c>
      <c r="Q525" s="27" t="s">
        <v>1774</v>
      </c>
      <c r="R525" s="27" t="s">
        <v>1879</v>
      </c>
      <c r="S525" s="27" t="s">
        <v>1779</v>
      </c>
      <c r="T525" s="40" t="s">
        <v>1880</v>
      </c>
      <c r="U525" s="40" t="s">
        <v>1881</v>
      </c>
    </row>
    <row r="526" spans="1:21" ht="15.6" x14ac:dyDescent="0.3">
      <c r="A526" s="27" t="s">
        <v>525</v>
      </c>
      <c r="B526" s="27" t="s">
        <v>1104</v>
      </c>
      <c r="C526" s="40" t="s">
        <v>1683</v>
      </c>
      <c r="D526" s="27" t="s">
        <v>1104</v>
      </c>
      <c r="E526" s="27" t="s">
        <v>1741</v>
      </c>
      <c r="F526" s="27" t="s">
        <v>1742</v>
      </c>
      <c r="G526" s="27" t="s">
        <v>1743</v>
      </c>
      <c r="H526" s="27" t="s">
        <v>1744</v>
      </c>
      <c r="I526" s="27" t="s">
        <v>1747</v>
      </c>
      <c r="J526" s="27" t="s">
        <v>1755</v>
      </c>
      <c r="K526" s="27" t="s">
        <v>1759</v>
      </c>
      <c r="L526" s="30">
        <v>99.839999999999989</v>
      </c>
      <c r="M526" s="27" t="s">
        <v>1763</v>
      </c>
      <c r="N526" s="27" t="s">
        <v>1878</v>
      </c>
      <c r="O526" s="41">
        <v>45047</v>
      </c>
      <c r="P526" s="27" t="s">
        <v>1773</v>
      </c>
      <c r="Q526" s="27" t="s">
        <v>1774</v>
      </c>
      <c r="R526" s="27" t="s">
        <v>1879</v>
      </c>
      <c r="S526" s="27" t="s">
        <v>1779</v>
      </c>
      <c r="T526" s="40" t="s">
        <v>1880</v>
      </c>
      <c r="U526" s="40" t="s">
        <v>1881</v>
      </c>
    </row>
    <row r="527" spans="1:21" ht="15.6" x14ac:dyDescent="0.3">
      <c r="A527" s="27" t="s">
        <v>526</v>
      </c>
      <c r="B527" s="27" t="s">
        <v>1105</v>
      </c>
      <c r="C527" s="40" t="s">
        <v>1684</v>
      </c>
      <c r="D527" s="27" t="s">
        <v>1105</v>
      </c>
      <c r="E527" s="27" t="s">
        <v>1741</v>
      </c>
      <c r="F527" s="27" t="s">
        <v>1742</v>
      </c>
      <c r="G527" s="27" t="s">
        <v>1743</v>
      </c>
      <c r="H527" s="27" t="s">
        <v>1744</v>
      </c>
      <c r="I527" s="27" t="s">
        <v>1747</v>
      </c>
      <c r="J527" s="27" t="s">
        <v>1755</v>
      </c>
      <c r="K527" s="27" t="s">
        <v>1759</v>
      </c>
      <c r="L527" s="30">
        <v>99.68</v>
      </c>
      <c r="M527" s="27" t="s">
        <v>1763</v>
      </c>
      <c r="N527" s="27" t="s">
        <v>1878</v>
      </c>
      <c r="O527" s="41">
        <v>45047</v>
      </c>
      <c r="P527" s="27" t="s">
        <v>1773</v>
      </c>
      <c r="Q527" s="27" t="s">
        <v>1774</v>
      </c>
      <c r="R527" s="27" t="s">
        <v>1879</v>
      </c>
      <c r="S527" s="27" t="s">
        <v>1779</v>
      </c>
      <c r="T527" s="40" t="s">
        <v>1880</v>
      </c>
      <c r="U527" s="40" t="s">
        <v>1881</v>
      </c>
    </row>
    <row r="528" spans="1:21" ht="15.6" x14ac:dyDescent="0.3">
      <c r="A528" s="27" t="s">
        <v>527</v>
      </c>
      <c r="B528" s="27" t="s">
        <v>1106</v>
      </c>
      <c r="C528" s="40" t="s">
        <v>1685</v>
      </c>
      <c r="D528" s="27" t="s">
        <v>1106</v>
      </c>
      <c r="E528" s="27" t="s">
        <v>1741</v>
      </c>
      <c r="F528" s="27" t="s">
        <v>1742</v>
      </c>
      <c r="G528" s="27" t="s">
        <v>1743</v>
      </c>
      <c r="H528" s="27" t="s">
        <v>1744</v>
      </c>
      <c r="I528" s="27" t="s">
        <v>1747</v>
      </c>
      <c r="J528" s="27" t="s">
        <v>1756</v>
      </c>
      <c r="K528" s="27" t="s">
        <v>1759</v>
      </c>
      <c r="L528" s="30">
        <v>98.42</v>
      </c>
      <c r="M528" s="27" t="s">
        <v>1763</v>
      </c>
      <c r="N528" s="27" t="s">
        <v>1878</v>
      </c>
      <c r="O528" s="41">
        <v>45047</v>
      </c>
      <c r="P528" s="27" t="s">
        <v>1773</v>
      </c>
      <c r="Q528" s="27" t="s">
        <v>1774</v>
      </c>
      <c r="R528" s="27" t="s">
        <v>1879</v>
      </c>
      <c r="S528" s="27" t="s">
        <v>1779</v>
      </c>
      <c r="T528" s="40" t="s">
        <v>1880</v>
      </c>
      <c r="U528" s="40" t="s">
        <v>1881</v>
      </c>
    </row>
    <row r="529" spans="1:21" ht="15.6" x14ac:dyDescent="0.3">
      <c r="A529" s="27" t="s">
        <v>528</v>
      </c>
      <c r="B529" s="27" t="s">
        <v>1107</v>
      </c>
      <c r="C529" s="40" t="s">
        <v>1686</v>
      </c>
      <c r="D529" s="27" t="s">
        <v>1107</v>
      </c>
      <c r="E529" s="27" t="s">
        <v>1741</v>
      </c>
      <c r="F529" s="27" t="s">
        <v>1742</v>
      </c>
      <c r="G529" s="27" t="s">
        <v>1743</v>
      </c>
      <c r="H529" s="27" t="s">
        <v>1744</v>
      </c>
      <c r="I529" s="27" t="s">
        <v>1747</v>
      </c>
      <c r="J529" s="27" t="s">
        <v>1755</v>
      </c>
      <c r="K529" s="27" t="s">
        <v>1759</v>
      </c>
      <c r="L529" s="30">
        <v>99.37</v>
      </c>
      <c r="M529" s="27" t="s">
        <v>1763</v>
      </c>
      <c r="N529" s="27" t="s">
        <v>1878</v>
      </c>
      <c r="O529" s="41">
        <v>45047</v>
      </c>
      <c r="P529" s="27" t="s">
        <v>1773</v>
      </c>
      <c r="Q529" s="27" t="s">
        <v>1774</v>
      </c>
      <c r="R529" s="27" t="s">
        <v>1879</v>
      </c>
      <c r="S529" s="27" t="s">
        <v>1779</v>
      </c>
      <c r="T529" s="40" t="s">
        <v>1880</v>
      </c>
      <c r="U529" s="40" t="s">
        <v>1881</v>
      </c>
    </row>
    <row r="530" spans="1:21" ht="15.6" x14ac:dyDescent="0.3">
      <c r="A530" s="27" t="s">
        <v>529</v>
      </c>
      <c r="B530" s="27" t="s">
        <v>1108</v>
      </c>
      <c r="C530" s="40" t="s">
        <v>1687</v>
      </c>
      <c r="D530" s="27" t="s">
        <v>1108</v>
      </c>
      <c r="E530" s="27" t="s">
        <v>1741</v>
      </c>
      <c r="F530" s="27" t="s">
        <v>1742</v>
      </c>
      <c r="G530" s="27" t="s">
        <v>1743</v>
      </c>
      <c r="H530" s="27" t="s">
        <v>1744</v>
      </c>
      <c r="I530" s="27" t="s">
        <v>1747</v>
      </c>
      <c r="J530" s="27" t="s">
        <v>1755</v>
      </c>
      <c r="K530" s="27" t="s">
        <v>1759</v>
      </c>
      <c r="L530" s="30">
        <v>99.53</v>
      </c>
      <c r="M530" s="27" t="s">
        <v>1763</v>
      </c>
      <c r="N530" s="27" t="s">
        <v>1878</v>
      </c>
      <c r="O530" s="41">
        <v>45047</v>
      </c>
      <c r="P530" s="27" t="s">
        <v>1773</v>
      </c>
      <c r="Q530" s="27" t="s">
        <v>1774</v>
      </c>
      <c r="R530" s="27" t="s">
        <v>1879</v>
      </c>
      <c r="S530" s="27" t="s">
        <v>1779</v>
      </c>
      <c r="T530" s="40" t="s">
        <v>1880</v>
      </c>
      <c r="U530" s="40" t="s">
        <v>1881</v>
      </c>
    </row>
    <row r="531" spans="1:21" ht="15.6" x14ac:dyDescent="0.3">
      <c r="A531" s="27" t="s">
        <v>530</v>
      </c>
      <c r="B531" s="27" t="s">
        <v>1109</v>
      </c>
      <c r="C531" s="40" t="s">
        <v>1688</v>
      </c>
      <c r="D531" s="27" t="s">
        <v>1109</v>
      </c>
      <c r="E531" s="27" t="s">
        <v>1741</v>
      </c>
      <c r="F531" s="27" t="s">
        <v>1742</v>
      </c>
      <c r="G531" s="27" t="s">
        <v>1743</v>
      </c>
      <c r="H531" s="27" t="s">
        <v>1744</v>
      </c>
      <c r="I531" s="27" t="s">
        <v>1747</v>
      </c>
      <c r="J531" s="27" t="s">
        <v>1755</v>
      </c>
      <c r="K531" s="27" t="s">
        <v>1759</v>
      </c>
      <c r="L531" s="30">
        <v>99.36</v>
      </c>
      <c r="M531" s="27" t="s">
        <v>1763</v>
      </c>
      <c r="N531" s="27" t="s">
        <v>1878</v>
      </c>
      <c r="O531" s="41">
        <v>45047</v>
      </c>
      <c r="P531" s="27" t="s">
        <v>1773</v>
      </c>
      <c r="Q531" s="27" t="s">
        <v>1774</v>
      </c>
      <c r="R531" s="27" t="s">
        <v>1879</v>
      </c>
      <c r="S531" s="27" t="s">
        <v>1779</v>
      </c>
      <c r="T531" s="40" t="s">
        <v>1880</v>
      </c>
      <c r="U531" s="40" t="s">
        <v>1881</v>
      </c>
    </row>
    <row r="532" spans="1:21" ht="15.6" x14ac:dyDescent="0.3">
      <c r="A532" s="27" t="s">
        <v>531</v>
      </c>
      <c r="B532" s="27" t="s">
        <v>1110</v>
      </c>
      <c r="C532" s="40" t="s">
        <v>1689</v>
      </c>
      <c r="D532" s="27" t="s">
        <v>1110</v>
      </c>
      <c r="E532" s="27" t="s">
        <v>1741</v>
      </c>
      <c r="F532" s="27" t="s">
        <v>1742</v>
      </c>
      <c r="G532" s="27" t="s">
        <v>1743</v>
      </c>
      <c r="H532" s="27" t="s">
        <v>1744</v>
      </c>
      <c r="I532" s="27" t="s">
        <v>1747</v>
      </c>
      <c r="J532" s="27" t="s">
        <v>1755</v>
      </c>
      <c r="K532" s="27" t="s">
        <v>1759</v>
      </c>
      <c r="L532" s="30">
        <v>99.37</v>
      </c>
      <c r="M532" s="27" t="s">
        <v>1763</v>
      </c>
      <c r="N532" s="27" t="s">
        <v>1878</v>
      </c>
      <c r="O532" s="41">
        <v>45047</v>
      </c>
      <c r="P532" s="27" t="s">
        <v>1773</v>
      </c>
      <c r="Q532" s="27" t="s">
        <v>1774</v>
      </c>
      <c r="R532" s="27" t="s">
        <v>1879</v>
      </c>
      <c r="S532" s="27" t="s">
        <v>1779</v>
      </c>
      <c r="T532" s="40" t="s">
        <v>1880</v>
      </c>
      <c r="U532" s="40" t="s">
        <v>1881</v>
      </c>
    </row>
    <row r="533" spans="1:21" ht="15.6" x14ac:dyDescent="0.3">
      <c r="A533" s="27" t="s">
        <v>532</v>
      </c>
      <c r="B533" s="27" t="s">
        <v>1111</v>
      </c>
      <c r="C533" s="40" t="s">
        <v>1690</v>
      </c>
      <c r="D533" s="27" t="s">
        <v>1111</v>
      </c>
      <c r="E533" s="27" t="s">
        <v>1741</v>
      </c>
      <c r="F533" s="27" t="s">
        <v>1742</v>
      </c>
      <c r="G533" s="27" t="s">
        <v>1743</v>
      </c>
      <c r="H533" s="27" t="s">
        <v>1744</v>
      </c>
      <c r="I533" s="27" t="s">
        <v>1747</v>
      </c>
      <c r="J533" s="27" t="s">
        <v>1755</v>
      </c>
      <c r="K533" s="27" t="s">
        <v>1759</v>
      </c>
      <c r="L533" s="30">
        <v>99.53</v>
      </c>
      <c r="M533" s="27" t="s">
        <v>1763</v>
      </c>
      <c r="N533" s="27" t="s">
        <v>1878</v>
      </c>
      <c r="O533" s="41">
        <v>45047</v>
      </c>
      <c r="P533" s="27" t="s">
        <v>1773</v>
      </c>
      <c r="Q533" s="27" t="s">
        <v>1774</v>
      </c>
      <c r="R533" s="27" t="s">
        <v>1879</v>
      </c>
      <c r="S533" s="27" t="s">
        <v>1779</v>
      </c>
      <c r="T533" s="40" t="s">
        <v>1880</v>
      </c>
      <c r="U533" s="40" t="s">
        <v>1881</v>
      </c>
    </row>
    <row r="534" spans="1:21" ht="15.6" x14ac:dyDescent="0.3">
      <c r="A534" s="27" t="s">
        <v>533</v>
      </c>
      <c r="B534" s="27" t="s">
        <v>1112</v>
      </c>
      <c r="C534" s="40" t="s">
        <v>1691</v>
      </c>
      <c r="D534" s="27" t="s">
        <v>1112</v>
      </c>
      <c r="E534" s="27" t="s">
        <v>1741</v>
      </c>
      <c r="F534" s="27" t="s">
        <v>1742</v>
      </c>
      <c r="G534" s="27" t="s">
        <v>1743</v>
      </c>
      <c r="H534" s="27" t="s">
        <v>1744</v>
      </c>
      <c r="I534" s="27" t="s">
        <v>1747</v>
      </c>
      <c r="J534" s="27" t="s">
        <v>1755</v>
      </c>
      <c r="K534" s="27" t="s">
        <v>1759</v>
      </c>
      <c r="L534" s="30">
        <v>98.26</v>
      </c>
      <c r="M534" s="27" t="s">
        <v>1763</v>
      </c>
      <c r="N534" s="27" t="s">
        <v>1878</v>
      </c>
      <c r="O534" s="41">
        <v>45047</v>
      </c>
      <c r="P534" s="27" t="s">
        <v>1773</v>
      </c>
      <c r="Q534" s="27" t="s">
        <v>1774</v>
      </c>
      <c r="R534" s="27" t="s">
        <v>1879</v>
      </c>
      <c r="S534" s="27" t="s">
        <v>1779</v>
      </c>
      <c r="T534" s="40" t="s">
        <v>1880</v>
      </c>
      <c r="U534" s="40" t="s">
        <v>1881</v>
      </c>
    </row>
    <row r="535" spans="1:21" ht="15.6" x14ac:dyDescent="0.3">
      <c r="A535" s="27" t="s">
        <v>534</v>
      </c>
      <c r="B535" s="27" t="s">
        <v>1113</v>
      </c>
      <c r="C535" s="40" t="s">
        <v>1692</v>
      </c>
      <c r="D535" s="27" t="s">
        <v>1113</v>
      </c>
      <c r="E535" s="27" t="s">
        <v>1741</v>
      </c>
      <c r="F535" s="27" t="s">
        <v>1742</v>
      </c>
      <c r="G535" s="27" t="s">
        <v>1743</v>
      </c>
      <c r="H535" s="27" t="s">
        <v>1744</v>
      </c>
      <c r="I535" s="27" t="s">
        <v>1747</v>
      </c>
      <c r="J535" s="27" t="s">
        <v>1755</v>
      </c>
      <c r="K535" s="27" t="s">
        <v>1759</v>
      </c>
      <c r="L535" s="30">
        <v>99.68</v>
      </c>
      <c r="M535" s="27" t="s">
        <v>1763</v>
      </c>
      <c r="N535" s="27" t="s">
        <v>1878</v>
      </c>
      <c r="O535" s="41">
        <v>45047</v>
      </c>
      <c r="P535" s="27" t="s">
        <v>1773</v>
      </c>
      <c r="Q535" s="27" t="s">
        <v>1774</v>
      </c>
      <c r="R535" s="27" t="s">
        <v>1879</v>
      </c>
      <c r="S535" s="27" t="s">
        <v>1779</v>
      </c>
      <c r="T535" s="40" t="s">
        <v>1880</v>
      </c>
      <c r="U535" s="40" t="s">
        <v>1881</v>
      </c>
    </row>
    <row r="536" spans="1:21" ht="15.6" x14ac:dyDescent="0.3">
      <c r="A536" s="27" t="s">
        <v>535</v>
      </c>
      <c r="B536" s="27" t="s">
        <v>1114</v>
      </c>
      <c r="C536" s="40" t="s">
        <v>1693</v>
      </c>
      <c r="D536" s="27" t="s">
        <v>1114</v>
      </c>
      <c r="E536" s="27" t="s">
        <v>1741</v>
      </c>
      <c r="F536" s="27" t="s">
        <v>1742</v>
      </c>
      <c r="G536" s="27" t="s">
        <v>1743</v>
      </c>
      <c r="H536" s="27" t="s">
        <v>1744</v>
      </c>
      <c r="I536" s="27" t="s">
        <v>1747</v>
      </c>
      <c r="J536" s="27" t="s">
        <v>1756</v>
      </c>
      <c r="K536" s="27" t="s">
        <v>1759</v>
      </c>
      <c r="L536" s="30">
        <v>98.42</v>
      </c>
      <c r="M536" s="27" t="s">
        <v>1763</v>
      </c>
      <c r="N536" s="27" t="s">
        <v>1878</v>
      </c>
      <c r="O536" s="41">
        <v>45047</v>
      </c>
      <c r="P536" s="27" t="s">
        <v>1773</v>
      </c>
      <c r="Q536" s="27" t="s">
        <v>1774</v>
      </c>
      <c r="R536" s="27" t="s">
        <v>1879</v>
      </c>
      <c r="S536" s="27" t="s">
        <v>1779</v>
      </c>
      <c r="T536" s="40" t="s">
        <v>1880</v>
      </c>
      <c r="U536" s="40" t="s">
        <v>1881</v>
      </c>
    </row>
    <row r="537" spans="1:21" ht="15.6" x14ac:dyDescent="0.3">
      <c r="A537" s="27" t="s">
        <v>536</v>
      </c>
      <c r="B537" s="27" t="s">
        <v>1115</v>
      </c>
      <c r="C537" s="40" t="s">
        <v>1694</v>
      </c>
      <c r="D537" s="27" t="s">
        <v>1115</v>
      </c>
      <c r="E537" s="27" t="s">
        <v>1741</v>
      </c>
      <c r="F537" s="27" t="s">
        <v>1742</v>
      </c>
      <c r="G537" s="27" t="s">
        <v>1743</v>
      </c>
      <c r="H537" s="27" t="s">
        <v>1744</v>
      </c>
      <c r="I537" s="27" t="s">
        <v>1747</v>
      </c>
      <c r="J537" s="27" t="s">
        <v>1755</v>
      </c>
      <c r="K537" s="27" t="s">
        <v>1759</v>
      </c>
      <c r="L537" s="30">
        <v>99.53</v>
      </c>
      <c r="M537" s="27" t="s">
        <v>1763</v>
      </c>
      <c r="N537" s="27" t="s">
        <v>1878</v>
      </c>
      <c r="O537" s="41">
        <v>45047</v>
      </c>
      <c r="P537" s="27" t="s">
        <v>1773</v>
      </c>
      <c r="Q537" s="27" t="s">
        <v>1774</v>
      </c>
      <c r="R537" s="27" t="s">
        <v>1879</v>
      </c>
      <c r="S537" s="27" t="s">
        <v>1779</v>
      </c>
      <c r="T537" s="40" t="s">
        <v>1880</v>
      </c>
      <c r="U537" s="40" t="s">
        <v>1881</v>
      </c>
    </row>
    <row r="538" spans="1:21" ht="15.6" x14ac:dyDescent="0.3">
      <c r="A538" s="27" t="s">
        <v>537</v>
      </c>
      <c r="B538" s="27" t="s">
        <v>1116</v>
      </c>
      <c r="C538" s="40" t="s">
        <v>1695</v>
      </c>
      <c r="D538" s="27" t="s">
        <v>1116</v>
      </c>
      <c r="E538" s="27" t="s">
        <v>1741</v>
      </c>
      <c r="F538" s="27" t="s">
        <v>1742</v>
      </c>
      <c r="G538" s="27" t="s">
        <v>1743</v>
      </c>
      <c r="H538" s="27" t="s">
        <v>1744</v>
      </c>
      <c r="I538" s="27" t="s">
        <v>1747</v>
      </c>
      <c r="J538" s="27" t="s">
        <v>1755</v>
      </c>
      <c r="K538" s="27" t="s">
        <v>1759</v>
      </c>
      <c r="L538" s="30">
        <v>97.95</v>
      </c>
      <c r="M538" s="27" t="s">
        <v>1763</v>
      </c>
      <c r="N538" s="27" t="s">
        <v>1878</v>
      </c>
      <c r="O538" s="41">
        <v>45047</v>
      </c>
      <c r="P538" s="27" t="s">
        <v>1773</v>
      </c>
      <c r="Q538" s="27" t="s">
        <v>1774</v>
      </c>
      <c r="R538" s="27" t="s">
        <v>1879</v>
      </c>
      <c r="S538" s="27" t="s">
        <v>1779</v>
      </c>
      <c r="T538" s="40" t="s">
        <v>1880</v>
      </c>
      <c r="U538" s="40" t="s">
        <v>1881</v>
      </c>
    </row>
    <row r="539" spans="1:21" ht="15.6" x14ac:dyDescent="0.3">
      <c r="A539" s="27" t="s">
        <v>538</v>
      </c>
      <c r="B539" s="27" t="s">
        <v>1117</v>
      </c>
      <c r="C539" s="40" t="s">
        <v>1696</v>
      </c>
      <c r="D539" s="27" t="s">
        <v>1117</v>
      </c>
      <c r="E539" s="27" t="s">
        <v>1741</v>
      </c>
      <c r="F539" s="27" t="s">
        <v>1742</v>
      </c>
      <c r="G539" s="27" t="s">
        <v>1743</v>
      </c>
      <c r="H539" s="27" t="s">
        <v>1744</v>
      </c>
      <c r="I539" s="27" t="s">
        <v>1747</v>
      </c>
      <c r="J539" s="27" t="s">
        <v>1757</v>
      </c>
      <c r="K539" s="27" t="s">
        <v>1759</v>
      </c>
      <c r="L539" s="30">
        <v>99.839999999999989</v>
      </c>
      <c r="M539" s="27" t="s">
        <v>1763</v>
      </c>
      <c r="N539" s="27" t="s">
        <v>1878</v>
      </c>
      <c r="O539" s="41">
        <v>45049</v>
      </c>
      <c r="P539" s="27" t="s">
        <v>1773</v>
      </c>
      <c r="Q539" s="27" t="s">
        <v>1774</v>
      </c>
      <c r="R539" s="27" t="s">
        <v>1879</v>
      </c>
      <c r="S539" s="27" t="s">
        <v>1779</v>
      </c>
      <c r="T539" s="40" t="s">
        <v>1880</v>
      </c>
      <c r="U539" s="40" t="s">
        <v>1881</v>
      </c>
    </row>
    <row r="540" spans="1:21" ht="15.6" x14ac:dyDescent="0.3">
      <c r="A540" s="27" t="s">
        <v>539</v>
      </c>
      <c r="B540" s="27" t="s">
        <v>1118</v>
      </c>
      <c r="C540" s="40" t="s">
        <v>1697</v>
      </c>
      <c r="D540" s="27" t="s">
        <v>1118</v>
      </c>
      <c r="E540" s="27" t="s">
        <v>1741</v>
      </c>
      <c r="F540" s="27" t="s">
        <v>1742</v>
      </c>
      <c r="G540" s="27" t="s">
        <v>1743</v>
      </c>
      <c r="H540" s="27" t="s">
        <v>1744</v>
      </c>
      <c r="I540" s="27" t="s">
        <v>1747</v>
      </c>
      <c r="J540" s="27" t="s">
        <v>1755</v>
      </c>
      <c r="K540" s="27" t="s">
        <v>1759</v>
      </c>
      <c r="L540" s="30">
        <v>99.53</v>
      </c>
      <c r="M540" s="27" t="s">
        <v>1763</v>
      </c>
      <c r="N540" s="27" t="s">
        <v>1878</v>
      </c>
      <c r="O540" s="41">
        <v>45049</v>
      </c>
      <c r="P540" s="27" t="s">
        <v>1773</v>
      </c>
      <c r="Q540" s="27" t="s">
        <v>1774</v>
      </c>
      <c r="R540" s="27" t="s">
        <v>1879</v>
      </c>
      <c r="S540" s="27" t="s">
        <v>1779</v>
      </c>
      <c r="T540" s="40" t="s">
        <v>1880</v>
      </c>
      <c r="U540" s="40" t="s">
        <v>1881</v>
      </c>
    </row>
    <row r="541" spans="1:21" ht="15.6" x14ac:dyDescent="0.3">
      <c r="A541" s="27" t="s">
        <v>540</v>
      </c>
      <c r="B541" s="27" t="s">
        <v>1119</v>
      </c>
      <c r="C541" s="40" t="s">
        <v>1698</v>
      </c>
      <c r="D541" s="27" t="s">
        <v>1119</v>
      </c>
      <c r="E541" s="27" t="s">
        <v>1741</v>
      </c>
      <c r="F541" s="27" t="s">
        <v>1742</v>
      </c>
      <c r="G541" s="27" t="s">
        <v>1743</v>
      </c>
      <c r="H541" s="27" t="s">
        <v>1744</v>
      </c>
      <c r="I541" s="27" t="s">
        <v>1747</v>
      </c>
      <c r="J541" s="27" t="s">
        <v>1755</v>
      </c>
      <c r="K541" s="27" t="s">
        <v>1759</v>
      </c>
      <c r="L541" s="30">
        <v>99.53</v>
      </c>
      <c r="M541" s="27" t="s">
        <v>1763</v>
      </c>
      <c r="N541" s="27" t="s">
        <v>1878</v>
      </c>
      <c r="O541" s="41">
        <v>45049</v>
      </c>
      <c r="P541" s="27" t="s">
        <v>1773</v>
      </c>
      <c r="Q541" s="27" t="s">
        <v>1774</v>
      </c>
      <c r="R541" s="27" t="s">
        <v>1879</v>
      </c>
      <c r="S541" s="27" t="s">
        <v>1779</v>
      </c>
      <c r="T541" s="40" t="s">
        <v>1880</v>
      </c>
      <c r="U541" s="40" t="s">
        <v>1881</v>
      </c>
    </row>
    <row r="542" spans="1:21" ht="15.6" x14ac:dyDescent="0.3">
      <c r="A542" s="27" t="s">
        <v>541</v>
      </c>
      <c r="B542" s="27" t="s">
        <v>1120</v>
      </c>
      <c r="C542" s="40" t="s">
        <v>1699</v>
      </c>
      <c r="D542" s="27" t="s">
        <v>1120</v>
      </c>
      <c r="E542" s="27" t="s">
        <v>1741</v>
      </c>
      <c r="F542" s="27" t="s">
        <v>1742</v>
      </c>
      <c r="G542" s="27" t="s">
        <v>1743</v>
      </c>
      <c r="H542" s="27" t="s">
        <v>1744</v>
      </c>
      <c r="I542" s="27" t="s">
        <v>1747</v>
      </c>
      <c r="J542" s="27" t="s">
        <v>1755</v>
      </c>
      <c r="K542" s="27" t="s">
        <v>1759</v>
      </c>
      <c r="L542" s="30">
        <v>99.68</v>
      </c>
      <c r="M542" s="27" t="s">
        <v>1763</v>
      </c>
      <c r="N542" s="27" t="s">
        <v>1878</v>
      </c>
      <c r="O542" s="41">
        <v>45049</v>
      </c>
      <c r="P542" s="27" t="s">
        <v>1773</v>
      </c>
      <c r="Q542" s="27" t="s">
        <v>1774</v>
      </c>
      <c r="R542" s="27" t="s">
        <v>1879</v>
      </c>
      <c r="S542" s="27" t="s">
        <v>1779</v>
      </c>
      <c r="T542" s="40" t="s">
        <v>1880</v>
      </c>
      <c r="U542" s="40" t="s">
        <v>1881</v>
      </c>
    </row>
    <row r="543" spans="1:21" ht="15.6" x14ac:dyDescent="0.3">
      <c r="A543" s="27" t="s">
        <v>542</v>
      </c>
      <c r="B543" s="27" t="s">
        <v>1121</v>
      </c>
      <c r="C543" s="40" t="s">
        <v>1700</v>
      </c>
      <c r="D543" s="27" t="s">
        <v>1121</v>
      </c>
      <c r="E543" s="27" t="s">
        <v>1741</v>
      </c>
      <c r="F543" s="27" t="s">
        <v>1742</v>
      </c>
      <c r="G543" s="27" t="s">
        <v>1743</v>
      </c>
      <c r="H543" s="27" t="s">
        <v>1744</v>
      </c>
      <c r="I543" s="27" t="s">
        <v>1747</v>
      </c>
      <c r="J543" s="27" t="s">
        <v>1755</v>
      </c>
      <c r="K543" s="27" t="s">
        <v>1759</v>
      </c>
      <c r="L543" s="30">
        <v>99.050000000000011</v>
      </c>
      <c r="M543" s="27" t="s">
        <v>1763</v>
      </c>
      <c r="N543" s="27" t="s">
        <v>1878</v>
      </c>
      <c r="O543" s="41">
        <v>45049</v>
      </c>
      <c r="P543" s="27" t="s">
        <v>1773</v>
      </c>
      <c r="Q543" s="27" t="s">
        <v>1774</v>
      </c>
      <c r="R543" s="27" t="s">
        <v>1879</v>
      </c>
      <c r="S543" s="27" t="s">
        <v>1779</v>
      </c>
      <c r="T543" s="40" t="s">
        <v>1880</v>
      </c>
      <c r="U543" s="40" t="s">
        <v>1881</v>
      </c>
    </row>
    <row r="544" spans="1:21" ht="15.6" x14ac:dyDescent="0.3">
      <c r="A544" s="27" t="s">
        <v>543</v>
      </c>
      <c r="B544" s="27" t="s">
        <v>1122</v>
      </c>
      <c r="C544" s="40" t="s">
        <v>1701</v>
      </c>
      <c r="D544" s="27" t="s">
        <v>1122</v>
      </c>
      <c r="E544" s="27" t="s">
        <v>1741</v>
      </c>
      <c r="F544" s="27" t="s">
        <v>1742</v>
      </c>
      <c r="G544" s="27" t="s">
        <v>1743</v>
      </c>
      <c r="H544" s="27" t="s">
        <v>1744</v>
      </c>
      <c r="I544" s="27" t="s">
        <v>1747</v>
      </c>
      <c r="J544" s="27" t="s">
        <v>1755</v>
      </c>
      <c r="K544" s="27" t="s">
        <v>1759</v>
      </c>
      <c r="L544" s="30">
        <v>99.53</v>
      </c>
      <c r="M544" s="27" t="s">
        <v>1763</v>
      </c>
      <c r="N544" s="27" t="s">
        <v>1878</v>
      </c>
      <c r="O544" s="41">
        <v>45049</v>
      </c>
      <c r="P544" s="27" t="s">
        <v>1773</v>
      </c>
      <c r="Q544" s="27" t="s">
        <v>1774</v>
      </c>
      <c r="R544" s="27" t="s">
        <v>1879</v>
      </c>
      <c r="S544" s="27" t="s">
        <v>1779</v>
      </c>
      <c r="T544" s="40" t="s">
        <v>1880</v>
      </c>
      <c r="U544" s="40" t="s">
        <v>1881</v>
      </c>
    </row>
    <row r="545" spans="1:21" ht="15.6" x14ac:dyDescent="0.3">
      <c r="A545" s="27" t="s">
        <v>544</v>
      </c>
      <c r="B545" s="27" t="s">
        <v>1123</v>
      </c>
      <c r="C545" s="40" t="s">
        <v>1702</v>
      </c>
      <c r="D545" s="27" t="s">
        <v>1123</v>
      </c>
      <c r="E545" s="27" t="s">
        <v>1741</v>
      </c>
      <c r="F545" s="27" t="s">
        <v>1742</v>
      </c>
      <c r="G545" s="27" t="s">
        <v>1743</v>
      </c>
      <c r="H545" s="27" t="s">
        <v>1744</v>
      </c>
      <c r="I545" s="27" t="s">
        <v>1747</v>
      </c>
      <c r="J545" s="27" t="s">
        <v>1756</v>
      </c>
      <c r="K545" s="27" t="s">
        <v>1759</v>
      </c>
      <c r="L545" s="30">
        <v>98.42</v>
      </c>
      <c r="M545" s="27" t="s">
        <v>1763</v>
      </c>
      <c r="N545" s="27" t="s">
        <v>1878</v>
      </c>
      <c r="O545" s="41">
        <v>45049</v>
      </c>
      <c r="P545" s="27" t="s">
        <v>1773</v>
      </c>
      <c r="Q545" s="27" t="s">
        <v>1774</v>
      </c>
      <c r="R545" s="27" t="s">
        <v>1879</v>
      </c>
      <c r="S545" s="27" t="s">
        <v>1779</v>
      </c>
      <c r="T545" s="40" t="s">
        <v>1880</v>
      </c>
      <c r="U545" s="40" t="s">
        <v>1881</v>
      </c>
    </row>
    <row r="546" spans="1:21" ht="15.6" x14ac:dyDescent="0.3">
      <c r="A546" s="27" t="s">
        <v>545</v>
      </c>
      <c r="B546" s="27" t="s">
        <v>1124</v>
      </c>
      <c r="C546" s="40" t="s">
        <v>1703</v>
      </c>
      <c r="D546" s="27" t="s">
        <v>1124</v>
      </c>
      <c r="E546" s="27" t="s">
        <v>1741</v>
      </c>
      <c r="F546" s="27" t="s">
        <v>1742</v>
      </c>
      <c r="G546" s="27" t="s">
        <v>1743</v>
      </c>
      <c r="H546" s="27" t="s">
        <v>1744</v>
      </c>
      <c r="I546" s="27" t="s">
        <v>1747</v>
      </c>
      <c r="J546" s="27" t="s">
        <v>1756</v>
      </c>
      <c r="K546" s="27" t="s">
        <v>1759</v>
      </c>
      <c r="L546" s="30">
        <v>98.42</v>
      </c>
      <c r="M546" s="27" t="s">
        <v>1763</v>
      </c>
      <c r="N546" s="27" t="s">
        <v>1878</v>
      </c>
      <c r="O546" s="41">
        <v>45049</v>
      </c>
      <c r="P546" s="27" t="s">
        <v>1773</v>
      </c>
      <c r="Q546" s="27" t="s">
        <v>1774</v>
      </c>
      <c r="R546" s="27" t="s">
        <v>1879</v>
      </c>
      <c r="S546" s="27" t="s">
        <v>1779</v>
      </c>
      <c r="T546" s="40" t="s">
        <v>1880</v>
      </c>
      <c r="U546" s="40" t="s">
        <v>1881</v>
      </c>
    </row>
    <row r="547" spans="1:21" ht="15.6" x14ac:dyDescent="0.3">
      <c r="A547" s="27" t="s">
        <v>546</v>
      </c>
      <c r="B547" s="27" t="s">
        <v>1125</v>
      </c>
      <c r="C547" s="40" t="s">
        <v>1704</v>
      </c>
      <c r="D547" s="27" t="s">
        <v>1125</v>
      </c>
      <c r="E547" s="27" t="s">
        <v>1741</v>
      </c>
      <c r="F547" s="27" t="s">
        <v>1742</v>
      </c>
      <c r="G547" s="27" t="s">
        <v>1743</v>
      </c>
      <c r="H547" s="27" t="s">
        <v>1744</v>
      </c>
      <c r="I547" s="27" t="s">
        <v>1747</v>
      </c>
      <c r="J547" s="27" t="s">
        <v>1755</v>
      </c>
      <c r="K547" s="27" t="s">
        <v>1759</v>
      </c>
      <c r="L547" s="30">
        <v>99.839999999999989</v>
      </c>
      <c r="M547" s="27" t="s">
        <v>1763</v>
      </c>
      <c r="N547" s="27" t="s">
        <v>1878</v>
      </c>
      <c r="O547" s="41">
        <v>45049</v>
      </c>
      <c r="P547" s="27" t="s">
        <v>1773</v>
      </c>
      <c r="Q547" s="27" t="s">
        <v>1774</v>
      </c>
      <c r="R547" s="27" t="s">
        <v>1879</v>
      </c>
      <c r="S547" s="27" t="s">
        <v>1779</v>
      </c>
      <c r="T547" s="40" t="s">
        <v>1880</v>
      </c>
      <c r="U547" s="40" t="s">
        <v>1881</v>
      </c>
    </row>
    <row r="548" spans="1:21" ht="15.6" x14ac:dyDescent="0.3">
      <c r="A548" s="27" t="s">
        <v>547</v>
      </c>
      <c r="B548" s="27" t="s">
        <v>1126</v>
      </c>
      <c r="C548" s="40" t="s">
        <v>1705</v>
      </c>
      <c r="D548" s="27" t="s">
        <v>1126</v>
      </c>
      <c r="E548" s="27" t="s">
        <v>1741</v>
      </c>
      <c r="F548" s="27" t="s">
        <v>1742</v>
      </c>
      <c r="G548" s="27" t="s">
        <v>1743</v>
      </c>
      <c r="H548" s="27" t="s">
        <v>1744</v>
      </c>
      <c r="I548" s="27" t="s">
        <v>1747</v>
      </c>
      <c r="J548" s="27" t="s">
        <v>1755</v>
      </c>
      <c r="K548" s="27" t="s">
        <v>1759</v>
      </c>
      <c r="L548" s="30">
        <v>99.68</v>
      </c>
      <c r="M548" s="27" t="s">
        <v>1763</v>
      </c>
      <c r="N548" s="27" t="s">
        <v>1878</v>
      </c>
      <c r="O548" s="41">
        <v>45049</v>
      </c>
      <c r="P548" s="27" t="s">
        <v>1773</v>
      </c>
      <c r="Q548" s="27" t="s">
        <v>1774</v>
      </c>
      <c r="R548" s="27" t="s">
        <v>1879</v>
      </c>
      <c r="S548" s="27" t="s">
        <v>1779</v>
      </c>
      <c r="T548" s="40" t="s">
        <v>1880</v>
      </c>
      <c r="U548" s="40" t="s">
        <v>1881</v>
      </c>
    </row>
    <row r="549" spans="1:21" ht="15.6" x14ac:dyDescent="0.3">
      <c r="A549" s="27" t="s">
        <v>548</v>
      </c>
      <c r="B549" s="27" t="s">
        <v>1127</v>
      </c>
      <c r="C549" s="40" t="s">
        <v>1706</v>
      </c>
      <c r="D549" s="27" t="s">
        <v>1127</v>
      </c>
      <c r="E549" s="27" t="s">
        <v>1741</v>
      </c>
      <c r="F549" s="27" t="s">
        <v>1742</v>
      </c>
      <c r="G549" s="27" t="s">
        <v>1743</v>
      </c>
      <c r="H549" s="27" t="s">
        <v>1744</v>
      </c>
      <c r="I549" s="27" t="s">
        <v>1747</v>
      </c>
      <c r="J549" s="27" t="s">
        <v>1756</v>
      </c>
      <c r="K549" s="27" t="s">
        <v>1759</v>
      </c>
      <c r="L549" s="30">
        <v>98.42</v>
      </c>
      <c r="M549" s="27" t="s">
        <v>1763</v>
      </c>
      <c r="N549" s="27" t="s">
        <v>1878</v>
      </c>
      <c r="O549" s="42">
        <v>45047</v>
      </c>
      <c r="P549" s="27" t="s">
        <v>1773</v>
      </c>
      <c r="Q549" s="27" t="s">
        <v>1774</v>
      </c>
      <c r="R549" s="27" t="s">
        <v>1879</v>
      </c>
      <c r="S549" s="27" t="s">
        <v>1779</v>
      </c>
      <c r="T549" s="43" t="s">
        <v>1882</v>
      </c>
      <c r="U549" s="43" t="s">
        <v>1883</v>
      </c>
    </row>
    <row r="550" spans="1:21" ht="15.6" x14ac:dyDescent="0.3">
      <c r="A550" s="27" t="s">
        <v>549</v>
      </c>
      <c r="B550" s="27" t="s">
        <v>1128</v>
      </c>
      <c r="C550" s="40" t="s">
        <v>1707</v>
      </c>
      <c r="D550" s="27" t="s">
        <v>1128</v>
      </c>
      <c r="E550" s="27" t="s">
        <v>1741</v>
      </c>
      <c r="F550" s="27" t="s">
        <v>1742</v>
      </c>
      <c r="G550" s="27" t="s">
        <v>1743</v>
      </c>
      <c r="H550" s="27" t="s">
        <v>1744</v>
      </c>
      <c r="I550" s="27" t="s">
        <v>1747</v>
      </c>
      <c r="J550" s="27" t="s">
        <v>1755</v>
      </c>
      <c r="K550" s="27" t="s">
        <v>1759</v>
      </c>
      <c r="L550" s="30">
        <v>98.72999999999999</v>
      </c>
      <c r="M550" s="27" t="s">
        <v>1763</v>
      </c>
      <c r="N550" s="27" t="s">
        <v>1878</v>
      </c>
      <c r="O550" s="42">
        <v>45047</v>
      </c>
      <c r="P550" s="27" t="s">
        <v>1773</v>
      </c>
      <c r="Q550" s="27" t="s">
        <v>1774</v>
      </c>
      <c r="R550" s="27" t="s">
        <v>1879</v>
      </c>
      <c r="S550" s="27" t="s">
        <v>1779</v>
      </c>
      <c r="T550" s="43" t="s">
        <v>1882</v>
      </c>
      <c r="U550" s="43" t="s">
        <v>1883</v>
      </c>
    </row>
    <row r="551" spans="1:21" ht="15.6" x14ac:dyDescent="0.3">
      <c r="A551" s="27" t="s">
        <v>550</v>
      </c>
      <c r="B551" s="27" t="s">
        <v>1129</v>
      </c>
      <c r="C551" s="40" t="s">
        <v>1708</v>
      </c>
      <c r="D551" s="27" t="s">
        <v>1129</v>
      </c>
      <c r="E551" s="27" t="s">
        <v>1741</v>
      </c>
      <c r="F551" s="27" t="s">
        <v>1742</v>
      </c>
      <c r="G551" s="27" t="s">
        <v>1743</v>
      </c>
      <c r="H551" s="27" t="s">
        <v>1744</v>
      </c>
      <c r="I551" s="27" t="s">
        <v>1747</v>
      </c>
      <c r="J551" s="27" t="s">
        <v>1755</v>
      </c>
      <c r="K551" s="27" t="s">
        <v>1759</v>
      </c>
      <c r="L551" s="30">
        <v>99.68</v>
      </c>
      <c r="M551" s="27" t="s">
        <v>1763</v>
      </c>
      <c r="N551" s="27" t="s">
        <v>1878</v>
      </c>
      <c r="O551" s="42">
        <v>45047</v>
      </c>
      <c r="P551" s="27" t="s">
        <v>1773</v>
      </c>
      <c r="Q551" s="27" t="s">
        <v>1774</v>
      </c>
      <c r="R551" s="27" t="s">
        <v>1879</v>
      </c>
      <c r="S551" s="27" t="s">
        <v>1779</v>
      </c>
      <c r="T551" s="43" t="s">
        <v>1882</v>
      </c>
      <c r="U551" s="43" t="s">
        <v>1883</v>
      </c>
    </row>
    <row r="552" spans="1:21" ht="15.6" x14ac:dyDescent="0.3">
      <c r="A552" s="27" t="s">
        <v>551</v>
      </c>
      <c r="B552" s="27" t="s">
        <v>1130</v>
      </c>
      <c r="C552" s="40" t="s">
        <v>1709</v>
      </c>
      <c r="D552" s="27" t="s">
        <v>1130</v>
      </c>
      <c r="E552" s="27" t="s">
        <v>1741</v>
      </c>
      <c r="F552" s="27" t="s">
        <v>1742</v>
      </c>
      <c r="G552" s="27" t="s">
        <v>1743</v>
      </c>
      <c r="H552" s="27" t="s">
        <v>1744</v>
      </c>
      <c r="I552" s="27" t="s">
        <v>1747</v>
      </c>
      <c r="J552" s="27" t="s">
        <v>1756</v>
      </c>
      <c r="K552" s="27" t="s">
        <v>1759</v>
      </c>
      <c r="L552" s="30">
        <v>99.68</v>
      </c>
      <c r="M552" s="27" t="s">
        <v>1763</v>
      </c>
      <c r="N552" s="27" t="s">
        <v>1878</v>
      </c>
      <c r="O552" s="42">
        <v>45047</v>
      </c>
      <c r="P552" s="27" t="s">
        <v>1773</v>
      </c>
      <c r="Q552" s="27" t="s">
        <v>1774</v>
      </c>
      <c r="R552" s="27" t="s">
        <v>1879</v>
      </c>
      <c r="S552" s="27" t="s">
        <v>1779</v>
      </c>
      <c r="T552" s="43" t="s">
        <v>1882</v>
      </c>
      <c r="U552" s="43" t="s">
        <v>1883</v>
      </c>
    </row>
    <row r="553" spans="1:21" ht="15.6" x14ac:dyDescent="0.3">
      <c r="A553" s="27" t="s">
        <v>552</v>
      </c>
      <c r="B553" s="27" t="s">
        <v>1131</v>
      </c>
      <c r="C553" s="40" t="s">
        <v>1710</v>
      </c>
      <c r="D553" s="27" t="s">
        <v>1131</v>
      </c>
      <c r="E553" s="27" t="s">
        <v>1741</v>
      </c>
      <c r="F553" s="27" t="s">
        <v>1742</v>
      </c>
      <c r="G553" s="27" t="s">
        <v>1743</v>
      </c>
      <c r="H553" s="27" t="s">
        <v>1744</v>
      </c>
      <c r="I553" s="27" t="s">
        <v>1747</v>
      </c>
      <c r="J553" s="27" t="s">
        <v>1756</v>
      </c>
      <c r="K553" s="27" t="s">
        <v>1759</v>
      </c>
      <c r="L553" s="30">
        <v>98.89</v>
      </c>
      <c r="M553" s="27" t="s">
        <v>1763</v>
      </c>
      <c r="N553" s="27" t="s">
        <v>1878</v>
      </c>
      <c r="O553" s="42">
        <v>45047</v>
      </c>
      <c r="P553" s="27" t="s">
        <v>1773</v>
      </c>
      <c r="Q553" s="27" t="s">
        <v>1774</v>
      </c>
      <c r="R553" s="27" t="s">
        <v>1879</v>
      </c>
      <c r="S553" s="27" t="s">
        <v>1779</v>
      </c>
      <c r="T553" s="43" t="s">
        <v>1882</v>
      </c>
      <c r="U553" s="43" t="s">
        <v>1883</v>
      </c>
    </row>
    <row r="554" spans="1:21" ht="15.6" x14ac:dyDescent="0.3">
      <c r="A554" s="27" t="s">
        <v>553</v>
      </c>
      <c r="B554" s="27" t="s">
        <v>1132</v>
      </c>
      <c r="C554" s="40" t="s">
        <v>1711</v>
      </c>
      <c r="D554" s="27" t="s">
        <v>1132</v>
      </c>
      <c r="E554" s="27" t="s">
        <v>1741</v>
      </c>
      <c r="F554" s="27" t="s">
        <v>1742</v>
      </c>
      <c r="G554" s="27" t="s">
        <v>1743</v>
      </c>
      <c r="H554" s="27" t="s">
        <v>1744</v>
      </c>
      <c r="I554" s="27" t="s">
        <v>1747</v>
      </c>
      <c r="J554" s="27" t="s">
        <v>1756</v>
      </c>
      <c r="K554" s="27" t="s">
        <v>1759</v>
      </c>
      <c r="L554" s="30">
        <v>99.53</v>
      </c>
      <c r="M554" s="27" t="s">
        <v>1763</v>
      </c>
      <c r="N554" s="27" t="s">
        <v>1878</v>
      </c>
      <c r="O554" s="42">
        <v>45047</v>
      </c>
      <c r="P554" s="27" t="s">
        <v>1773</v>
      </c>
      <c r="Q554" s="27" t="s">
        <v>1774</v>
      </c>
      <c r="R554" s="27" t="s">
        <v>1879</v>
      </c>
      <c r="S554" s="27" t="s">
        <v>1779</v>
      </c>
      <c r="T554" s="43" t="s">
        <v>1882</v>
      </c>
      <c r="U554" s="43" t="s">
        <v>1883</v>
      </c>
    </row>
    <row r="555" spans="1:21" ht="15.6" x14ac:dyDescent="0.3">
      <c r="A555" s="27" t="s">
        <v>554</v>
      </c>
      <c r="B555" s="27" t="s">
        <v>1133</v>
      </c>
      <c r="C555" s="40" t="s">
        <v>1712</v>
      </c>
      <c r="D555" s="27" t="s">
        <v>1133</v>
      </c>
      <c r="E555" s="27" t="s">
        <v>1741</v>
      </c>
      <c r="F555" s="27" t="s">
        <v>1742</v>
      </c>
      <c r="G555" s="27" t="s">
        <v>1743</v>
      </c>
      <c r="H555" s="27" t="s">
        <v>1744</v>
      </c>
      <c r="I555" s="27" t="s">
        <v>1747</v>
      </c>
      <c r="J555" s="27" t="s">
        <v>1756</v>
      </c>
      <c r="K555" s="27" t="s">
        <v>1759</v>
      </c>
      <c r="L555" s="30">
        <v>98.42</v>
      </c>
      <c r="M555" s="27" t="s">
        <v>1763</v>
      </c>
      <c r="N555" s="27" t="s">
        <v>1878</v>
      </c>
      <c r="O555" s="41">
        <v>45049</v>
      </c>
      <c r="P555" s="27" t="s">
        <v>1773</v>
      </c>
      <c r="Q555" s="27" t="s">
        <v>1774</v>
      </c>
      <c r="R555" s="27" t="s">
        <v>1879</v>
      </c>
      <c r="S555" s="27" t="s">
        <v>1779</v>
      </c>
      <c r="T555" s="40" t="s">
        <v>1882</v>
      </c>
      <c r="U555" s="40" t="s">
        <v>1883</v>
      </c>
    </row>
    <row r="556" spans="1:21" ht="15.6" x14ac:dyDescent="0.3">
      <c r="A556" s="27" t="s">
        <v>555</v>
      </c>
      <c r="B556" s="27" t="s">
        <v>1134</v>
      </c>
      <c r="C556" s="40" t="s">
        <v>1713</v>
      </c>
      <c r="D556" s="27" t="s">
        <v>1134</v>
      </c>
      <c r="E556" s="27" t="s">
        <v>1741</v>
      </c>
      <c r="F556" s="27" t="s">
        <v>1742</v>
      </c>
      <c r="G556" s="27" t="s">
        <v>1743</v>
      </c>
      <c r="H556" s="27" t="s">
        <v>1744</v>
      </c>
      <c r="I556" s="27" t="s">
        <v>1747</v>
      </c>
      <c r="J556" s="27" t="s">
        <v>1756</v>
      </c>
      <c r="K556" s="27" t="s">
        <v>1759</v>
      </c>
      <c r="L556" s="30">
        <v>98.42</v>
      </c>
      <c r="M556" s="27" t="s">
        <v>1763</v>
      </c>
      <c r="N556" s="27" t="s">
        <v>1878</v>
      </c>
      <c r="O556" s="41">
        <v>45049</v>
      </c>
      <c r="P556" s="27" t="s">
        <v>1773</v>
      </c>
      <c r="Q556" s="27" t="s">
        <v>1774</v>
      </c>
      <c r="R556" s="27" t="s">
        <v>1879</v>
      </c>
      <c r="S556" s="27" t="s">
        <v>1779</v>
      </c>
      <c r="T556" s="40" t="s">
        <v>1882</v>
      </c>
      <c r="U556" s="40" t="s">
        <v>1883</v>
      </c>
    </row>
    <row r="557" spans="1:21" ht="15.6" x14ac:dyDescent="0.3">
      <c r="A557" s="27" t="s">
        <v>556</v>
      </c>
      <c r="B557" s="27" t="s">
        <v>1135</v>
      </c>
      <c r="C557" s="40" t="s">
        <v>1714</v>
      </c>
      <c r="D557" s="27" t="s">
        <v>1135</v>
      </c>
      <c r="E557" s="27" t="s">
        <v>1741</v>
      </c>
      <c r="F557" s="27" t="s">
        <v>1742</v>
      </c>
      <c r="G557" s="27" t="s">
        <v>1743</v>
      </c>
      <c r="H557" s="27" t="s">
        <v>1744</v>
      </c>
      <c r="I557" s="27" t="s">
        <v>1747</v>
      </c>
      <c r="J557" s="27" t="s">
        <v>1756</v>
      </c>
      <c r="K557" s="27" t="s">
        <v>1759</v>
      </c>
      <c r="L557" s="30">
        <v>98.26</v>
      </c>
      <c r="M557" s="27" t="s">
        <v>1763</v>
      </c>
      <c r="N557" s="27" t="s">
        <v>1878</v>
      </c>
      <c r="O557" s="41">
        <v>45049</v>
      </c>
      <c r="P557" s="27" t="s">
        <v>1773</v>
      </c>
      <c r="Q557" s="27" t="s">
        <v>1774</v>
      </c>
      <c r="R557" s="27" t="s">
        <v>1879</v>
      </c>
      <c r="S557" s="27" t="s">
        <v>1779</v>
      </c>
      <c r="T557" s="40" t="s">
        <v>1882</v>
      </c>
      <c r="U557" s="40" t="s">
        <v>1883</v>
      </c>
    </row>
    <row r="558" spans="1:21" ht="15.6" x14ac:dyDescent="0.3">
      <c r="A558" s="27" t="s">
        <v>557</v>
      </c>
      <c r="B558" s="27" t="s">
        <v>1136</v>
      </c>
      <c r="C558" s="40" t="s">
        <v>1715</v>
      </c>
      <c r="D558" s="27" t="s">
        <v>1136</v>
      </c>
      <c r="E558" s="27" t="s">
        <v>1741</v>
      </c>
      <c r="F558" s="27" t="s">
        <v>1742</v>
      </c>
      <c r="G558" s="27" t="s">
        <v>1743</v>
      </c>
      <c r="H558" s="27" t="s">
        <v>1744</v>
      </c>
      <c r="I558" s="27" t="s">
        <v>1747</v>
      </c>
      <c r="J558" s="27" t="s">
        <v>1756</v>
      </c>
      <c r="K558" s="27" t="s">
        <v>1759</v>
      </c>
      <c r="L558" s="30">
        <v>98.42</v>
      </c>
      <c r="M558" s="27" t="s">
        <v>1763</v>
      </c>
      <c r="N558" s="27" t="s">
        <v>1878</v>
      </c>
      <c r="O558" s="41">
        <v>45049</v>
      </c>
      <c r="P558" s="27" t="s">
        <v>1773</v>
      </c>
      <c r="Q558" s="27" t="s">
        <v>1774</v>
      </c>
      <c r="R558" s="27" t="s">
        <v>1879</v>
      </c>
      <c r="S558" s="27" t="s">
        <v>1779</v>
      </c>
      <c r="T558" s="40" t="s">
        <v>1882</v>
      </c>
      <c r="U558" s="40" t="s">
        <v>1883</v>
      </c>
    </row>
    <row r="559" spans="1:21" ht="15.6" x14ac:dyDescent="0.3">
      <c r="A559" s="27" t="s">
        <v>558</v>
      </c>
      <c r="B559" s="27" t="s">
        <v>1137</v>
      </c>
      <c r="C559" s="40" t="s">
        <v>1716</v>
      </c>
      <c r="D559" s="27" t="s">
        <v>1137</v>
      </c>
      <c r="E559" s="27" t="s">
        <v>1741</v>
      </c>
      <c r="F559" s="27" t="s">
        <v>1742</v>
      </c>
      <c r="G559" s="27" t="s">
        <v>1743</v>
      </c>
      <c r="H559" s="27" t="s">
        <v>1744</v>
      </c>
      <c r="I559" s="27" t="s">
        <v>1747</v>
      </c>
      <c r="J559" s="27" t="s">
        <v>1756</v>
      </c>
      <c r="K559" s="27" t="s">
        <v>1759</v>
      </c>
      <c r="L559" s="30">
        <v>98.42</v>
      </c>
      <c r="M559" s="27" t="s">
        <v>1763</v>
      </c>
      <c r="N559" s="27" t="s">
        <v>1878</v>
      </c>
      <c r="O559" s="41">
        <v>45049</v>
      </c>
      <c r="P559" s="27" t="s">
        <v>1773</v>
      </c>
      <c r="Q559" s="27" t="s">
        <v>1774</v>
      </c>
      <c r="R559" s="27" t="s">
        <v>1879</v>
      </c>
      <c r="S559" s="27" t="s">
        <v>1779</v>
      </c>
      <c r="T559" s="40" t="s">
        <v>1882</v>
      </c>
      <c r="U559" s="40" t="s">
        <v>1883</v>
      </c>
    </row>
    <row r="560" spans="1:21" ht="15.6" x14ac:dyDescent="0.3">
      <c r="A560" s="27" t="s">
        <v>559</v>
      </c>
      <c r="B560" s="27" t="s">
        <v>1138</v>
      </c>
      <c r="C560" s="40" t="s">
        <v>1717</v>
      </c>
      <c r="D560" s="27" t="s">
        <v>1138</v>
      </c>
      <c r="E560" s="27" t="s">
        <v>1741</v>
      </c>
      <c r="F560" s="27" t="s">
        <v>1742</v>
      </c>
      <c r="G560" s="27" t="s">
        <v>1743</v>
      </c>
      <c r="H560" s="27" t="s">
        <v>1744</v>
      </c>
      <c r="I560" s="27" t="s">
        <v>1747</v>
      </c>
      <c r="J560" s="27" t="s">
        <v>1756</v>
      </c>
      <c r="K560" s="27" t="s">
        <v>1759</v>
      </c>
      <c r="L560" s="30">
        <v>98.42</v>
      </c>
      <c r="M560" s="27" t="s">
        <v>1763</v>
      </c>
      <c r="N560" s="27" t="s">
        <v>1878</v>
      </c>
      <c r="O560" s="41">
        <v>45049</v>
      </c>
      <c r="P560" s="27" t="s">
        <v>1773</v>
      </c>
      <c r="Q560" s="27" t="s">
        <v>1774</v>
      </c>
      <c r="R560" s="27" t="s">
        <v>1879</v>
      </c>
      <c r="S560" s="27" t="s">
        <v>1779</v>
      </c>
      <c r="T560" s="40" t="s">
        <v>1882</v>
      </c>
      <c r="U560" s="40" t="s">
        <v>1883</v>
      </c>
    </row>
    <row r="561" spans="1:21" ht="15.6" x14ac:dyDescent="0.3">
      <c r="A561" s="27" t="s">
        <v>560</v>
      </c>
      <c r="B561" s="27" t="s">
        <v>1139</v>
      </c>
      <c r="C561" s="40" t="s">
        <v>1718</v>
      </c>
      <c r="D561" s="27" t="s">
        <v>1139</v>
      </c>
      <c r="E561" s="27" t="s">
        <v>1741</v>
      </c>
      <c r="F561" s="27" t="s">
        <v>1742</v>
      </c>
      <c r="G561" s="27" t="s">
        <v>1743</v>
      </c>
      <c r="H561" s="27" t="s">
        <v>1744</v>
      </c>
      <c r="I561" s="27" t="s">
        <v>1747</v>
      </c>
      <c r="J561" s="27" t="s">
        <v>1756</v>
      </c>
      <c r="K561" s="27" t="s">
        <v>1759</v>
      </c>
      <c r="L561" s="30">
        <v>98.42</v>
      </c>
      <c r="M561" s="27" t="s">
        <v>1763</v>
      </c>
      <c r="N561" s="27" t="s">
        <v>1878</v>
      </c>
      <c r="O561" s="41">
        <v>45049</v>
      </c>
      <c r="P561" s="27" t="s">
        <v>1773</v>
      </c>
      <c r="Q561" s="27" t="s">
        <v>1774</v>
      </c>
      <c r="R561" s="27" t="s">
        <v>1879</v>
      </c>
      <c r="S561" s="27" t="s">
        <v>1779</v>
      </c>
      <c r="T561" s="40" t="s">
        <v>1882</v>
      </c>
      <c r="U561" s="40" t="s">
        <v>1883</v>
      </c>
    </row>
    <row r="562" spans="1:21" ht="15.6" x14ac:dyDescent="0.3">
      <c r="A562" s="27" t="s">
        <v>561</v>
      </c>
      <c r="B562" s="27" t="s">
        <v>1140</v>
      </c>
      <c r="C562" s="40" t="s">
        <v>1719</v>
      </c>
      <c r="D562" s="27" t="s">
        <v>1140</v>
      </c>
      <c r="E562" s="27" t="s">
        <v>1741</v>
      </c>
      <c r="F562" s="27" t="s">
        <v>1742</v>
      </c>
      <c r="G562" s="27" t="s">
        <v>1743</v>
      </c>
      <c r="H562" s="27" t="s">
        <v>1744</v>
      </c>
      <c r="I562" s="27" t="s">
        <v>1747</v>
      </c>
      <c r="J562" s="27" t="s">
        <v>1755</v>
      </c>
      <c r="K562" s="27" t="s">
        <v>1759</v>
      </c>
      <c r="L562" s="30">
        <v>99.839999999999989</v>
      </c>
      <c r="M562" s="27" t="s">
        <v>1763</v>
      </c>
      <c r="N562" s="27" t="s">
        <v>1878</v>
      </c>
      <c r="O562" s="41">
        <v>45049</v>
      </c>
      <c r="P562" s="27" t="s">
        <v>1773</v>
      </c>
      <c r="Q562" s="27" t="s">
        <v>1774</v>
      </c>
      <c r="R562" s="27" t="s">
        <v>1879</v>
      </c>
      <c r="S562" s="27" t="s">
        <v>1779</v>
      </c>
      <c r="T562" s="40" t="s">
        <v>1882</v>
      </c>
      <c r="U562" s="40" t="s">
        <v>1883</v>
      </c>
    </row>
    <row r="563" spans="1:21" ht="15.6" x14ac:dyDescent="0.3">
      <c r="A563" s="27" t="s">
        <v>562</v>
      </c>
      <c r="B563" s="27" t="s">
        <v>1141</v>
      </c>
      <c r="C563" s="40" t="s">
        <v>1720</v>
      </c>
      <c r="D563" s="27" t="s">
        <v>1141</v>
      </c>
      <c r="E563" s="27" t="s">
        <v>1741</v>
      </c>
      <c r="F563" s="27" t="s">
        <v>1742</v>
      </c>
      <c r="G563" s="27" t="s">
        <v>1743</v>
      </c>
      <c r="H563" s="27" t="s">
        <v>1744</v>
      </c>
      <c r="I563" s="27" t="s">
        <v>1747</v>
      </c>
      <c r="J563" s="27" t="s">
        <v>1756</v>
      </c>
      <c r="K563" s="27" t="s">
        <v>1759</v>
      </c>
      <c r="L563" s="30">
        <v>98.26</v>
      </c>
      <c r="M563" s="27" t="s">
        <v>1763</v>
      </c>
      <c r="N563" s="27" t="s">
        <v>1878</v>
      </c>
      <c r="O563" s="41">
        <v>45049</v>
      </c>
      <c r="P563" s="27" t="s">
        <v>1773</v>
      </c>
      <c r="Q563" s="27" t="s">
        <v>1774</v>
      </c>
      <c r="R563" s="27" t="s">
        <v>1879</v>
      </c>
      <c r="S563" s="27" t="s">
        <v>1779</v>
      </c>
      <c r="T563" s="40" t="s">
        <v>1882</v>
      </c>
      <c r="U563" s="40" t="s">
        <v>1883</v>
      </c>
    </row>
    <row r="564" spans="1:21" ht="15.6" x14ac:dyDescent="0.3">
      <c r="A564" s="27" t="s">
        <v>563</v>
      </c>
      <c r="B564" s="27" t="s">
        <v>1142</v>
      </c>
      <c r="C564" s="40" t="s">
        <v>1721</v>
      </c>
      <c r="D564" s="27" t="s">
        <v>1142</v>
      </c>
      <c r="E564" s="27" t="s">
        <v>1741</v>
      </c>
      <c r="F564" s="27" t="s">
        <v>1742</v>
      </c>
      <c r="G564" s="27" t="s">
        <v>1743</v>
      </c>
      <c r="H564" s="27" t="s">
        <v>1744</v>
      </c>
      <c r="I564" s="27" t="s">
        <v>1747</v>
      </c>
      <c r="J564" s="27" t="s">
        <v>1756</v>
      </c>
      <c r="K564" s="27" t="s">
        <v>1759</v>
      </c>
      <c r="L564" s="30">
        <v>98.58</v>
      </c>
      <c r="M564" s="27" t="s">
        <v>1763</v>
      </c>
      <c r="N564" s="27" t="s">
        <v>1878</v>
      </c>
      <c r="O564" s="41">
        <v>45049</v>
      </c>
      <c r="P564" s="27" t="s">
        <v>1773</v>
      </c>
      <c r="Q564" s="27" t="s">
        <v>1774</v>
      </c>
      <c r="R564" s="27" t="s">
        <v>1879</v>
      </c>
      <c r="S564" s="27" t="s">
        <v>1779</v>
      </c>
      <c r="T564" s="40" t="s">
        <v>1882</v>
      </c>
      <c r="U564" s="40" t="s">
        <v>1883</v>
      </c>
    </row>
    <row r="565" spans="1:21" ht="15.6" x14ac:dyDescent="0.3">
      <c r="A565" s="27" t="s">
        <v>564</v>
      </c>
      <c r="B565" s="27" t="s">
        <v>1143</v>
      </c>
      <c r="C565" s="40" t="s">
        <v>1722</v>
      </c>
      <c r="D565" s="27" t="s">
        <v>1143</v>
      </c>
      <c r="E565" s="27" t="s">
        <v>1741</v>
      </c>
      <c r="F565" s="27" t="s">
        <v>1742</v>
      </c>
      <c r="G565" s="27" t="s">
        <v>1743</v>
      </c>
      <c r="H565" s="27" t="s">
        <v>1744</v>
      </c>
      <c r="I565" s="27" t="s">
        <v>1747</v>
      </c>
      <c r="J565" s="27" t="s">
        <v>1756</v>
      </c>
      <c r="K565" s="27" t="s">
        <v>1759</v>
      </c>
      <c r="L565" s="30">
        <v>99.839999999999989</v>
      </c>
      <c r="M565" s="27" t="s">
        <v>1763</v>
      </c>
      <c r="N565" s="27" t="s">
        <v>1878</v>
      </c>
      <c r="O565" s="41">
        <v>45049</v>
      </c>
      <c r="P565" s="27" t="s">
        <v>1773</v>
      </c>
      <c r="Q565" s="27" t="s">
        <v>1774</v>
      </c>
      <c r="R565" s="27" t="s">
        <v>1879</v>
      </c>
      <c r="S565" s="27" t="s">
        <v>1779</v>
      </c>
      <c r="T565" s="40" t="s">
        <v>1882</v>
      </c>
      <c r="U565" s="40" t="s">
        <v>1883</v>
      </c>
    </row>
    <row r="566" spans="1:21" ht="15.6" x14ac:dyDescent="0.3">
      <c r="A566" s="27" t="s">
        <v>565</v>
      </c>
      <c r="B566" s="27" t="s">
        <v>1144</v>
      </c>
      <c r="C566" s="40" t="s">
        <v>1723</v>
      </c>
      <c r="D566" s="27" t="s">
        <v>1144</v>
      </c>
      <c r="E566" s="27" t="s">
        <v>1741</v>
      </c>
      <c r="F566" s="27" t="s">
        <v>1742</v>
      </c>
      <c r="G566" s="27" t="s">
        <v>1743</v>
      </c>
      <c r="H566" s="27" t="s">
        <v>1744</v>
      </c>
      <c r="I566" s="27" t="s">
        <v>1747</v>
      </c>
      <c r="J566" s="27" t="s">
        <v>1755</v>
      </c>
      <c r="K566" s="27" t="s">
        <v>1759</v>
      </c>
      <c r="L566" s="30">
        <v>99.53</v>
      </c>
      <c r="M566" s="27" t="s">
        <v>1763</v>
      </c>
      <c r="N566" s="27" t="s">
        <v>1878</v>
      </c>
      <c r="O566" s="41">
        <v>45049</v>
      </c>
      <c r="P566" s="27" t="s">
        <v>1773</v>
      </c>
      <c r="Q566" s="27" t="s">
        <v>1774</v>
      </c>
      <c r="R566" s="27" t="s">
        <v>1879</v>
      </c>
      <c r="S566" s="27" t="s">
        <v>1779</v>
      </c>
      <c r="T566" s="40" t="s">
        <v>1882</v>
      </c>
      <c r="U566" s="40" t="s">
        <v>1883</v>
      </c>
    </row>
    <row r="567" spans="1:21" ht="15.6" x14ac:dyDescent="0.3">
      <c r="A567" s="27" t="s">
        <v>566</v>
      </c>
      <c r="B567" s="27" t="s">
        <v>1145</v>
      </c>
      <c r="C567" s="40" t="s">
        <v>1724</v>
      </c>
      <c r="D567" s="27" t="s">
        <v>1145</v>
      </c>
      <c r="E567" s="27" t="s">
        <v>1741</v>
      </c>
      <c r="F567" s="27" t="s">
        <v>1742</v>
      </c>
      <c r="G567" s="27" t="s">
        <v>1743</v>
      </c>
      <c r="H567" s="27" t="s">
        <v>1744</v>
      </c>
      <c r="I567" s="27" t="s">
        <v>1747</v>
      </c>
      <c r="J567" s="27" t="s">
        <v>1755</v>
      </c>
      <c r="K567" s="27" t="s">
        <v>1759</v>
      </c>
      <c r="L567" s="30">
        <v>98.26</v>
      </c>
      <c r="M567" s="27" t="s">
        <v>1763</v>
      </c>
      <c r="N567" s="27" t="s">
        <v>1878</v>
      </c>
      <c r="O567" s="41">
        <v>45049</v>
      </c>
      <c r="P567" s="27" t="s">
        <v>1773</v>
      </c>
      <c r="Q567" s="27" t="s">
        <v>1774</v>
      </c>
      <c r="R567" s="27" t="s">
        <v>1879</v>
      </c>
      <c r="S567" s="27" t="s">
        <v>1779</v>
      </c>
      <c r="T567" s="40" t="s">
        <v>1882</v>
      </c>
      <c r="U567" s="40" t="s">
        <v>1883</v>
      </c>
    </row>
    <row r="568" spans="1:21" ht="15.6" x14ac:dyDescent="0.3">
      <c r="A568" s="27" t="s">
        <v>567</v>
      </c>
      <c r="B568" s="27" t="s">
        <v>1146</v>
      </c>
      <c r="C568" s="40" t="s">
        <v>1725</v>
      </c>
      <c r="D568" s="27" t="s">
        <v>1146</v>
      </c>
      <c r="E568" s="27" t="s">
        <v>1741</v>
      </c>
      <c r="F568" s="27" t="s">
        <v>1742</v>
      </c>
      <c r="G568" s="27" t="s">
        <v>1743</v>
      </c>
      <c r="H568" s="27" t="s">
        <v>1744</v>
      </c>
      <c r="I568" s="27" t="s">
        <v>1747</v>
      </c>
      <c r="J568" s="27" t="s">
        <v>1756</v>
      </c>
      <c r="K568" s="27" t="s">
        <v>1759</v>
      </c>
      <c r="L568" s="30">
        <v>99.53</v>
      </c>
      <c r="M568" s="27" t="s">
        <v>1763</v>
      </c>
      <c r="N568" s="27" t="s">
        <v>1878</v>
      </c>
      <c r="O568" s="41">
        <v>45052</v>
      </c>
      <c r="P568" s="27" t="s">
        <v>1773</v>
      </c>
      <c r="Q568" s="27" t="s">
        <v>1774</v>
      </c>
      <c r="R568" s="27" t="s">
        <v>1879</v>
      </c>
      <c r="S568" s="27" t="s">
        <v>1779</v>
      </c>
      <c r="T568" s="40" t="s">
        <v>1882</v>
      </c>
      <c r="U568" s="40" t="s">
        <v>1883</v>
      </c>
    </row>
    <row r="569" spans="1:21" ht="15.6" x14ac:dyDescent="0.3">
      <c r="A569" s="27" t="s">
        <v>568</v>
      </c>
      <c r="B569" s="27" t="s">
        <v>1147</v>
      </c>
      <c r="C569" s="40" t="s">
        <v>1726</v>
      </c>
      <c r="D569" s="27" t="s">
        <v>1147</v>
      </c>
      <c r="E569" s="27" t="s">
        <v>1741</v>
      </c>
      <c r="F569" s="27" t="s">
        <v>1742</v>
      </c>
      <c r="G569" s="27" t="s">
        <v>1743</v>
      </c>
      <c r="H569" s="27" t="s">
        <v>1744</v>
      </c>
      <c r="I569" s="27" t="s">
        <v>1747</v>
      </c>
      <c r="J569" s="27" t="s">
        <v>1756</v>
      </c>
      <c r="K569" s="27" t="s">
        <v>1759</v>
      </c>
      <c r="L569" s="30">
        <v>98.1</v>
      </c>
      <c r="M569" s="27" t="s">
        <v>1763</v>
      </c>
      <c r="N569" s="27" t="s">
        <v>1878</v>
      </c>
      <c r="O569" s="41">
        <v>45052</v>
      </c>
      <c r="P569" s="27" t="s">
        <v>1773</v>
      </c>
      <c r="Q569" s="27" t="s">
        <v>1774</v>
      </c>
      <c r="R569" s="27" t="s">
        <v>1879</v>
      </c>
      <c r="S569" s="27" t="s">
        <v>1779</v>
      </c>
      <c r="T569" s="40" t="s">
        <v>1882</v>
      </c>
      <c r="U569" s="40" t="s">
        <v>1883</v>
      </c>
    </row>
    <row r="570" spans="1:21" ht="15.6" x14ac:dyDescent="0.3">
      <c r="A570" s="27" t="s">
        <v>569</v>
      </c>
      <c r="B570" s="27" t="s">
        <v>1148</v>
      </c>
      <c r="C570" s="40" t="s">
        <v>1727</v>
      </c>
      <c r="D570" s="27" t="s">
        <v>1148</v>
      </c>
      <c r="E570" s="27" t="s">
        <v>1741</v>
      </c>
      <c r="F570" s="27" t="s">
        <v>1742</v>
      </c>
      <c r="G570" s="27" t="s">
        <v>1743</v>
      </c>
      <c r="H570" s="27" t="s">
        <v>1744</v>
      </c>
      <c r="I570" s="27" t="s">
        <v>1747</v>
      </c>
      <c r="J570" s="27" t="s">
        <v>1756</v>
      </c>
      <c r="K570" s="27" t="s">
        <v>1759</v>
      </c>
      <c r="L570" s="30">
        <v>98.42</v>
      </c>
      <c r="M570" s="27" t="s">
        <v>1763</v>
      </c>
      <c r="N570" s="27" t="s">
        <v>1878</v>
      </c>
      <c r="O570" s="41">
        <v>45052</v>
      </c>
      <c r="P570" s="27" t="s">
        <v>1773</v>
      </c>
      <c r="Q570" s="27" t="s">
        <v>1774</v>
      </c>
      <c r="R570" s="27" t="s">
        <v>1879</v>
      </c>
      <c r="S570" s="27" t="s">
        <v>1779</v>
      </c>
      <c r="T570" s="40" t="s">
        <v>1882</v>
      </c>
      <c r="U570" s="40" t="s">
        <v>1883</v>
      </c>
    </row>
    <row r="571" spans="1:21" ht="15.6" x14ac:dyDescent="0.3">
      <c r="A571" s="27" t="s">
        <v>570</v>
      </c>
      <c r="B571" s="27" t="s">
        <v>1149</v>
      </c>
      <c r="C571" s="40" t="s">
        <v>1728</v>
      </c>
      <c r="D571" s="27" t="s">
        <v>1149</v>
      </c>
      <c r="E571" s="27" t="s">
        <v>1741</v>
      </c>
      <c r="F571" s="27" t="s">
        <v>1742</v>
      </c>
      <c r="G571" s="27" t="s">
        <v>1743</v>
      </c>
      <c r="H571" s="27" t="s">
        <v>1744</v>
      </c>
      <c r="I571" s="27" t="s">
        <v>1747</v>
      </c>
      <c r="J571" s="27" t="s">
        <v>1755</v>
      </c>
      <c r="K571" s="27" t="s">
        <v>1759</v>
      </c>
      <c r="L571" s="30">
        <v>99.37</v>
      </c>
      <c r="M571" s="27" t="s">
        <v>1763</v>
      </c>
      <c r="N571" s="27" t="s">
        <v>1878</v>
      </c>
      <c r="O571" s="41">
        <v>45052</v>
      </c>
      <c r="P571" s="27" t="s">
        <v>1773</v>
      </c>
      <c r="Q571" s="27" t="s">
        <v>1774</v>
      </c>
      <c r="R571" s="27" t="s">
        <v>1879</v>
      </c>
      <c r="S571" s="27" t="s">
        <v>1779</v>
      </c>
      <c r="T571" s="40" t="s">
        <v>1882</v>
      </c>
      <c r="U571" s="40" t="s">
        <v>1883</v>
      </c>
    </row>
    <row r="572" spans="1:21" ht="15.6" x14ac:dyDescent="0.3">
      <c r="A572" s="27" t="s">
        <v>571</v>
      </c>
      <c r="B572" s="27" t="s">
        <v>1150</v>
      </c>
      <c r="C572" s="40" t="s">
        <v>1729</v>
      </c>
      <c r="D572" s="27" t="s">
        <v>1150</v>
      </c>
      <c r="E572" s="27" t="s">
        <v>1741</v>
      </c>
      <c r="F572" s="27" t="s">
        <v>1742</v>
      </c>
      <c r="G572" s="27" t="s">
        <v>1743</v>
      </c>
      <c r="H572" s="27" t="s">
        <v>1744</v>
      </c>
      <c r="I572" s="27" t="s">
        <v>1747</v>
      </c>
      <c r="J572" s="27" t="s">
        <v>1755</v>
      </c>
      <c r="K572" s="27" t="s">
        <v>1759</v>
      </c>
      <c r="L572" s="30">
        <v>99.53</v>
      </c>
      <c r="M572" s="27" t="s">
        <v>1763</v>
      </c>
      <c r="N572" s="27" t="s">
        <v>1878</v>
      </c>
      <c r="O572" s="41">
        <v>45052</v>
      </c>
      <c r="P572" s="27" t="s">
        <v>1773</v>
      </c>
      <c r="Q572" s="27" t="s">
        <v>1774</v>
      </c>
      <c r="R572" s="27" t="s">
        <v>1879</v>
      </c>
      <c r="S572" s="27" t="s">
        <v>1779</v>
      </c>
      <c r="T572" s="40" t="s">
        <v>1882</v>
      </c>
      <c r="U572" s="40" t="s">
        <v>1883</v>
      </c>
    </row>
    <row r="573" spans="1:21" ht="15.6" x14ac:dyDescent="0.3">
      <c r="A573" s="27" t="s">
        <v>572</v>
      </c>
      <c r="B573" s="27" t="s">
        <v>1151</v>
      </c>
      <c r="C573" s="40" t="s">
        <v>1730</v>
      </c>
      <c r="D573" s="27" t="s">
        <v>1151</v>
      </c>
      <c r="E573" s="27" t="s">
        <v>1741</v>
      </c>
      <c r="F573" s="27" t="s">
        <v>1742</v>
      </c>
      <c r="G573" s="27" t="s">
        <v>1743</v>
      </c>
      <c r="H573" s="27" t="s">
        <v>1744</v>
      </c>
      <c r="I573" s="27" t="s">
        <v>1747</v>
      </c>
      <c r="J573" s="27" t="s">
        <v>1755</v>
      </c>
      <c r="K573" s="27" t="s">
        <v>1759</v>
      </c>
      <c r="L573" s="30">
        <v>99.53</v>
      </c>
      <c r="M573" s="27" t="s">
        <v>1763</v>
      </c>
      <c r="N573" s="27" t="s">
        <v>1878</v>
      </c>
      <c r="O573" s="41">
        <v>45052</v>
      </c>
      <c r="P573" s="27" t="s">
        <v>1773</v>
      </c>
      <c r="Q573" s="27" t="s">
        <v>1774</v>
      </c>
      <c r="R573" s="27" t="s">
        <v>1879</v>
      </c>
      <c r="S573" s="27" t="s">
        <v>1779</v>
      </c>
      <c r="T573" s="40" t="s">
        <v>1882</v>
      </c>
      <c r="U573" s="40" t="s">
        <v>1883</v>
      </c>
    </row>
    <row r="574" spans="1:21" ht="15.6" x14ac:dyDescent="0.3">
      <c r="A574" s="27" t="s">
        <v>573</v>
      </c>
      <c r="B574" s="27" t="s">
        <v>1152</v>
      </c>
      <c r="C574" s="40" t="s">
        <v>1731</v>
      </c>
      <c r="D574" s="27" t="s">
        <v>1152</v>
      </c>
      <c r="E574" s="27" t="s">
        <v>1741</v>
      </c>
      <c r="F574" s="27" t="s">
        <v>1742</v>
      </c>
      <c r="G574" s="27" t="s">
        <v>1743</v>
      </c>
      <c r="H574" s="27" t="s">
        <v>1744</v>
      </c>
      <c r="I574" s="27" t="s">
        <v>1747</v>
      </c>
      <c r="J574" s="27" t="s">
        <v>1756</v>
      </c>
      <c r="K574" s="27" t="s">
        <v>1759</v>
      </c>
      <c r="L574" s="30">
        <v>99.53</v>
      </c>
      <c r="M574" s="27" t="s">
        <v>1763</v>
      </c>
      <c r="N574" s="27" t="s">
        <v>1878</v>
      </c>
      <c r="O574" s="41">
        <v>45053</v>
      </c>
      <c r="P574" s="27" t="s">
        <v>1773</v>
      </c>
      <c r="Q574" s="27" t="s">
        <v>1774</v>
      </c>
      <c r="R574" s="27" t="s">
        <v>1879</v>
      </c>
      <c r="S574" s="27" t="s">
        <v>1779</v>
      </c>
      <c r="T574" s="40" t="s">
        <v>1882</v>
      </c>
      <c r="U574" s="40" t="s">
        <v>1883</v>
      </c>
    </row>
    <row r="575" spans="1:21" ht="15.6" x14ac:dyDescent="0.3">
      <c r="A575" s="27" t="s">
        <v>574</v>
      </c>
      <c r="B575" s="27" t="s">
        <v>1153</v>
      </c>
      <c r="C575" s="40" t="s">
        <v>1732</v>
      </c>
      <c r="D575" s="27" t="s">
        <v>1153</v>
      </c>
      <c r="E575" s="27" t="s">
        <v>1741</v>
      </c>
      <c r="F575" s="27" t="s">
        <v>1742</v>
      </c>
      <c r="G575" s="27" t="s">
        <v>1743</v>
      </c>
      <c r="H575" s="27" t="s">
        <v>1744</v>
      </c>
      <c r="I575" s="27" t="s">
        <v>1747</v>
      </c>
      <c r="J575" s="27" t="s">
        <v>1756</v>
      </c>
      <c r="K575" s="27" t="s">
        <v>1759</v>
      </c>
      <c r="L575" s="30">
        <v>99.53</v>
      </c>
      <c r="M575" s="27" t="s">
        <v>1763</v>
      </c>
      <c r="N575" s="27" t="s">
        <v>1878</v>
      </c>
      <c r="O575" s="41">
        <v>45053</v>
      </c>
      <c r="P575" s="27" t="s">
        <v>1773</v>
      </c>
      <c r="Q575" s="27" t="s">
        <v>1774</v>
      </c>
      <c r="R575" s="27" t="s">
        <v>1879</v>
      </c>
      <c r="S575" s="27" t="s">
        <v>1779</v>
      </c>
      <c r="T575" s="40" t="s">
        <v>1882</v>
      </c>
      <c r="U575" s="40" t="s">
        <v>1883</v>
      </c>
    </row>
    <row r="576" spans="1:21" ht="15.6" x14ac:dyDescent="0.3">
      <c r="A576" s="27" t="s">
        <v>575</v>
      </c>
      <c r="B576" s="27" t="s">
        <v>1154</v>
      </c>
      <c r="C576" s="40" t="s">
        <v>1733</v>
      </c>
      <c r="D576" s="27" t="s">
        <v>1154</v>
      </c>
      <c r="E576" s="27" t="s">
        <v>1741</v>
      </c>
      <c r="F576" s="27" t="s">
        <v>1742</v>
      </c>
      <c r="G576" s="27" t="s">
        <v>1743</v>
      </c>
      <c r="H576" s="27" t="s">
        <v>1744</v>
      </c>
      <c r="I576" s="27" t="s">
        <v>1747</v>
      </c>
      <c r="J576" s="27" t="s">
        <v>1756</v>
      </c>
      <c r="K576" s="27" t="s">
        <v>1759</v>
      </c>
      <c r="L576" s="30">
        <v>98.740000000000009</v>
      </c>
      <c r="M576" s="27" t="s">
        <v>1763</v>
      </c>
      <c r="N576" s="27" t="s">
        <v>1878</v>
      </c>
      <c r="O576" s="41">
        <v>45053</v>
      </c>
      <c r="P576" s="27" t="s">
        <v>1773</v>
      </c>
      <c r="Q576" s="27" t="s">
        <v>1774</v>
      </c>
      <c r="R576" s="27" t="s">
        <v>1879</v>
      </c>
      <c r="S576" s="27" t="s">
        <v>1779</v>
      </c>
      <c r="T576" s="40" t="s">
        <v>1882</v>
      </c>
      <c r="U576" s="40" t="s">
        <v>1883</v>
      </c>
    </row>
    <row r="577" spans="1:21" ht="15.6" x14ac:dyDescent="0.3">
      <c r="A577" s="27" t="s">
        <v>576</v>
      </c>
      <c r="B577" s="27" t="s">
        <v>1155</v>
      </c>
      <c r="C577" s="40" t="s">
        <v>1734</v>
      </c>
      <c r="D577" s="27" t="s">
        <v>1155</v>
      </c>
      <c r="E577" s="27" t="s">
        <v>1741</v>
      </c>
      <c r="F577" s="27" t="s">
        <v>1742</v>
      </c>
      <c r="G577" s="27" t="s">
        <v>1743</v>
      </c>
      <c r="H577" s="27" t="s">
        <v>1744</v>
      </c>
      <c r="I577" s="27" t="s">
        <v>1747</v>
      </c>
      <c r="J577" s="27" t="s">
        <v>1756</v>
      </c>
      <c r="K577" s="27" t="s">
        <v>1759</v>
      </c>
      <c r="L577" s="30">
        <v>99.53</v>
      </c>
      <c r="M577" s="27" t="s">
        <v>1763</v>
      </c>
      <c r="N577" s="27" t="s">
        <v>1878</v>
      </c>
      <c r="O577" s="41">
        <v>45053</v>
      </c>
      <c r="P577" s="27" t="s">
        <v>1773</v>
      </c>
      <c r="Q577" s="27" t="s">
        <v>1774</v>
      </c>
      <c r="R577" s="27" t="s">
        <v>1879</v>
      </c>
      <c r="S577" s="27" t="s">
        <v>1779</v>
      </c>
      <c r="T577" s="40" t="s">
        <v>1882</v>
      </c>
      <c r="U577" s="40" t="s">
        <v>1883</v>
      </c>
    </row>
    <row r="578" spans="1:21" ht="15.6" x14ac:dyDescent="0.3">
      <c r="A578" s="27" t="s">
        <v>577</v>
      </c>
      <c r="B578" s="27" t="s">
        <v>1156</v>
      </c>
      <c r="C578" s="40" t="s">
        <v>1735</v>
      </c>
      <c r="D578" s="27" t="s">
        <v>1156</v>
      </c>
      <c r="E578" s="27" t="s">
        <v>1741</v>
      </c>
      <c r="F578" s="27" t="s">
        <v>1742</v>
      </c>
      <c r="G578" s="27" t="s">
        <v>1743</v>
      </c>
      <c r="H578" s="27" t="s">
        <v>1744</v>
      </c>
      <c r="I578" s="27" t="s">
        <v>1747</v>
      </c>
      <c r="J578" s="27" t="s">
        <v>1756</v>
      </c>
      <c r="K578" s="27" t="s">
        <v>1759</v>
      </c>
      <c r="L578" s="30">
        <v>99.37</v>
      </c>
      <c r="M578" s="27" t="s">
        <v>1763</v>
      </c>
      <c r="N578" s="27" t="s">
        <v>1878</v>
      </c>
      <c r="O578" s="41">
        <v>45053</v>
      </c>
      <c r="P578" s="27" t="s">
        <v>1773</v>
      </c>
      <c r="Q578" s="27" t="s">
        <v>1774</v>
      </c>
      <c r="R578" s="27" t="s">
        <v>1879</v>
      </c>
      <c r="S578" s="27" t="s">
        <v>1779</v>
      </c>
      <c r="T578" s="40" t="s">
        <v>1882</v>
      </c>
      <c r="U578" s="40" t="s">
        <v>1883</v>
      </c>
    </row>
    <row r="579" spans="1:21" ht="15.6" x14ac:dyDescent="0.3">
      <c r="A579" s="27" t="s">
        <v>578</v>
      </c>
      <c r="B579" s="27" t="s">
        <v>1157</v>
      </c>
      <c r="C579" s="40" t="s">
        <v>1736</v>
      </c>
      <c r="D579" s="27" t="s">
        <v>1157</v>
      </c>
      <c r="E579" s="27" t="s">
        <v>1741</v>
      </c>
      <c r="F579" s="27" t="s">
        <v>1742</v>
      </c>
      <c r="G579" s="27" t="s">
        <v>1743</v>
      </c>
      <c r="H579" s="27" t="s">
        <v>1744</v>
      </c>
      <c r="I579" s="27" t="s">
        <v>1747</v>
      </c>
      <c r="J579" s="27" t="s">
        <v>1756</v>
      </c>
      <c r="K579" s="27" t="s">
        <v>1759</v>
      </c>
      <c r="L579" s="30">
        <v>99.53</v>
      </c>
      <c r="M579" s="27" t="s">
        <v>1763</v>
      </c>
      <c r="N579" s="27" t="s">
        <v>1878</v>
      </c>
      <c r="O579" s="41">
        <v>45053</v>
      </c>
      <c r="P579" s="27" t="s">
        <v>1773</v>
      </c>
      <c r="Q579" s="27" t="s">
        <v>1774</v>
      </c>
      <c r="R579" s="27" t="s">
        <v>1879</v>
      </c>
      <c r="S579" s="27" t="s">
        <v>1779</v>
      </c>
      <c r="T579" s="40" t="s">
        <v>1882</v>
      </c>
      <c r="U579" s="40" t="s">
        <v>1883</v>
      </c>
    </row>
  </sheetData>
  <conditionalFormatting sqref="O81:R97 S101:S579 P150:R164">
    <cfRule type="timePeriod" dxfId="31" priority="32" timePeriod="yesterday">
      <formula>FLOOR(O81,1)=TODAY()-1</formula>
    </cfRule>
  </conditionalFormatting>
  <conditionalFormatting sqref="P98:R100">
    <cfRule type="timePeriod" dxfId="30" priority="31" timePeriod="yesterday">
      <formula>FLOOR(P98,1)=TODAY()-1</formula>
    </cfRule>
  </conditionalFormatting>
  <conditionalFormatting sqref="P101:R101">
    <cfRule type="timePeriod" dxfId="29" priority="30" timePeriod="yesterday">
      <formula>FLOOR(P101,1)=TODAY()-1</formula>
    </cfRule>
  </conditionalFormatting>
  <conditionalFormatting sqref="P102:R102">
    <cfRule type="timePeriod" dxfId="28" priority="29" timePeriod="yesterday">
      <formula>FLOOR(P102,1)=TODAY()-1</formula>
    </cfRule>
  </conditionalFormatting>
  <conditionalFormatting sqref="P103:R109">
    <cfRule type="timePeriod" dxfId="27" priority="28" timePeriod="yesterday">
      <formula>FLOOR(P103,1)=TODAY()-1</formula>
    </cfRule>
  </conditionalFormatting>
  <conditionalFormatting sqref="P110:R110">
    <cfRule type="timePeriod" dxfId="26" priority="27" timePeriod="yesterday">
      <formula>FLOOR(P110,1)=TODAY()-1</formula>
    </cfRule>
  </conditionalFormatting>
  <conditionalFormatting sqref="P111:R111">
    <cfRule type="timePeriod" dxfId="25" priority="26" timePeriod="yesterday">
      <formula>FLOOR(P111,1)=TODAY()-1</formula>
    </cfRule>
  </conditionalFormatting>
  <conditionalFormatting sqref="P112:R126">
    <cfRule type="timePeriod" dxfId="24" priority="25" timePeriod="yesterday">
      <formula>FLOOR(P112,1)=TODAY()-1</formula>
    </cfRule>
  </conditionalFormatting>
  <conditionalFormatting sqref="P127:R132">
    <cfRule type="timePeriod" dxfId="23" priority="24" timePeriod="yesterday">
      <formula>FLOOR(P127,1)=TODAY()-1</formula>
    </cfRule>
  </conditionalFormatting>
  <conditionalFormatting sqref="P133:R148">
    <cfRule type="timePeriod" dxfId="22" priority="23" timePeriod="yesterday">
      <formula>FLOOR(P133,1)=TODAY()-1</formula>
    </cfRule>
  </conditionalFormatting>
  <conditionalFormatting sqref="P149:R149">
    <cfRule type="timePeriod" dxfId="21" priority="22" timePeriod="yesterday">
      <formula>FLOOR(P149,1)=TODAY()-1</formula>
    </cfRule>
  </conditionalFormatting>
  <conditionalFormatting sqref="P165:R165">
    <cfRule type="timePeriod" dxfId="20" priority="21" timePeriod="yesterday">
      <formula>FLOOR(P165,1)=TODAY()-1</formula>
    </cfRule>
  </conditionalFormatting>
  <conditionalFormatting sqref="P166:R166">
    <cfRule type="timePeriod" dxfId="19" priority="20" timePeriod="yesterday">
      <formula>FLOOR(P166,1)=TODAY()-1</formula>
    </cfRule>
  </conditionalFormatting>
  <conditionalFormatting sqref="P167:R167">
    <cfRule type="timePeriod" dxfId="18" priority="19" timePeriod="yesterday">
      <formula>FLOOR(P167,1)=TODAY()-1</formula>
    </cfRule>
  </conditionalFormatting>
  <conditionalFormatting sqref="P168:R191">
    <cfRule type="timePeriod" dxfId="17" priority="18" timePeriod="yesterday">
      <formula>FLOOR(P168,1)=TODAY()-1</formula>
    </cfRule>
  </conditionalFormatting>
  <conditionalFormatting sqref="P192:R202">
    <cfRule type="timePeriod" dxfId="16" priority="17" timePeriod="yesterday">
      <formula>FLOOR(P192,1)=TODAY()-1</formula>
    </cfRule>
  </conditionalFormatting>
  <conditionalFormatting sqref="P203:R207">
    <cfRule type="timePeriod" dxfId="15" priority="16" timePeriod="yesterday">
      <formula>FLOOR(P203,1)=TODAY()-1</formula>
    </cfRule>
  </conditionalFormatting>
  <conditionalFormatting sqref="P208:R215">
    <cfRule type="timePeriod" dxfId="14" priority="15" timePeriod="yesterday">
      <formula>FLOOR(P208,1)=TODAY()-1</formula>
    </cfRule>
  </conditionalFormatting>
  <conditionalFormatting sqref="P216:R221">
    <cfRule type="timePeriod" dxfId="13" priority="14" timePeriod="yesterday">
      <formula>FLOOR(P216,1)=TODAY()-1</formula>
    </cfRule>
  </conditionalFormatting>
  <conditionalFormatting sqref="P222:R222">
    <cfRule type="timePeriod" dxfId="12" priority="13" timePeriod="yesterday">
      <formula>FLOOR(P222,1)=TODAY()-1</formula>
    </cfRule>
  </conditionalFormatting>
  <conditionalFormatting sqref="P223:R245">
    <cfRule type="timePeriod" dxfId="11" priority="12" timePeriod="yesterday">
      <formula>FLOOR(P223,1)=TODAY()-1</formula>
    </cfRule>
  </conditionalFormatting>
  <conditionalFormatting sqref="P246:R250">
    <cfRule type="timePeriod" dxfId="10" priority="11" timePeriod="yesterday">
      <formula>FLOOR(P246,1)=TODAY()-1</formula>
    </cfRule>
  </conditionalFormatting>
  <conditionalFormatting sqref="P251:R255">
    <cfRule type="timePeriod" dxfId="9" priority="10" timePeriod="yesterday">
      <formula>FLOOR(P251,1)=TODAY()-1</formula>
    </cfRule>
  </conditionalFormatting>
  <conditionalFormatting sqref="P256:R260">
    <cfRule type="timePeriod" dxfId="8" priority="9" timePeriod="yesterday">
      <formula>FLOOR(P256,1)=TODAY()-1</formula>
    </cfRule>
  </conditionalFormatting>
  <conditionalFormatting sqref="P261:R302">
    <cfRule type="timePeriod" dxfId="7" priority="8" timePeriod="yesterday">
      <formula>FLOOR(P261,1)=TODAY()-1</formula>
    </cfRule>
  </conditionalFormatting>
  <conditionalFormatting sqref="P303:R303">
    <cfRule type="timePeriod" dxfId="6" priority="7" timePeriod="yesterday">
      <formula>FLOOR(P303,1)=TODAY()-1</formula>
    </cfRule>
  </conditionalFormatting>
  <conditionalFormatting sqref="P304:R309">
    <cfRule type="timePeriod" dxfId="5" priority="6" timePeriod="yesterday">
      <formula>FLOOR(P304,1)=TODAY()-1</formula>
    </cfRule>
  </conditionalFormatting>
  <conditionalFormatting sqref="P310:R416">
    <cfRule type="timePeriod" dxfId="4" priority="5" timePeriod="yesterday">
      <formula>FLOOR(P310,1)=TODAY()-1</formula>
    </cfRule>
  </conditionalFormatting>
  <conditionalFormatting sqref="P417:R417">
    <cfRule type="timePeriod" dxfId="3" priority="4" timePeriod="yesterday">
      <formula>FLOOR(P417,1)=TODAY()-1</formula>
    </cfRule>
  </conditionalFormatting>
  <conditionalFormatting sqref="P418:R418">
    <cfRule type="timePeriod" dxfId="2" priority="3" timePeriod="yesterday">
      <formula>FLOOR(P418,1)=TODAY()-1</formula>
    </cfRule>
  </conditionalFormatting>
  <conditionalFormatting sqref="P419:R484">
    <cfRule type="timePeriod" dxfId="1" priority="2" timePeriod="yesterday">
      <formula>FLOOR(P419,1)=TODAY()-1</formula>
    </cfRule>
  </conditionalFormatting>
  <conditionalFormatting sqref="P485:R579">
    <cfRule type="timePeriod" dxfId="0" priority="1" timePeriod="yesterday">
      <formula>FLOOR(P485,1)=TODAY()-1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68EA0-1F3F-4314-8D62-27F5B4A8C583}">
  <dimension ref="A1:Q361"/>
  <sheetViews>
    <sheetView zoomScale="55" zoomScaleNormal="55" workbookViewId="0">
      <selection activeCell="P21" sqref="P1:P1048576"/>
    </sheetView>
  </sheetViews>
  <sheetFormatPr defaultRowHeight="14.4" x14ac:dyDescent="0.3"/>
  <cols>
    <col min="1" max="1" width="16.5546875" customWidth="1"/>
    <col min="3" max="3" width="15.44140625" customWidth="1"/>
    <col min="4" max="4" width="13.77734375" customWidth="1"/>
    <col min="5" max="5" width="11.109375" customWidth="1"/>
    <col min="6" max="6" width="18.77734375" customWidth="1"/>
    <col min="7" max="7" width="40" customWidth="1"/>
    <col min="8" max="8" width="18" customWidth="1"/>
    <col min="9" max="10" width="21.109375" customWidth="1"/>
    <col min="11" max="11" width="12.88671875" customWidth="1"/>
    <col min="12" max="12" width="26.88671875" customWidth="1"/>
    <col min="13" max="13" width="29.77734375" customWidth="1"/>
    <col min="14" max="14" width="27.88671875" customWidth="1"/>
    <col min="15" max="15" width="14.33203125" customWidth="1"/>
    <col min="16" max="16" width="14.6640625" bestFit="1" customWidth="1"/>
    <col min="17" max="17" width="9" bestFit="1" customWidth="1"/>
  </cols>
  <sheetData>
    <row r="1" spans="1:17" ht="15.6" x14ac:dyDescent="0.3">
      <c r="A1" s="5" t="s">
        <v>1884</v>
      </c>
      <c r="B1" s="5" t="s">
        <v>1885</v>
      </c>
      <c r="C1" s="5" t="s">
        <v>1886</v>
      </c>
      <c r="D1" s="5" t="s">
        <v>1887</v>
      </c>
      <c r="E1" s="5" t="s">
        <v>1888</v>
      </c>
      <c r="F1" s="5" t="s">
        <v>1889</v>
      </c>
      <c r="G1" s="5" t="s">
        <v>2052</v>
      </c>
      <c r="H1" s="5" t="s">
        <v>1890</v>
      </c>
      <c r="I1" s="5" t="s">
        <v>1891</v>
      </c>
      <c r="J1" s="5" t="s">
        <v>1892</v>
      </c>
      <c r="K1" s="5" t="s">
        <v>1893</v>
      </c>
      <c r="L1" s="5" t="s">
        <v>2049</v>
      </c>
      <c r="M1" s="5" t="s">
        <v>2050</v>
      </c>
      <c r="N1" s="5" t="s">
        <v>2051</v>
      </c>
      <c r="O1" s="5" t="s">
        <v>1894</v>
      </c>
      <c r="P1" s="5" t="s">
        <v>1895</v>
      </c>
      <c r="Q1" s="5" t="s">
        <v>1991</v>
      </c>
    </row>
    <row r="2" spans="1:17" ht="15.6" x14ac:dyDescent="0.3">
      <c r="A2" s="4">
        <v>43916</v>
      </c>
      <c r="B2" s="4" t="s">
        <v>1896</v>
      </c>
      <c r="C2" s="8" t="s">
        <v>1897</v>
      </c>
      <c r="D2" s="8" t="s">
        <v>1898</v>
      </c>
      <c r="E2" s="10" t="s">
        <v>1899</v>
      </c>
      <c r="F2" s="10">
        <v>7</v>
      </c>
      <c r="G2" s="10">
        <v>2.75</v>
      </c>
      <c r="H2" s="8">
        <v>3.2665759284464323E-2</v>
      </c>
      <c r="I2" s="8">
        <v>0.10474899999999999</v>
      </c>
      <c r="J2" s="8">
        <v>26.42</v>
      </c>
      <c r="K2" s="8">
        <v>9.6199999999999992</v>
      </c>
      <c r="L2" s="8">
        <v>0</v>
      </c>
      <c r="M2" s="8">
        <f>56.26+22.24</f>
        <v>78.5</v>
      </c>
      <c r="N2" s="8">
        <v>304.35999999999996</v>
      </c>
      <c r="O2" s="20">
        <v>1096.2388599999999</v>
      </c>
      <c r="P2" s="10">
        <v>32.276358330000001</v>
      </c>
      <c r="Q2" s="8">
        <v>-106.82694495699999</v>
      </c>
    </row>
    <row r="3" spans="1:17" ht="15.6" x14ac:dyDescent="0.3">
      <c r="A3" s="4">
        <v>43916</v>
      </c>
      <c r="B3" s="4" t="s">
        <v>1896</v>
      </c>
      <c r="C3" s="8" t="s">
        <v>1897</v>
      </c>
      <c r="D3" s="8" t="s">
        <v>1900</v>
      </c>
      <c r="E3" s="10" t="s">
        <v>1899</v>
      </c>
      <c r="F3" s="10">
        <v>4</v>
      </c>
      <c r="G3" s="10">
        <v>2.75</v>
      </c>
      <c r="H3" s="8">
        <v>1.8666148162551043E-2</v>
      </c>
      <c r="I3" s="8">
        <v>-4.8404500000000003E-2</v>
      </c>
      <c r="J3" s="8">
        <v>26.42</v>
      </c>
      <c r="K3" s="8">
        <v>9.6199999999999992</v>
      </c>
      <c r="L3" s="8">
        <v>0</v>
      </c>
      <c r="M3" s="8">
        <f t="shared" ref="M3:M5" si="0">56.26+22.24</f>
        <v>78.5</v>
      </c>
      <c r="N3" s="8">
        <v>304.35999999999996</v>
      </c>
      <c r="O3" s="20">
        <v>1096.40471</v>
      </c>
      <c r="P3" s="10">
        <v>32.273942239999997</v>
      </c>
      <c r="Q3" s="8">
        <v>-106.82747175900001</v>
      </c>
    </row>
    <row r="4" spans="1:17" ht="15.6" x14ac:dyDescent="0.3">
      <c r="A4" s="4">
        <v>43917</v>
      </c>
      <c r="B4" s="4" t="s">
        <v>1896</v>
      </c>
      <c r="C4" s="8" t="s">
        <v>1897</v>
      </c>
      <c r="D4" s="8" t="s">
        <v>1901</v>
      </c>
      <c r="E4" s="10" t="s">
        <v>1902</v>
      </c>
      <c r="F4" s="10">
        <v>0</v>
      </c>
      <c r="G4" s="10">
        <v>2.75</v>
      </c>
      <c r="H4" s="8">
        <v>0</v>
      </c>
      <c r="I4" s="8">
        <v>0.12642500000000001</v>
      </c>
      <c r="J4" s="8">
        <v>22.41</v>
      </c>
      <c r="K4" s="8">
        <v>8.74</v>
      </c>
      <c r="L4" s="8">
        <v>0</v>
      </c>
      <c r="M4" s="8">
        <f t="shared" si="0"/>
        <v>78.5</v>
      </c>
      <c r="N4" s="8">
        <v>304.35999999999996</v>
      </c>
      <c r="O4" s="20">
        <v>1096.40471</v>
      </c>
      <c r="P4" s="10">
        <v>32.271216870000003</v>
      </c>
      <c r="Q4" s="8">
        <v>-106.827994287</v>
      </c>
    </row>
    <row r="5" spans="1:17" ht="15.6" x14ac:dyDescent="0.3">
      <c r="A5" s="4">
        <v>43917</v>
      </c>
      <c r="B5" s="4" t="s">
        <v>1896</v>
      </c>
      <c r="C5" s="8" t="s">
        <v>1897</v>
      </c>
      <c r="D5" s="8" t="s">
        <v>1903</v>
      </c>
      <c r="E5" s="10" t="s">
        <v>1902</v>
      </c>
      <c r="F5" s="10">
        <v>0</v>
      </c>
      <c r="G5" s="10">
        <v>2.75</v>
      </c>
      <c r="H5" s="8">
        <v>0</v>
      </c>
      <c r="I5" s="8">
        <v>0.18651499999999999</v>
      </c>
      <c r="J5" s="8">
        <v>22.41</v>
      </c>
      <c r="K5" s="8">
        <v>8.74</v>
      </c>
      <c r="L5" s="8">
        <v>0</v>
      </c>
      <c r="M5" s="8">
        <f t="shared" si="0"/>
        <v>78.5</v>
      </c>
      <c r="N5" s="8">
        <v>304.35999999999996</v>
      </c>
      <c r="O5" s="20">
        <v>1096.40471</v>
      </c>
      <c r="P5" s="10">
        <v>32.26696003</v>
      </c>
      <c r="Q5" s="8">
        <v>-106.82764308500001</v>
      </c>
    </row>
    <row r="6" spans="1:17" ht="15.6" x14ac:dyDescent="0.3">
      <c r="A6" s="4">
        <v>43922</v>
      </c>
      <c r="B6" s="4" t="s">
        <v>1904</v>
      </c>
      <c r="C6" s="8" t="s">
        <v>1905</v>
      </c>
      <c r="D6" s="8" t="s">
        <v>1906</v>
      </c>
      <c r="E6" s="8" t="s">
        <v>1899</v>
      </c>
      <c r="F6" s="8">
        <v>1</v>
      </c>
      <c r="G6" s="8">
        <v>1</v>
      </c>
      <c r="H6" s="8">
        <v>4.6665370406377606E-3</v>
      </c>
      <c r="I6" s="8">
        <v>0.115605</v>
      </c>
      <c r="J6" s="8">
        <v>26.96</v>
      </c>
      <c r="K6" s="8">
        <v>7.46</v>
      </c>
      <c r="L6" s="8">
        <v>0</v>
      </c>
      <c r="M6" s="8">
        <f>39.64+15.07</f>
        <v>54.71</v>
      </c>
      <c r="N6" s="8">
        <v>315.30999999999995</v>
      </c>
      <c r="O6" s="21">
        <v>1036.46</v>
      </c>
      <c r="P6" s="10">
        <v>32.470109710000003</v>
      </c>
      <c r="Q6" s="8">
        <v>-106.82694495699999</v>
      </c>
    </row>
    <row r="7" spans="1:17" ht="15.6" x14ac:dyDescent="0.3">
      <c r="A7" s="4">
        <v>43922</v>
      </c>
      <c r="B7" s="4" t="s">
        <v>1904</v>
      </c>
      <c r="C7" s="8" t="s">
        <v>1905</v>
      </c>
      <c r="D7" s="8" t="s">
        <v>1907</v>
      </c>
      <c r="E7" s="8" t="s">
        <v>1899</v>
      </c>
      <c r="F7" s="8">
        <v>2</v>
      </c>
      <c r="G7" s="8">
        <v>1</v>
      </c>
      <c r="H7" s="8">
        <v>9.3330740812755213E-3</v>
      </c>
      <c r="I7" s="8">
        <v>3.6535900000000003E-2</v>
      </c>
      <c r="J7" s="8">
        <v>26.96</v>
      </c>
      <c r="K7" s="8">
        <v>7.46</v>
      </c>
      <c r="L7" s="8">
        <v>0</v>
      </c>
      <c r="M7" s="8">
        <f t="shared" ref="M7:M9" si="1">39.64+15.07</f>
        <v>54.71</v>
      </c>
      <c r="N7" s="8">
        <v>315.30999999999995</v>
      </c>
      <c r="O7" s="21">
        <v>1036.46</v>
      </c>
      <c r="P7" s="10">
        <v>32.467802339999999</v>
      </c>
      <c r="Q7" s="8">
        <v>-106.82747175900001</v>
      </c>
    </row>
    <row r="8" spans="1:17" ht="15.6" x14ac:dyDescent="0.3">
      <c r="A8" s="4">
        <v>43922</v>
      </c>
      <c r="B8" s="4" t="s">
        <v>1904</v>
      </c>
      <c r="C8" s="8" t="s">
        <v>1905</v>
      </c>
      <c r="D8" s="8" t="s">
        <v>1908</v>
      </c>
      <c r="E8" s="8" t="s">
        <v>1902</v>
      </c>
      <c r="F8" s="8">
        <v>0</v>
      </c>
      <c r="G8" s="8">
        <v>1</v>
      </c>
      <c r="H8" s="8">
        <v>0</v>
      </c>
      <c r="I8" s="8">
        <v>0.18873400000000001</v>
      </c>
      <c r="J8" s="8">
        <v>26.96</v>
      </c>
      <c r="K8" s="8">
        <v>7.46</v>
      </c>
      <c r="L8" s="8">
        <v>0</v>
      </c>
      <c r="M8" s="8">
        <f t="shared" si="1"/>
        <v>54.71</v>
      </c>
      <c r="N8" s="8">
        <v>315.30999999999995</v>
      </c>
      <c r="O8" s="21">
        <v>1042.44</v>
      </c>
      <c r="P8" s="10">
        <v>32.465720939999997</v>
      </c>
      <c r="Q8" s="8">
        <v>-106.827994287</v>
      </c>
    </row>
    <row r="9" spans="1:17" ht="15.6" x14ac:dyDescent="0.3">
      <c r="A9" s="4">
        <v>43922</v>
      </c>
      <c r="B9" s="4" t="s">
        <v>1904</v>
      </c>
      <c r="C9" s="8" t="s">
        <v>1905</v>
      </c>
      <c r="D9" s="8" t="s">
        <v>1909</v>
      </c>
      <c r="E9" s="8" t="s">
        <v>1899</v>
      </c>
      <c r="F9" s="8">
        <v>1</v>
      </c>
      <c r="G9" s="8">
        <v>1</v>
      </c>
      <c r="H9" s="8">
        <v>4.6665370406377606E-3</v>
      </c>
      <c r="I9" s="8">
        <v>-9.6425999999999998E-2</v>
      </c>
      <c r="J9" s="8">
        <v>26.96</v>
      </c>
      <c r="K9" s="8">
        <v>7.46</v>
      </c>
      <c r="L9" s="8">
        <v>0</v>
      </c>
      <c r="M9" s="8">
        <f t="shared" si="1"/>
        <v>54.71</v>
      </c>
      <c r="N9" s="8">
        <v>315.30999999999995</v>
      </c>
      <c r="O9" s="21">
        <v>1042.44</v>
      </c>
      <c r="P9" s="10">
        <v>32.46283631</v>
      </c>
      <c r="Q9" s="8">
        <v>-106.82764308500001</v>
      </c>
    </row>
    <row r="10" spans="1:17" ht="15.6" x14ac:dyDescent="0.3">
      <c r="A10" s="4">
        <v>43931</v>
      </c>
      <c r="B10" s="4" t="s">
        <v>1904</v>
      </c>
      <c r="C10" s="8" t="s">
        <v>1910</v>
      </c>
      <c r="D10" s="8" t="s">
        <v>1911</v>
      </c>
      <c r="E10" s="8" t="s">
        <v>1899</v>
      </c>
      <c r="F10" s="8">
        <v>9</v>
      </c>
      <c r="G10" s="8">
        <v>2.25</v>
      </c>
      <c r="H10" s="8">
        <v>4.199883336573984E-2</v>
      </c>
      <c r="I10" s="8">
        <v>0.35880299999999998</v>
      </c>
      <c r="J10" s="8">
        <v>23.46</v>
      </c>
      <c r="K10" s="8">
        <v>3.67</v>
      </c>
      <c r="L10" s="8">
        <v>0</v>
      </c>
      <c r="M10" s="8">
        <f>27.38+23.95</f>
        <v>51.33</v>
      </c>
      <c r="N10" s="8">
        <v>311.05</v>
      </c>
      <c r="O10" s="21">
        <v>1037.277</v>
      </c>
      <c r="P10" s="10">
        <v>32.684593560000003</v>
      </c>
      <c r="Q10" s="8">
        <v>-107.198291263</v>
      </c>
    </row>
    <row r="11" spans="1:17" ht="15.6" x14ac:dyDescent="0.3">
      <c r="A11" s="4">
        <v>43931</v>
      </c>
      <c r="B11" s="4" t="s">
        <v>1904</v>
      </c>
      <c r="C11" s="8" t="s">
        <v>1910</v>
      </c>
      <c r="D11" s="8" t="s">
        <v>1912</v>
      </c>
      <c r="E11" s="8" t="s">
        <v>1902</v>
      </c>
      <c r="F11" s="8">
        <v>0</v>
      </c>
      <c r="G11" s="8">
        <v>2.25</v>
      </c>
      <c r="H11" s="8">
        <v>0</v>
      </c>
      <c r="I11" s="8">
        <v>0.26064500000000002</v>
      </c>
      <c r="J11" s="8">
        <v>23.46</v>
      </c>
      <c r="K11" s="8">
        <v>3.67</v>
      </c>
      <c r="L11" s="8">
        <v>0</v>
      </c>
      <c r="M11" s="8">
        <f t="shared" ref="M11:M13" si="2">27.38+23.95</f>
        <v>51.33</v>
      </c>
      <c r="N11" s="8">
        <v>311.05</v>
      </c>
      <c r="O11" s="21">
        <v>1037.277</v>
      </c>
      <c r="P11" s="10">
        <v>32.683200059999997</v>
      </c>
      <c r="Q11" s="8">
        <v>-107.19655905899999</v>
      </c>
    </row>
    <row r="12" spans="1:17" ht="15.6" x14ac:dyDescent="0.3">
      <c r="A12" s="4">
        <v>43931</v>
      </c>
      <c r="B12" s="4" t="s">
        <v>1904</v>
      </c>
      <c r="C12" s="8" t="s">
        <v>1910</v>
      </c>
      <c r="D12" s="8" t="s">
        <v>1913</v>
      </c>
      <c r="E12" s="8" t="s">
        <v>1902</v>
      </c>
      <c r="F12" s="8">
        <v>0</v>
      </c>
      <c r="G12" s="8">
        <v>2.25</v>
      </c>
      <c r="H12" s="8">
        <v>0</v>
      </c>
      <c r="I12" s="8">
        <v>0.24297199999999999</v>
      </c>
      <c r="J12" s="8">
        <v>23.46</v>
      </c>
      <c r="K12" s="8">
        <v>3.67</v>
      </c>
      <c r="L12" s="8">
        <v>0</v>
      </c>
      <c r="M12" s="8">
        <f t="shared" si="2"/>
        <v>51.33</v>
      </c>
      <c r="N12" s="8">
        <v>311.05</v>
      </c>
      <c r="O12" s="20">
        <v>1037.2919999999999</v>
      </c>
      <c r="P12" s="10">
        <v>32.682965369999998</v>
      </c>
      <c r="Q12" s="8">
        <v>-107.194007775</v>
      </c>
    </row>
    <row r="13" spans="1:17" ht="15.6" x14ac:dyDescent="0.3">
      <c r="A13" s="4">
        <v>43931</v>
      </c>
      <c r="B13" s="4" t="s">
        <v>1904</v>
      </c>
      <c r="C13" s="8" t="s">
        <v>1910</v>
      </c>
      <c r="D13" s="8" t="s">
        <v>1914</v>
      </c>
      <c r="E13" s="8" t="s">
        <v>1902</v>
      </c>
      <c r="F13" s="8">
        <v>0</v>
      </c>
      <c r="G13" s="8">
        <v>2.25</v>
      </c>
      <c r="H13" s="8">
        <v>0</v>
      </c>
      <c r="I13" s="8">
        <v>0.25928400000000001</v>
      </c>
      <c r="J13" s="8">
        <v>23.46</v>
      </c>
      <c r="K13" s="8">
        <v>3.67</v>
      </c>
      <c r="L13" s="8">
        <v>0</v>
      </c>
      <c r="M13" s="8">
        <f t="shared" si="2"/>
        <v>51.33</v>
      </c>
      <c r="N13" s="8">
        <v>311.05</v>
      </c>
      <c r="O13" s="20">
        <v>1037.2919999999999</v>
      </c>
      <c r="P13" s="10">
        <v>32.683288330000003</v>
      </c>
      <c r="Q13" s="8">
        <v>-107.192017576</v>
      </c>
    </row>
    <row r="14" spans="1:17" ht="15.6" x14ac:dyDescent="0.3">
      <c r="A14" s="4">
        <v>43931</v>
      </c>
      <c r="B14" s="4" t="s">
        <v>1904</v>
      </c>
      <c r="C14" s="8" t="s">
        <v>1915</v>
      </c>
      <c r="D14" s="8" t="s">
        <v>1916</v>
      </c>
      <c r="E14" s="8" t="s">
        <v>1902</v>
      </c>
      <c r="F14" s="8">
        <v>0</v>
      </c>
      <c r="G14" s="8">
        <v>6</v>
      </c>
      <c r="H14" s="8">
        <v>0</v>
      </c>
      <c r="I14" s="8">
        <v>9.9886100000000005E-2</v>
      </c>
      <c r="J14" s="8">
        <v>23.62</v>
      </c>
      <c r="K14" s="8">
        <v>4.1399999999999997</v>
      </c>
      <c r="L14" s="8">
        <v>0</v>
      </c>
      <c r="M14" s="8">
        <v>55.46</v>
      </c>
      <c r="N14" s="8">
        <v>309.15000000000003</v>
      </c>
      <c r="O14" s="20">
        <v>1037.271</v>
      </c>
      <c r="P14" s="10">
        <v>32.659915720000001</v>
      </c>
      <c r="Q14" s="8">
        <v>-107.11338426</v>
      </c>
    </row>
    <row r="15" spans="1:17" ht="15.6" x14ac:dyDescent="0.3">
      <c r="A15" s="4">
        <v>43931</v>
      </c>
      <c r="B15" s="4" t="s">
        <v>1904</v>
      </c>
      <c r="C15" s="8" t="s">
        <v>1915</v>
      </c>
      <c r="D15" s="8" t="s">
        <v>1917</v>
      </c>
      <c r="E15" s="8" t="s">
        <v>1899</v>
      </c>
      <c r="F15" s="8">
        <v>7</v>
      </c>
      <c r="G15" s="8">
        <v>6</v>
      </c>
      <c r="H15" s="8">
        <v>3.2665759284464323E-2</v>
      </c>
      <c r="I15" s="8">
        <v>0.23580799999999999</v>
      </c>
      <c r="J15" s="8">
        <v>23.62</v>
      </c>
      <c r="K15" s="8">
        <v>4.1399999999999997</v>
      </c>
      <c r="L15" s="8">
        <v>0</v>
      </c>
      <c r="M15" s="8">
        <v>55.46</v>
      </c>
      <c r="N15" s="8">
        <v>309.15000000000003</v>
      </c>
      <c r="O15" s="20">
        <v>1037.271</v>
      </c>
      <c r="P15" s="10">
        <v>32.658148570000002</v>
      </c>
      <c r="Q15" s="8">
        <v>-107.111894041</v>
      </c>
    </row>
    <row r="16" spans="1:17" ht="15.6" x14ac:dyDescent="0.3">
      <c r="A16" s="4">
        <v>43931</v>
      </c>
      <c r="B16" s="4" t="s">
        <v>1904</v>
      </c>
      <c r="C16" s="8" t="s">
        <v>1915</v>
      </c>
      <c r="D16" s="8" t="s">
        <v>1918</v>
      </c>
      <c r="E16" s="8" t="s">
        <v>1899</v>
      </c>
      <c r="F16" s="8">
        <v>15</v>
      </c>
      <c r="G16" s="8">
        <v>6</v>
      </c>
      <c r="H16" s="8">
        <v>6.9998055609566401E-2</v>
      </c>
      <c r="I16" s="8">
        <v>0.36138999999999999</v>
      </c>
      <c r="J16" s="8">
        <v>23.62</v>
      </c>
      <c r="K16" s="8">
        <v>4.1399999999999997</v>
      </c>
      <c r="L16" s="8">
        <v>0</v>
      </c>
      <c r="M16" s="8">
        <v>55.46</v>
      </c>
      <c r="N16" s="8">
        <v>309.15000000000003</v>
      </c>
      <c r="O16" s="20">
        <v>1037.271</v>
      </c>
      <c r="P16" s="10">
        <v>32.656895470000002</v>
      </c>
      <c r="Q16" s="8">
        <v>-107.110165525</v>
      </c>
    </row>
    <row r="17" spans="1:17" ht="15.6" x14ac:dyDescent="0.3">
      <c r="A17" s="4">
        <v>43931</v>
      </c>
      <c r="B17" s="4" t="s">
        <v>1904</v>
      </c>
      <c r="C17" s="8" t="s">
        <v>1915</v>
      </c>
      <c r="D17" s="8" t="s">
        <v>1919</v>
      </c>
      <c r="E17" s="8" t="s">
        <v>1899</v>
      </c>
      <c r="F17" s="8">
        <v>2</v>
      </c>
      <c r="G17" s="8">
        <v>6</v>
      </c>
      <c r="H17" s="8">
        <v>9.3330740812755213E-3</v>
      </c>
      <c r="I17" s="8">
        <v>0.369141</v>
      </c>
      <c r="J17" s="8">
        <v>23.62</v>
      </c>
      <c r="K17" s="8">
        <v>4.1399999999999997</v>
      </c>
      <c r="L17" s="8">
        <v>0</v>
      </c>
      <c r="M17" s="8">
        <v>55.46</v>
      </c>
      <c r="N17" s="8">
        <v>309.15000000000003</v>
      </c>
      <c r="O17" s="20">
        <v>1037.2829999999999</v>
      </c>
      <c r="P17" s="10">
        <v>32.655832400000001</v>
      </c>
      <c r="Q17" s="8">
        <v>-107.10839526700001</v>
      </c>
    </row>
    <row r="18" spans="1:17" ht="15.6" x14ac:dyDescent="0.3">
      <c r="A18" s="4">
        <v>43931</v>
      </c>
      <c r="B18" s="4" t="s">
        <v>1904</v>
      </c>
      <c r="C18" s="8" t="s">
        <v>1920</v>
      </c>
      <c r="D18" s="8" t="s">
        <v>1921</v>
      </c>
      <c r="E18" s="8" t="s">
        <v>1899</v>
      </c>
      <c r="F18" s="8">
        <v>2</v>
      </c>
      <c r="G18" s="8">
        <v>3.25</v>
      </c>
      <c r="H18" s="8">
        <v>9.3330740812755213E-3</v>
      </c>
      <c r="I18" s="8">
        <v>0.19544</v>
      </c>
      <c r="J18" s="8">
        <v>23.73</v>
      </c>
      <c r="K18" s="8">
        <v>4.51</v>
      </c>
      <c r="L18" s="8">
        <v>0</v>
      </c>
      <c r="M18" s="8">
        <f>55.59</f>
        <v>55.59</v>
      </c>
      <c r="N18" s="8">
        <v>304.92999999999995</v>
      </c>
      <c r="O18" s="20">
        <v>1037.2539999999999</v>
      </c>
      <c r="P18" s="10">
        <v>32.643676370000001</v>
      </c>
      <c r="Q18" s="8">
        <v>-107.043436607</v>
      </c>
    </row>
    <row r="19" spans="1:17" ht="15.6" x14ac:dyDescent="0.3">
      <c r="A19" s="4">
        <v>43931</v>
      </c>
      <c r="B19" s="4" t="s">
        <v>1904</v>
      </c>
      <c r="C19" s="8" t="s">
        <v>1920</v>
      </c>
      <c r="D19" s="8" t="s">
        <v>1922</v>
      </c>
      <c r="E19" s="8" t="s">
        <v>1899</v>
      </c>
      <c r="F19" s="8">
        <v>1</v>
      </c>
      <c r="G19" s="8">
        <v>3.25</v>
      </c>
      <c r="H19" s="8">
        <v>4.6665370406377606E-3</v>
      </c>
      <c r="I19" s="8">
        <v>0.200793</v>
      </c>
      <c r="J19" s="8">
        <v>23.73</v>
      </c>
      <c r="K19" s="8">
        <v>4.51</v>
      </c>
      <c r="L19" s="8">
        <v>0</v>
      </c>
      <c r="M19" s="8">
        <f t="shared" ref="M19:M21" si="3">55.59</f>
        <v>55.59</v>
      </c>
      <c r="N19" s="8">
        <v>304.92999999999995</v>
      </c>
      <c r="O19" s="20">
        <v>1037.2539999999999</v>
      </c>
      <c r="P19" s="10">
        <v>32.64225648</v>
      </c>
      <c r="Q19" s="8">
        <v>-107.041698704</v>
      </c>
    </row>
    <row r="20" spans="1:17" ht="15.6" x14ac:dyDescent="0.3">
      <c r="A20" s="4">
        <v>43931</v>
      </c>
      <c r="B20" s="4" t="s">
        <v>1904</v>
      </c>
      <c r="C20" s="8" t="s">
        <v>1920</v>
      </c>
      <c r="D20" s="8" t="s">
        <v>1923</v>
      </c>
      <c r="E20" s="8" t="s">
        <v>1899</v>
      </c>
      <c r="F20" s="8">
        <v>8</v>
      </c>
      <c r="G20" s="8">
        <v>3.25</v>
      </c>
      <c r="H20" s="8">
        <v>3.7332296325102085E-2</v>
      </c>
      <c r="I20" s="8">
        <v>1.8744E-2</v>
      </c>
      <c r="J20" s="8">
        <v>23.73</v>
      </c>
      <c r="K20" s="8">
        <v>4.51</v>
      </c>
      <c r="L20" s="8">
        <v>0</v>
      </c>
      <c r="M20" s="8">
        <f t="shared" si="3"/>
        <v>55.59</v>
      </c>
      <c r="N20" s="8">
        <v>304.92999999999995</v>
      </c>
      <c r="O20" s="20">
        <v>1037.2539999999999</v>
      </c>
      <c r="P20" s="10">
        <v>32.640433250000001</v>
      </c>
      <c r="Q20" s="8">
        <v>-107.04065071399999</v>
      </c>
    </row>
    <row r="21" spans="1:17" ht="15.6" x14ac:dyDescent="0.3">
      <c r="A21" s="4">
        <v>43931</v>
      </c>
      <c r="B21" s="4" t="s">
        <v>1904</v>
      </c>
      <c r="C21" s="8" t="s">
        <v>1920</v>
      </c>
      <c r="D21" s="8" t="s">
        <v>1924</v>
      </c>
      <c r="E21" s="8" t="s">
        <v>1899</v>
      </c>
      <c r="F21" s="8">
        <v>2</v>
      </c>
      <c r="G21" s="8">
        <v>3.25</v>
      </c>
      <c r="H21" s="8">
        <v>9.3330740812755213E-3</v>
      </c>
      <c r="I21" s="8">
        <v>0.26295800000000003</v>
      </c>
      <c r="J21" s="8">
        <v>23.73</v>
      </c>
      <c r="K21" s="8">
        <v>4.51</v>
      </c>
      <c r="L21" s="8">
        <v>0</v>
      </c>
      <c r="M21" s="8">
        <f t="shared" si="3"/>
        <v>55.59</v>
      </c>
      <c r="N21" s="8">
        <v>304.92999999999995</v>
      </c>
      <c r="O21" s="20">
        <v>1037.242</v>
      </c>
      <c r="P21" s="10">
        <v>32.638175500000003</v>
      </c>
      <c r="Q21" s="8">
        <v>-107.040821118</v>
      </c>
    </row>
    <row r="22" spans="1:17" ht="15.6" x14ac:dyDescent="0.3">
      <c r="A22" s="4">
        <v>43938</v>
      </c>
      <c r="B22" s="4" t="s">
        <v>1904</v>
      </c>
      <c r="C22" s="8" t="s">
        <v>1925</v>
      </c>
      <c r="D22" s="8" t="s">
        <v>1926</v>
      </c>
      <c r="E22" s="8" t="s">
        <v>1899</v>
      </c>
      <c r="F22" s="8">
        <v>17</v>
      </c>
      <c r="G22" s="8">
        <v>38.25</v>
      </c>
      <c r="H22" s="8">
        <v>7.9331129690841926E-2</v>
      </c>
      <c r="I22" s="8">
        <v>-6.9636900000000002E-2</v>
      </c>
      <c r="J22" s="8">
        <v>26.52</v>
      </c>
      <c r="K22" s="8">
        <v>8.24</v>
      </c>
      <c r="L22" s="8">
        <v>0</v>
      </c>
      <c r="M22" s="8">
        <v>81.599999999999994</v>
      </c>
      <c r="N22" s="8">
        <v>285.40999999999997</v>
      </c>
      <c r="O22" s="21">
        <v>630.63</v>
      </c>
      <c r="P22" s="10">
        <v>32.208915599999997</v>
      </c>
      <c r="Q22" s="8">
        <v>-106.769143017</v>
      </c>
    </row>
    <row r="23" spans="1:17" ht="15.6" x14ac:dyDescent="0.3">
      <c r="A23" s="4">
        <v>43938</v>
      </c>
      <c r="B23" s="4" t="s">
        <v>1904</v>
      </c>
      <c r="C23" s="8" t="s">
        <v>1925</v>
      </c>
      <c r="D23" s="8" t="s">
        <v>1927</v>
      </c>
      <c r="E23" s="8" t="s">
        <v>1899</v>
      </c>
      <c r="F23" s="8">
        <v>3</v>
      </c>
      <c r="G23" s="8">
        <v>38.25</v>
      </c>
      <c r="H23" s="8">
        <v>1.399961112191328E-2</v>
      </c>
      <c r="I23" s="8">
        <v>-2.5140099999999999E-2</v>
      </c>
      <c r="J23" s="8">
        <v>26.52</v>
      </c>
      <c r="K23" s="8">
        <v>8.24</v>
      </c>
      <c r="L23" s="8">
        <v>0</v>
      </c>
      <c r="M23" s="8">
        <v>81.599999999999994</v>
      </c>
      <c r="N23" s="8">
        <v>285.40999999999997</v>
      </c>
      <c r="O23" s="21">
        <v>630.63</v>
      </c>
      <c r="P23" s="10">
        <v>32.207741470000002</v>
      </c>
      <c r="Q23" s="8">
        <v>-106.766901109</v>
      </c>
    </row>
    <row r="24" spans="1:17" ht="15.6" x14ac:dyDescent="0.3">
      <c r="A24" s="4">
        <v>43938</v>
      </c>
      <c r="B24" s="4" t="s">
        <v>1904</v>
      </c>
      <c r="C24" s="8" t="s">
        <v>1925</v>
      </c>
      <c r="D24" s="8" t="s">
        <v>1928</v>
      </c>
      <c r="E24" s="8" t="s">
        <v>1899</v>
      </c>
      <c r="F24" s="8">
        <v>31</v>
      </c>
      <c r="G24" s="8">
        <v>38.25</v>
      </c>
      <c r="H24" s="8">
        <v>0.14466264825977057</v>
      </c>
      <c r="I24" s="8">
        <v>9.41882E-2</v>
      </c>
      <c r="J24" s="8">
        <v>26.52</v>
      </c>
      <c r="K24" s="8">
        <v>8.24</v>
      </c>
      <c r="L24" s="8">
        <v>0</v>
      </c>
      <c r="M24" s="8">
        <v>81.599999999999994</v>
      </c>
      <c r="N24" s="8">
        <v>285.40999999999997</v>
      </c>
      <c r="O24" s="21">
        <v>630.54999999999995</v>
      </c>
      <c r="P24" s="10">
        <v>32.207102519999999</v>
      </c>
      <c r="Q24" s="8">
        <v>-106.764127538</v>
      </c>
    </row>
    <row r="25" spans="1:17" ht="15.6" x14ac:dyDescent="0.3">
      <c r="A25" s="4">
        <v>43938</v>
      </c>
      <c r="B25" s="4" t="s">
        <v>1904</v>
      </c>
      <c r="C25" s="8" t="s">
        <v>1925</v>
      </c>
      <c r="D25" s="8" t="s">
        <v>1929</v>
      </c>
      <c r="E25" s="8" t="s">
        <v>1899</v>
      </c>
      <c r="F25" s="8">
        <v>102</v>
      </c>
      <c r="G25" s="8">
        <v>38.25</v>
      </c>
      <c r="H25" s="8">
        <v>0.47598677814505153</v>
      </c>
      <c r="I25" s="8">
        <v>0.238149</v>
      </c>
      <c r="J25" s="8">
        <v>26.52</v>
      </c>
      <c r="K25" s="8">
        <v>8.24</v>
      </c>
      <c r="L25" s="8">
        <v>0</v>
      </c>
      <c r="M25" s="8">
        <v>81.599999999999994</v>
      </c>
      <c r="N25" s="8">
        <v>285.40999999999997</v>
      </c>
      <c r="O25" s="21">
        <v>630.54999999999995</v>
      </c>
      <c r="P25" s="10">
        <v>32.20636725</v>
      </c>
      <c r="Q25" s="8">
        <v>-106.760718031</v>
      </c>
    </row>
    <row r="26" spans="1:17" ht="15.6" x14ac:dyDescent="0.3">
      <c r="A26" s="4">
        <v>43938</v>
      </c>
      <c r="B26" s="4" t="s">
        <v>1904</v>
      </c>
      <c r="C26" s="8" t="s">
        <v>1930</v>
      </c>
      <c r="D26" s="8" t="s">
        <v>1931</v>
      </c>
      <c r="E26" s="8" t="s">
        <v>1899</v>
      </c>
      <c r="F26" s="8">
        <v>2480</v>
      </c>
      <c r="G26" s="8">
        <v>1046.5</v>
      </c>
      <c r="H26" s="8">
        <v>11.573011860781646</v>
      </c>
      <c r="I26" s="8">
        <v>0.19841300000000001</v>
      </c>
      <c r="J26" s="8">
        <v>26.58</v>
      </c>
      <c r="K26" s="8">
        <v>8.59</v>
      </c>
      <c r="L26" s="8">
        <v>0</v>
      </c>
      <c r="M26" s="8">
        <v>78.83</v>
      </c>
      <c r="N26" s="8">
        <v>291.91000000000003</v>
      </c>
      <c r="O26" s="21">
        <v>630.47</v>
      </c>
      <c r="P26" s="10">
        <v>32.153534860000001</v>
      </c>
      <c r="Q26" s="8">
        <v>-106.703418754</v>
      </c>
    </row>
    <row r="27" spans="1:17" ht="15.6" x14ac:dyDescent="0.3">
      <c r="A27" s="4">
        <v>43938</v>
      </c>
      <c r="B27" s="4" t="s">
        <v>1904</v>
      </c>
      <c r="C27" s="8" t="s">
        <v>1930</v>
      </c>
      <c r="D27" s="8" t="s">
        <v>1932</v>
      </c>
      <c r="E27" s="8" t="s">
        <v>1899</v>
      </c>
      <c r="F27" s="8">
        <v>948</v>
      </c>
      <c r="G27" s="8">
        <v>1046.5</v>
      </c>
      <c r="H27" s="8">
        <v>4.423877114524597</v>
      </c>
      <c r="I27" s="8">
        <v>0.16186200000000001</v>
      </c>
      <c r="J27" s="8">
        <v>26.58</v>
      </c>
      <c r="K27" s="8">
        <v>8.59</v>
      </c>
      <c r="L27" s="8">
        <v>0</v>
      </c>
      <c r="M27" s="8">
        <v>78.83</v>
      </c>
      <c r="N27" s="8">
        <v>291.91000000000003</v>
      </c>
      <c r="O27" s="21">
        <v>630.47</v>
      </c>
      <c r="P27" s="10">
        <v>32.152351590000002</v>
      </c>
      <c r="Q27" s="8">
        <v>-106.70247310800001</v>
      </c>
    </row>
    <row r="28" spans="1:17" ht="15.6" x14ac:dyDescent="0.3">
      <c r="A28" s="4">
        <v>43938</v>
      </c>
      <c r="B28" s="4" t="s">
        <v>1904</v>
      </c>
      <c r="C28" s="8" t="s">
        <v>1930</v>
      </c>
      <c r="D28" s="8" t="s">
        <v>1933</v>
      </c>
      <c r="E28" s="8" t="s">
        <v>1899</v>
      </c>
      <c r="F28" s="8">
        <v>28</v>
      </c>
      <c r="G28" s="8">
        <v>1046.5</v>
      </c>
      <c r="H28" s="8">
        <v>0.13066303713785729</v>
      </c>
      <c r="I28" s="8">
        <v>0.202933</v>
      </c>
      <c r="J28" s="8">
        <v>26.58</v>
      </c>
      <c r="K28" s="8">
        <v>8.59</v>
      </c>
      <c r="L28" s="8">
        <v>0</v>
      </c>
      <c r="M28" s="8">
        <v>78.83</v>
      </c>
      <c r="N28" s="8">
        <v>291.91000000000003</v>
      </c>
      <c r="O28" s="21">
        <v>630.47</v>
      </c>
      <c r="P28" s="10">
        <v>32.151172250000002</v>
      </c>
      <c r="Q28" s="8">
        <v>-106.701775817</v>
      </c>
    </row>
    <row r="29" spans="1:17" ht="15.6" x14ac:dyDescent="0.3">
      <c r="A29" s="4">
        <v>43938</v>
      </c>
      <c r="B29" s="4" t="s">
        <v>1904</v>
      </c>
      <c r="C29" s="8" t="s">
        <v>1930</v>
      </c>
      <c r="D29" s="8" t="s">
        <v>1934</v>
      </c>
      <c r="E29" s="8" t="s">
        <v>1899</v>
      </c>
      <c r="F29" s="8">
        <v>730</v>
      </c>
      <c r="G29" s="8">
        <v>1046.5</v>
      </c>
      <c r="H29" s="8">
        <v>3.4065720396655652</v>
      </c>
      <c r="I29" s="8">
        <v>0.14469099999999999</v>
      </c>
      <c r="J29" s="8">
        <v>26.58</v>
      </c>
      <c r="K29" s="8">
        <v>8.59</v>
      </c>
      <c r="L29" s="8">
        <v>0</v>
      </c>
      <c r="M29" s="8">
        <v>78.83</v>
      </c>
      <c r="N29" s="8">
        <v>291.91000000000003</v>
      </c>
      <c r="O29" s="21">
        <v>630.75</v>
      </c>
      <c r="P29" s="10">
        <v>32.149876749999997</v>
      </c>
      <c r="Q29" s="8">
        <v>-106.70122965199999</v>
      </c>
    </row>
    <row r="30" spans="1:17" ht="15.6" x14ac:dyDescent="0.3">
      <c r="A30" s="4">
        <v>43938</v>
      </c>
      <c r="B30" s="4" t="s">
        <v>1904</v>
      </c>
      <c r="C30" s="8" t="s">
        <v>1935</v>
      </c>
      <c r="D30" s="8" t="s">
        <v>1936</v>
      </c>
      <c r="E30" s="8" t="s">
        <v>1899</v>
      </c>
      <c r="F30" s="8">
        <v>750</v>
      </c>
      <c r="G30" s="8">
        <v>1163</v>
      </c>
      <c r="H30" s="8">
        <v>3.4999027804783203</v>
      </c>
      <c r="I30" s="8">
        <v>0.18017</v>
      </c>
      <c r="J30" s="8">
        <v>26.64</v>
      </c>
      <c r="K30" s="8">
        <v>8.85</v>
      </c>
      <c r="L30" s="8">
        <v>0</v>
      </c>
      <c r="M30" s="8">
        <v>99.41</v>
      </c>
      <c r="N30" s="8">
        <v>295.33999999999997</v>
      </c>
      <c r="O30" s="21">
        <v>630.34</v>
      </c>
      <c r="P30" s="10">
        <v>32.086251730000001</v>
      </c>
      <c r="Q30" s="8">
        <v>-106.66332744100001</v>
      </c>
    </row>
    <row r="31" spans="1:17" ht="15.6" x14ac:dyDescent="0.3">
      <c r="A31" s="4">
        <v>43938</v>
      </c>
      <c r="B31" s="4" t="s">
        <v>1904</v>
      </c>
      <c r="C31" s="8" t="s">
        <v>1935</v>
      </c>
      <c r="D31" s="8" t="s">
        <v>1937</v>
      </c>
      <c r="E31" s="8" t="s">
        <v>1899</v>
      </c>
      <c r="F31" s="8">
        <v>958</v>
      </c>
      <c r="G31" s="8">
        <v>1163</v>
      </c>
      <c r="H31" s="8">
        <v>4.4705424849309745</v>
      </c>
      <c r="I31" s="8">
        <v>0.24809200000000001</v>
      </c>
      <c r="J31" s="8">
        <v>26.64</v>
      </c>
      <c r="K31" s="8">
        <v>8.85</v>
      </c>
      <c r="L31" s="8">
        <v>0</v>
      </c>
      <c r="M31" s="8">
        <v>99.41</v>
      </c>
      <c r="N31" s="8">
        <v>295.33999999999997</v>
      </c>
      <c r="O31" s="21">
        <v>630.34</v>
      </c>
      <c r="P31" s="10">
        <v>32.085078009999997</v>
      </c>
      <c r="Q31" s="8">
        <v>-106.664177952</v>
      </c>
    </row>
    <row r="32" spans="1:17" ht="15.6" x14ac:dyDescent="0.3">
      <c r="A32" s="4">
        <v>43938</v>
      </c>
      <c r="B32" s="4" t="s">
        <v>1904</v>
      </c>
      <c r="C32" s="8" t="s">
        <v>1935</v>
      </c>
      <c r="D32" s="8" t="s">
        <v>1938</v>
      </c>
      <c r="E32" s="8" t="s">
        <v>1899</v>
      </c>
      <c r="F32" s="8">
        <v>352</v>
      </c>
      <c r="G32" s="8">
        <v>1163</v>
      </c>
      <c r="H32" s="8">
        <v>1.6426210383044917</v>
      </c>
      <c r="I32" s="8">
        <v>0.21923400000000001</v>
      </c>
      <c r="J32" s="8">
        <v>26.64</v>
      </c>
      <c r="K32" s="8">
        <v>8.85</v>
      </c>
      <c r="L32" s="8">
        <v>0</v>
      </c>
      <c r="M32" s="8">
        <v>99.41</v>
      </c>
      <c r="N32" s="8">
        <v>295.33999999999997</v>
      </c>
      <c r="O32" s="21">
        <v>630.34</v>
      </c>
      <c r="P32" s="10">
        <v>32.083189070000003</v>
      </c>
      <c r="Q32" s="8">
        <v>-106.664443072</v>
      </c>
    </row>
    <row r="33" spans="1:17" ht="15.6" x14ac:dyDescent="0.3">
      <c r="A33" s="4">
        <v>43938</v>
      </c>
      <c r="B33" s="4" t="s">
        <v>1904</v>
      </c>
      <c r="C33" s="8" t="s">
        <v>1935</v>
      </c>
      <c r="D33" s="8" t="s">
        <v>1939</v>
      </c>
      <c r="E33" s="8" t="s">
        <v>1899</v>
      </c>
      <c r="F33" s="8">
        <v>2592</v>
      </c>
      <c r="G33" s="8">
        <v>1163</v>
      </c>
      <c r="H33" s="8">
        <v>12.095664009333074</v>
      </c>
      <c r="I33" s="8">
        <v>0.17544999999999999</v>
      </c>
      <c r="J33" s="8">
        <v>26.64</v>
      </c>
      <c r="K33" s="8">
        <v>8.85</v>
      </c>
      <c r="L33" s="8">
        <v>0</v>
      </c>
      <c r="M33" s="8">
        <v>99.41</v>
      </c>
      <c r="N33" s="8">
        <v>295.33999999999997</v>
      </c>
      <c r="O33" s="21">
        <v>630.34</v>
      </c>
      <c r="P33" s="10">
        <v>32.081014799999998</v>
      </c>
      <c r="Q33" s="8">
        <v>-106.663955413</v>
      </c>
    </row>
    <row r="34" spans="1:17" ht="15.6" x14ac:dyDescent="0.3">
      <c r="A34" s="4">
        <v>43945</v>
      </c>
      <c r="B34" s="4" t="s">
        <v>1904</v>
      </c>
      <c r="C34" s="8" t="s">
        <v>1940</v>
      </c>
      <c r="D34" s="8" t="s">
        <v>1941</v>
      </c>
      <c r="E34" s="8" t="s">
        <v>1899</v>
      </c>
      <c r="F34" s="8">
        <v>4</v>
      </c>
      <c r="G34" s="8">
        <v>6.25</v>
      </c>
      <c r="H34" s="8">
        <v>1.8666148162551043E-2</v>
      </c>
      <c r="I34" s="8">
        <v>0.17693200000000001</v>
      </c>
      <c r="J34" s="8">
        <v>30.14</v>
      </c>
      <c r="K34" s="8">
        <v>10.15</v>
      </c>
      <c r="L34" s="8">
        <v>0</v>
      </c>
      <c r="M34" s="8">
        <v>45.46</v>
      </c>
      <c r="N34" s="8">
        <v>261.06</v>
      </c>
      <c r="O34" s="21">
        <v>1133.42</v>
      </c>
      <c r="P34" s="10">
        <v>32.983916350000001</v>
      </c>
      <c r="Q34" s="8">
        <v>-107.288835347</v>
      </c>
    </row>
    <row r="35" spans="1:17" ht="15.6" x14ac:dyDescent="0.3">
      <c r="A35" s="4">
        <v>43945</v>
      </c>
      <c r="B35" s="4" t="s">
        <v>1904</v>
      </c>
      <c r="C35" s="8" t="s">
        <v>1940</v>
      </c>
      <c r="D35" s="8" t="s">
        <v>1942</v>
      </c>
      <c r="E35" s="8" t="s">
        <v>1899</v>
      </c>
      <c r="F35" s="8">
        <v>2</v>
      </c>
      <c r="G35" s="8">
        <v>6.25</v>
      </c>
      <c r="H35" s="8">
        <v>9.3330740812755213E-3</v>
      </c>
      <c r="I35" s="8">
        <v>0.21471000000000001</v>
      </c>
      <c r="J35" s="8">
        <v>30.14</v>
      </c>
      <c r="K35" s="8">
        <v>10.15</v>
      </c>
      <c r="L35" s="8">
        <v>0</v>
      </c>
      <c r="M35" s="8">
        <v>45.46</v>
      </c>
      <c r="N35" s="8">
        <v>261.06</v>
      </c>
      <c r="O35" s="21">
        <v>1133.51</v>
      </c>
      <c r="P35" s="10">
        <v>32.982119179999998</v>
      </c>
      <c r="Q35" s="8">
        <v>-107.290254738</v>
      </c>
    </row>
    <row r="36" spans="1:17" ht="15.6" x14ac:dyDescent="0.3">
      <c r="A36" s="4">
        <v>43945</v>
      </c>
      <c r="B36" s="4" t="s">
        <v>1904</v>
      </c>
      <c r="C36" s="8" t="s">
        <v>1940</v>
      </c>
      <c r="D36" s="8" t="s">
        <v>1943</v>
      </c>
      <c r="E36" s="8" t="s">
        <v>1899</v>
      </c>
      <c r="F36" s="8">
        <v>14</v>
      </c>
      <c r="G36" s="8">
        <v>6.25</v>
      </c>
      <c r="H36" s="8">
        <v>6.5331518568928645E-2</v>
      </c>
      <c r="I36" s="8">
        <v>0.179282</v>
      </c>
      <c r="J36" s="8">
        <v>30.14</v>
      </c>
      <c r="K36" s="8">
        <v>10.15</v>
      </c>
      <c r="L36" s="8">
        <v>0</v>
      </c>
      <c r="M36" s="8">
        <v>45.46</v>
      </c>
      <c r="N36" s="8">
        <v>261.06</v>
      </c>
      <c r="O36" s="21">
        <v>1133.5899999999999</v>
      </c>
      <c r="P36" s="10">
        <v>32.98042126</v>
      </c>
      <c r="Q36" s="8">
        <v>-107.291222261</v>
      </c>
    </row>
    <row r="37" spans="1:17" ht="15.6" x14ac:dyDescent="0.3">
      <c r="A37" s="4">
        <v>43945</v>
      </c>
      <c r="B37" s="4" t="s">
        <v>1904</v>
      </c>
      <c r="C37" s="8" t="s">
        <v>1940</v>
      </c>
      <c r="D37" s="8" t="s">
        <v>1944</v>
      </c>
      <c r="E37" s="8" t="s">
        <v>1899</v>
      </c>
      <c r="F37" s="8">
        <v>5</v>
      </c>
      <c r="G37" s="8">
        <v>6.25</v>
      </c>
      <c r="H37" s="8">
        <v>2.3332685203188801E-2</v>
      </c>
      <c r="I37" s="8">
        <v>0.19766400000000001</v>
      </c>
      <c r="J37" s="8">
        <v>30.14</v>
      </c>
      <c r="K37" s="8">
        <v>10.15</v>
      </c>
      <c r="L37" s="8">
        <v>0</v>
      </c>
      <c r="M37" s="8">
        <v>45.46</v>
      </c>
      <c r="N37" s="8">
        <v>261.06</v>
      </c>
      <c r="O37" s="21">
        <v>1133.8499999999999</v>
      </c>
      <c r="P37" s="10">
        <v>32.978510190000002</v>
      </c>
      <c r="Q37" s="8">
        <v>-107.291759541</v>
      </c>
    </row>
    <row r="38" spans="1:17" ht="15.6" x14ac:dyDescent="0.3">
      <c r="A38" s="4">
        <v>43945</v>
      </c>
      <c r="B38" s="4" t="s">
        <v>1904</v>
      </c>
      <c r="C38" s="8" t="s">
        <v>1945</v>
      </c>
      <c r="D38" s="8" t="s">
        <v>1946</v>
      </c>
      <c r="E38" s="8" t="s">
        <v>1899</v>
      </c>
      <c r="F38" s="8">
        <v>75</v>
      </c>
      <c r="G38" s="8">
        <v>31</v>
      </c>
      <c r="H38" s="8">
        <v>0.349990278047832</v>
      </c>
      <c r="I38" s="8">
        <v>0.294458</v>
      </c>
      <c r="J38" s="8">
        <v>30.11</v>
      </c>
      <c r="K38" s="8">
        <v>9.75</v>
      </c>
      <c r="L38" s="8">
        <v>0</v>
      </c>
      <c r="M38" s="8">
        <f>22.42+25.13</f>
        <v>47.55</v>
      </c>
      <c r="N38" s="8">
        <v>257.77</v>
      </c>
      <c r="O38" s="21">
        <v>1133.79</v>
      </c>
      <c r="P38" s="10">
        <v>32.893181159999997</v>
      </c>
      <c r="Q38" s="8">
        <v>-107.29238633999999</v>
      </c>
    </row>
    <row r="39" spans="1:17" ht="15.6" x14ac:dyDescent="0.3">
      <c r="A39" s="4">
        <v>43945</v>
      </c>
      <c r="B39" s="4" t="s">
        <v>1904</v>
      </c>
      <c r="C39" s="8" t="s">
        <v>1945</v>
      </c>
      <c r="D39" s="8" t="s">
        <v>1947</v>
      </c>
      <c r="E39" s="8" t="s">
        <v>1899</v>
      </c>
      <c r="F39" s="8">
        <v>35</v>
      </c>
      <c r="G39" s="8">
        <v>31</v>
      </c>
      <c r="H39" s="8">
        <v>0.16332879642232162</v>
      </c>
      <c r="I39" s="8">
        <v>7.6736200000000004E-2</v>
      </c>
      <c r="J39" s="8">
        <v>30.11</v>
      </c>
      <c r="K39" s="8">
        <v>9.75</v>
      </c>
      <c r="L39" s="8">
        <v>0</v>
      </c>
      <c r="M39" s="8">
        <f t="shared" ref="M39:M41" si="4">22.42+25.13</f>
        <v>47.55</v>
      </c>
      <c r="N39" s="8">
        <v>257.77</v>
      </c>
      <c r="O39" s="21">
        <v>1133.79</v>
      </c>
      <c r="P39" s="10">
        <v>32.891696969999998</v>
      </c>
      <c r="Q39" s="8">
        <v>-107.291893065</v>
      </c>
    </row>
    <row r="40" spans="1:17" ht="15.6" x14ac:dyDescent="0.3">
      <c r="A40" s="4">
        <v>43945</v>
      </c>
      <c r="B40" s="4" t="s">
        <v>1904</v>
      </c>
      <c r="C40" s="8" t="s">
        <v>1945</v>
      </c>
      <c r="D40" s="8" t="s">
        <v>1948</v>
      </c>
      <c r="E40" s="8" t="s">
        <v>1899</v>
      </c>
      <c r="F40" s="8">
        <v>12</v>
      </c>
      <c r="G40" s="8">
        <v>31</v>
      </c>
      <c r="H40" s="8">
        <v>5.5998444487653121E-2</v>
      </c>
      <c r="I40" s="8">
        <v>0.32102199999999997</v>
      </c>
      <c r="J40" s="8">
        <v>30.11</v>
      </c>
      <c r="K40" s="8">
        <v>9.75</v>
      </c>
      <c r="L40" s="8">
        <v>0</v>
      </c>
      <c r="M40" s="8">
        <f t="shared" si="4"/>
        <v>47.55</v>
      </c>
      <c r="N40" s="8">
        <v>257.77</v>
      </c>
      <c r="O40" s="21">
        <v>1132.1600000000001</v>
      </c>
      <c r="P40" s="10">
        <v>32.889828809999997</v>
      </c>
      <c r="Q40" s="8">
        <v>-107.291925335</v>
      </c>
    </row>
    <row r="41" spans="1:17" ht="15.6" x14ac:dyDescent="0.3">
      <c r="A41" s="4">
        <v>43945</v>
      </c>
      <c r="B41" s="4" t="s">
        <v>1904</v>
      </c>
      <c r="C41" s="8" t="s">
        <v>1945</v>
      </c>
      <c r="D41" s="8" t="s">
        <v>1949</v>
      </c>
      <c r="E41" s="8" t="s">
        <v>1899</v>
      </c>
      <c r="F41" s="8">
        <v>2</v>
      </c>
      <c r="G41" s="8">
        <v>31</v>
      </c>
      <c r="H41" s="8">
        <v>9.3330740812755213E-3</v>
      </c>
      <c r="I41" s="8">
        <v>0.232407</v>
      </c>
      <c r="J41" s="8">
        <v>30.11</v>
      </c>
      <c r="K41" s="8">
        <v>9.75</v>
      </c>
      <c r="L41" s="8">
        <v>0</v>
      </c>
      <c r="M41" s="8">
        <f t="shared" si="4"/>
        <v>47.55</v>
      </c>
      <c r="N41" s="8">
        <v>257.77</v>
      </c>
      <c r="O41" s="21">
        <v>1130.6199999999999</v>
      </c>
      <c r="P41" s="10">
        <v>32.887792429999998</v>
      </c>
      <c r="Q41" s="8">
        <v>-107.291810168</v>
      </c>
    </row>
    <row r="42" spans="1:17" ht="15.6" x14ac:dyDescent="0.3">
      <c r="A42" s="4">
        <v>43945</v>
      </c>
      <c r="B42" s="4" t="s">
        <v>1904</v>
      </c>
      <c r="C42" s="8" t="s">
        <v>1950</v>
      </c>
      <c r="D42" s="8" t="s">
        <v>1951</v>
      </c>
      <c r="E42" s="8" t="s">
        <v>1899</v>
      </c>
      <c r="F42" s="8">
        <v>74</v>
      </c>
      <c r="G42" s="8">
        <v>89.75</v>
      </c>
      <c r="H42" s="8">
        <v>0.34532374100719426</v>
      </c>
      <c r="I42" s="8">
        <v>0.38660099999999997</v>
      </c>
      <c r="J42" s="8">
        <v>30.24</v>
      </c>
      <c r="K42" s="8">
        <v>9.57</v>
      </c>
      <c r="L42" s="8">
        <v>0</v>
      </c>
      <c r="M42" s="8">
        <f>22.54+24.51</f>
        <v>47.05</v>
      </c>
      <c r="N42" s="8">
        <v>247.76</v>
      </c>
      <c r="O42" s="21">
        <v>1185.8800000000001</v>
      </c>
      <c r="P42" s="10">
        <v>32.84798241</v>
      </c>
      <c r="Q42" s="8">
        <v>-107.296856409</v>
      </c>
    </row>
    <row r="43" spans="1:17" ht="15.6" x14ac:dyDescent="0.3">
      <c r="A43" s="4">
        <v>43945</v>
      </c>
      <c r="B43" s="4" t="s">
        <v>1904</v>
      </c>
      <c r="C43" s="8" t="s">
        <v>1950</v>
      </c>
      <c r="D43" s="8" t="s">
        <v>1952</v>
      </c>
      <c r="E43" s="8" t="s">
        <v>1899</v>
      </c>
      <c r="F43" s="8">
        <v>127</v>
      </c>
      <c r="G43" s="8">
        <v>89.75</v>
      </c>
      <c r="H43" s="8">
        <v>0.59265020416099556</v>
      </c>
      <c r="I43" s="8">
        <v>0.243481</v>
      </c>
      <c r="J43" s="8">
        <v>30.24</v>
      </c>
      <c r="K43" s="8">
        <v>9.57</v>
      </c>
      <c r="L43" s="8">
        <v>0</v>
      </c>
      <c r="M43" s="8">
        <f t="shared" ref="M43:M45" si="5">22.54+24.51</f>
        <v>47.05</v>
      </c>
      <c r="N43" s="8">
        <v>247.76</v>
      </c>
      <c r="O43" s="21">
        <v>1185.8800000000001</v>
      </c>
      <c r="P43" s="10">
        <v>32.846088770000001</v>
      </c>
      <c r="Q43" s="8">
        <v>-107.29636263099999</v>
      </c>
    </row>
    <row r="44" spans="1:17" ht="15.6" x14ac:dyDescent="0.3">
      <c r="A44" s="4">
        <v>43945</v>
      </c>
      <c r="B44" s="4" t="s">
        <v>1904</v>
      </c>
      <c r="C44" s="8" t="s">
        <v>1950</v>
      </c>
      <c r="D44" s="8" t="s">
        <v>1953</v>
      </c>
      <c r="E44" s="8" t="s">
        <v>1899</v>
      </c>
      <c r="F44" s="8">
        <v>115</v>
      </c>
      <c r="G44" s="8">
        <v>89.75</v>
      </c>
      <c r="H44" s="8">
        <v>0.53665175967334244</v>
      </c>
      <c r="I44" s="8">
        <v>2.4263E-2</v>
      </c>
      <c r="J44" s="8">
        <v>30.24</v>
      </c>
      <c r="K44" s="8">
        <v>9.57</v>
      </c>
      <c r="L44" s="8">
        <v>0</v>
      </c>
      <c r="M44" s="8">
        <f t="shared" si="5"/>
        <v>47.05</v>
      </c>
      <c r="N44" s="8">
        <v>247.76</v>
      </c>
      <c r="O44" s="21">
        <v>1185.8800000000001</v>
      </c>
      <c r="P44" s="10">
        <v>32.843727510000001</v>
      </c>
      <c r="Q44" s="8">
        <v>-107.296832521</v>
      </c>
    </row>
    <row r="45" spans="1:17" ht="15.6" x14ac:dyDescent="0.3">
      <c r="A45" s="4">
        <v>43945</v>
      </c>
      <c r="B45" s="4" t="s">
        <v>1904</v>
      </c>
      <c r="C45" s="8" t="s">
        <v>1950</v>
      </c>
      <c r="D45" s="8" t="s">
        <v>1954</v>
      </c>
      <c r="E45" s="8" t="s">
        <v>1899</v>
      </c>
      <c r="F45" s="8">
        <v>43</v>
      </c>
      <c r="G45" s="8">
        <v>89.75</v>
      </c>
      <c r="H45" s="8">
        <v>0.20066109274742369</v>
      </c>
      <c r="I45" s="8">
        <v>0.198602</v>
      </c>
      <c r="J45" s="8">
        <v>30.24</v>
      </c>
      <c r="K45" s="8">
        <v>9.57</v>
      </c>
      <c r="L45" s="8">
        <v>0</v>
      </c>
      <c r="M45" s="8">
        <f t="shared" si="5"/>
        <v>47.05</v>
      </c>
      <c r="N45" s="8">
        <v>247.76</v>
      </c>
      <c r="O45" s="21">
        <v>1185.8800000000001</v>
      </c>
      <c r="P45" s="10">
        <v>32.849535750000001</v>
      </c>
      <c r="Q45" s="8">
        <v>-107.29626422699999</v>
      </c>
    </row>
    <row r="46" spans="1:17" ht="15.6" x14ac:dyDescent="0.3">
      <c r="A46" s="4">
        <v>43945</v>
      </c>
      <c r="B46" s="4" t="s">
        <v>1904</v>
      </c>
      <c r="C46" s="8" t="s">
        <v>1897</v>
      </c>
      <c r="D46" s="8" t="s">
        <v>1898</v>
      </c>
      <c r="E46" s="8" t="s">
        <v>1899</v>
      </c>
      <c r="F46" s="8">
        <v>300</v>
      </c>
      <c r="G46" s="8">
        <v>181.5</v>
      </c>
      <c r="H46" s="8">
        <v>1.399961112191328</v>
      </c>
      <c r="I46" s="8">
        <v>0.10474899999999999</v>
      </c>
      <c r="J46" s="8">
        <v>30.98</v>
      </c>
      <c r="K46" s="8">
        <v>10.73</v>
      </c>
      <c r="L46" s="8">
        <v>0</v>
      </c>
      <c r="M46" s="8">
        <f>56.26+22.24</f>
        <v>78.5</v>
      </c>
      <c r="N46" s="8">
        <v>295.96999999999997</v>
      </c>
      <c r="O46" s="20">
        <v>928.20579999999995</v>
      </c>
      <c r="P46" s="10">
        <v>32.276358330000001</v>
      </c>
      <c r="Q46" s="8">
        <v>-106.82694495699999</v>
      </c>
    </row>
    <row r="47" spans="1:17" ht="15.6" x14ac:dyDescent="0.3">
      <c r="A47" s="4">
        <v>43945</v>
      </c>
      <c r="B47" s="4" t="s">
        <v>1904</v>
      </c>
      <c r="C47" s="8" t="s">
        <v>1897</v>
      </c>
      <c r="D47" s="8" t="s">
        <v>1900</v>
      </c>
      <c r="E47" s="8" t="s">
        <v>1899</v>
      </c>
      <c r="F47" s="8">
        <v>150</v>
      </c>
      <c r="G47" s="8">
        <v>181.5</v>
      </c>
      <c r="H47" s="8">
        <v>0.69998055609566401</v>
      </c>
      <c r="I47" s="8">
        <v>-4.8404500000000003E-2</v>
      </c>
      <c r="J47" s="8">
        <v>30.98</v>
      </c>
      <c r="K47" s="8">
        <v>10.73</v>
      </c>
      <c r="L47" s="8">
        <v>0</v>
      </c>
      <c r="M47" s="8">
        <f t="shared" ref="M47:M49" si="6">56.26+22.24</f>
        <v>78.5</v>
      </c>
      <c r="N47" s="8">
        <v>295.96999999999997</v>
      </c>
      <c r="O47" s="20">
        <v>928.20579999999995</v>
      </c>
      <c r="P47" s="10">
        <v>32.273942239999997</v>
      </c>
      <c r="Q47" s="8">
        <v>-106.82747175900001</v>
      </c>
    </row>
    <row r="48" spans="1:17" ht="15.6" x14ac:dyDescent="0.3">
      <c r="A48" s="4">
        <v>43945</v>
      </c>
      <c r="B48" s="4" t="s">
        <v>1904</v>
      </c>
      <c r="C48" s="8" t="s">
        <v>1897</v>
      </c>
      <c r="D48" s="8" t="s">
        <v>1901</v>
      </c>
      <c r="E48" s="8" t="s">
        <v>1899</v>
      </c>
      <c r="F48" s="8">
        <v>122</v>
      </c>
      <c r="G48" s="8">
        <v>181.5</v>
      </c>
      <c r="H48" s="8">
        <v>0.5693175189578068</v>
      </c>
      <c r="I48" s="8">
        <v>0.12642500000000001</v>
      </c>
      <c r="J48" s="8">
        <v>30.98</v>
      </c>
      <c r="K48" s="8">
        <v>10.73</v>
      </c>
      <c r="L48" s="8">
        <v>0</v>
      </c>
      <c r="M48" s="8">
        <f t="shared" si="6"/>
        <v>78.5</v>
      </c>
      <c r="N48" s="8">
        <v>295.96999999999997</v>
      </c>
      <c r="O48" s="20">
        <v>928.05539999999996</v>
      </c>
      <c r="P48" s="10">
        <v>32.271216870000003</v>
      </c>
      <c r="Q48" s="8">
        <v>-106.827994287</v>
      </c>
    </row>
    <row r="49" spans="1:17" ht="15.6" x14ac:dyDescent="0.3">
      <c r="A49" s="4">
        <v>43945</v>
      </c>
      <c r="B49" s="4" t="s">
        <v>1904</v>
      </c>
      <c r="C49" s="8" t="s">
        <v>1897</v>
      </c>
      <c r="D49" s="8" t="s">
        <v>1903</v>
      </c>
      <c r="E49" s="8" t="s">
        <v>1899</v>
      </c>
      <c r="F49" s="8">
        <v>154</v>
      </c>
      <c r="G49" s="8">
        <v>181.5</v>
      </c>
      <c r="H49" s="8">
        <v>0.71864670425821509</v>
      </c>
      <c r="I49" s="8">
        <v>0.18651499999999999</v>
      </c>
      <c r="J49" s="8">
        <v>30.98</v>
      </c>
      <c r="K49" s="8">
        <v>10.73</v>
      </c>
      <c r="L49" s="8">
        <v>0</v>
      </c>
      <c r="M49" s="8">
        <f t="shared" si="6"/>
        <v>78.5</v>
      </c>
      <c r="N49" s="8">
        <v>295.96999999999997</v>
      </c>
      <c r="O49" s="20">
        <v>922.34709999999995</v>
      </c>
      <c r="P49" s="10">
        <v>32.26696003</v>
      </c>
      <c r="Q49" s="8">
        <v>-106.82764308500001</v>
      </c>
    </row>
    <row r="50" spans="1:17" ht="15.6" x14ac:dyDescent="0.3">
      <c r="A50" s="4">
        <v>43952</v>
      </c>
      <c r="B50" s="4" t="s">
        <v>1955</v>
      </c>
      <c r="C50" s="8" t="s">
        <v>1956</v>
      </c>
      <c r="D50" s="8" t="s">
        <v>1957</v>
      </c>
      <c r="E50" s="8" t="s">
        <v>1899</v>
      </c>
      <c r="F50" s="8">
        <v>77</v>
      </c>
      <c r="G50" s="8">
        <v>153.25</v>
      </c>
      <c r="H50" s="8">
        <v>0.52218140717716865</v>
      </c>
      <c r="I50" s="8">
        <v>9.9021899999999996E-2</v>
      </c>
      <c r="J50" s="8">
        <v>35.479999999999997</v>
      </c>
      <c r="K50" s="8">
        <v>15</v>
      </c>
      <c r="L50" s="8">
        <v>12.69</v>
      </c>
      <c r="M50" s="8">
        <v>72.56</v>
      </c>
      <c r="N50" s="8">
        <v>280.95999999999998</v>
      </c>
      <c r="O50" s="8">
        <v>615.47882352941178</v>
      </c>
      <c r="P50" s="10">
        <v>32.031857369999997</v>
      </c>
      <c r="Q50" s="8">
        <v>-106.65194758200001</v>
      </c>
    </row>
    <row r="51" spans="1:17" ht="15.6" x14ac:dyDescent="0.3">
      <c r="A51" s="4">
        <v>43952</v>
      </c>
      <c r="B51" s="4" t="s">
        <v>1955</v>
      </c>
      <c r="C51" s="8" t="s">
        <v>1956</v>
      </c>
      <c r="D51" s="8" t="s">
        <v>1958</v>
      </c>
      <c r="E51" s="8" t="s">
        <v>1899</v>
      </c>
      <c r="F51" s="8">
        <v>437</v>
      </c>
      <c r="G51" s="8">
        <v>153.25</v>
      </c>
      <c r="H51" s="8">
        <v>2.9635490251483469</v>
      </c>
      <c r="I51" s="8">
        <v>0.29704199999999997</v>
      </c>
      <c r="J51" s="8">
        <v>35.479999999999997</v>
      </c>
      <c r="K51" s="8">
        <v>15</v>
      </c>
      <c r="L51" s="8">
        <v>12.69</v>
      </c>
      <c r="M51" s="8">
        <v>72.56</v>
      </c>
      <c r="N51" s="8">
        <v>280.95999999999998</v>
      </c>
      <c r="O51" s="8">
        <v>615.47882352941178</v>
      </c>
      <c r="P51" s="10">
        <v>32.029919890000002</v>
      </c>
      <c r="Q51" s="8">
        <v>-106.651127413</v>
      </c>
    </row>
    <row r="52" spans="1:17" ht="15.6" x14ac:dyDescent="0.3">
      <c r="A52" s="4">
        <v>43952</v>
      </c>
      <c r="B52" s="4" t="s">
        <v>1955</v>
      </c>
      <c r="C52" s="8" t="s">
        <v>1956</v>
      </c>
      <c r="D52" s="8" t="s">
        <v>1959</v>
      </c>
      <c r="E52" s="8" t="s">
        <v>1899</v>
      </c>
      <c r="F52" s="8">
        <v>98</v>
      </c>
      <c r="G52" s="8">
        <v>153.25</v>
      </c>
      <c r="H52" s="8">
        <v>0.66459451822548743</v>
      </c>
      <c r="I52" s="8">
        <v>0.25087100000000001</v>
      </c>
      <c r="J52" s="8">
        <v>35.479999999999997</v>
      </c>
      <c r="K52" s="8">
        <v>15</v>
      </c>
      <c r="L52" s="8">
        <v>12.69</v>
      </c>
      <c r="M52" s="8">
        <v>72.56</v>
      </c>
      <c r="N52" s="8">
        <v>280.95999999999998</v>
      </c>
      <c r="O52" s="8">
        <v>615.01676470588234</v>
      </c>
      <c r="P52" s="10">
        <v>32.027896169999998</v>
      </c>
      <c r="Q52" s="8">
        <v>-106.650328953</v>
      </c>
    </row>
    <row r="53" spans="1:17" ht="15.6" x14ac:dyDescent="0.3">
      <c r="A53" s="4">
        <v>43952</v>
      </c>
      <c r="B53" s="4" t="s">
        <v>1955</v>
      </c>
      <c r="C53" s="8" t="s">
        <v>1956</v>
      </c>
      <c r="D53" s="8" t="s">
        <v>1960</v>
      </c>
      <c r="E53" s="8" t="s">
        <v>1899</v>
      </c>
      <c r="F53" s="8">
        <v>1</v>
      </c>
      <c r="G53" s="8">
        <v>153.25</v>
      </c>
      <c r="H53" s="8">
        <v>6.7815767165866061E-3</v>
      </c>
      <c r="I53" s="8">
        <v>0.29022500000000001</v>
      </c>
      <c r="J53" s="8">
        <v>35.479999999999997</v>
      </c>
      <c r="K53" s="8">
        <v>15</v>
      </c>
      <c r="L53" s="8">
        <v>12.69</v>
      </c>
      <c r="M53" s="8">
        <v>72.56</v>
      </c>
      <c r="N53" s="8">
        <v>280.95999999999998</v>
      </c>
      <c r="O53" s="8">
        <v>615.01676470588234</v>
      </c>
      <c r="P53" s="10">
        <v>32.025768839999998</v>
      </c>
      <c r="Q53" s="8">
        <v>-106.649783375</v>
      </c>
    </row>
    <row r="54" spans="1:17" ht="15.6" x14ac:dyDescent="0.3">
      <c r="A54" s="4">
        <v>43952</v>
      </c>
      <c r="B54" s="4" t="s">
        <v>1955</v>
      </c>
      <c r="C54" s="8" t="s">
        <v>1961</v>
      </c>
      <c r="D54" s="8" t="s">
        <v>1962</v>
      </c>
      <c r="E54" s="8" t="s">
        <v>1899</v>
      </c>
      <c r="F54" s="8">
        <v>607</v>
      </c>
      <c r="G54" s="8">
        <v>263.25</v>
      </c>
      <c r="H54" s="8">
        <v>4.1164170669680695</v>
      </c>
      <c r="I54" s="8">
        <v>0.23441999999999999</v>
      </c>
      <c r="J54" s="8">
        <v>35.53</v>
      </c>
      <c r="K54" s="8">
        <v>15.1</v>
      </c>
      <c r="L54" s="8">
        <v>8.16</v>
      </c>
      <c r="M54" s="8">
        <v>70.36</v>
      </c>
      <c r="N54" s="8">
        <v>281.54000000000002</v>
      </c>
      <c r="O54" s="8">
        <v>615.02600000000007</v>
      </c>
      <c r="P54" s="10">
        <v>31.975540540000001</v>
      </c>
      <c r="Q54" s="8">
        <v>-106.613480262</v>
      </c>
    </row>
    <row r="55" spans="1:17" ht="15.6" x14ac:dyDescent="0.3">
      <c r="A55" s="4">
        <v>43952</v>
      </c>
      <c r="B55" s="4" t="s">
        <v>1955</v>
      </c>
      <c r="C55" s="8" t="s">
        <v>1961</v>
      </c>
      <c r="D55" s="8" t="s">
        <v>1963</v>
      </c>
      <c r="E55" s="8" t="s">
        <v>1899</v>
      </c>
      <c r="F55" s="8">
        <v>115</v>
      </c>
      <c r="G55" s="8">
        <v>263.25</v>
      </c>
      <c r="H55" s="8">
        <v>0.77988132240745967</v>
      </c>
      <c r="I55" s="8">
        <v>0.29896499999999998</v>
      </c>
      <c r="J55" s="8">
        <v>35.53</v>
      </c>
      <c r="K55" s="8">
        <v>15.1</v>
      </c>
      <c r="L55" s="8">
        <v>8.16</v>
      </c>
      <c r="M55" s="8">
        <v>70.36</v>
      </c>
      <c r="N55" s="8">
        <v>281.54000000000002</v>
      </c>
      <c r="O55" s="8">
        <v>615.02600000000007</v>
      </c>
      <c r="P55" s="10">
        <v>31.9740608</v>
      </c>
      <c r="Q55" s="8">
        <v>-106.611764068</v>
      </c>
    </row>
    <row r="56" spans="1:17" ht="15.6" x14ac:dyDescent="0.3">
      <c r="A56" s="4">
        <v>43952</v>
      </c>
      <c r="B56" s="4" t="s">
        <v>1955</v>
      </c>
      <c r="C56" s="8" t="s">
        <v>1961</v>
      </c>
      <c r="D56" s="8" t="s">
        <v>1964</v>
      </c>
      <c r="E56" s="8" t="s">
        <v>1899</v>
      </c>
      <c r="F56" s="8">
        <v>12</v>
      </c>
      <c r="G56" s="8">
        <v>263.25</v>
      </c>
      <c r="H56" s="8">
        <v>8.137892059903927E-2</v>
      </c>
      <c r="I56" s="8">
        <v>7.8373999999999999E-2</v>
      </c>
      <c r="J56" s="8">
        <v>35.53</v>
      </c>
      <c r="K56" s="8">
        <v>15.1</v>
      </c>
      <c r="L56" s="8">
        <v>8.16</v>
      </c>
      <c r="M56" s="8">
        <v>70.36</v>
      </c>
      <c r="N56" s="8">
        <v>281.54000000000002</v>
      </c>
      <c r="O56" s="8">
        <v>615.11571428571426</v>
      </c>
      <c r="P56" s="10">
        <v>31.97219063</v>
      </c>
      <c r="Q56" s="8">
        <v>-106.609719638</v>
      </c>
    </row>
    <row r="57" spans="1:17" ht="15.6" x14ac:dyDescent="0.3">
      <c r="A57" s="4">
        <v>43952</v>
      </c>
      <c r="B57" s="4" t="s">
        <v>1955</v>
      </c>
      <c r="C57" s="8" t="s">
        <v>1961</v>
      </c>
      <c r="D57" s="8" t="s">
        <v>1965</v>
      </c>
      <c r="E57" s="8" t="s">
        <v>1899</v>
      </c>
      <c r="F57" s="8">
        <v>319</v>
      </c>
      <c r="G57" s="8">
        <v>263.25</v>
      </c>
      <c r="H57" s="8">
        <v>2.1633229725911272</v>
      </c>
      <c r="I57" s="8">
        <v>-1.2202000000000001E-3</v>
      </c>
      <c r="J57" s="8">
        <v>35.53</v>
      </c>
      <c r="K57" s="8">
        <v>15.1</v>
      </c>
      <c r="L57" s="8">
        <v>8.16</v>
      </c>
      <c r="M57" s="8">
        <v>70.36</v>
      </c>
      <c r="N57" s="8">
        <v>281.54000000000002</v>
      </c>
      <c r="O57" s="8">
        <v>615.11571428571426</v>
      </c>
      <c r="P57" s="10">
        <v>31.970151560000001</v>
      </c>
      <c r="Q57" s="8">
        <v>-106.60783463200001</v>
      </c>
    </row>
    <row r="58" spans="1:17" ht="15.6" x14ac:dyDescent="0.3">
      <c r="A58" s="4">
        <v>43952</v>
      </c>
      <c r="B58" s="4" t="s">
        <v>1955</v>
      </c>
      <c r="C58" s="8" t="s">
        <v>1966</v>
      </c>
      <c r="D58" s="8" t="s">
        <v>1967</v>
      </c>
      <c r="E58" s="8" t="s">
        <v>1899</v>
      </c>
      <c r="F58" s="8">
        <v>204</v>
      </c>
      <c r="G58" s="8">
        <v>118.75</v>
      </c>
      <c r="H58" s="8">
        <v>1.3834416501836677</v>
      </c>
      <c r="I58" s="8">
        <v>0.228746</v>
      </c>
      <c r="J58" s="8">
        <v>35.56</v>
      </c>
      <c r="K58" s="8">
        <v>15.19</v>
      </c>
      <c r="L58" s="8">
        <v>4.01</v>
      </c>
      <c r="M58" s="8">
        <v>54.83</v>
      </c>
      <c r="N58" s="8">
        <v>255.25999999999996</v>
      </c>
      <c r="O58" s="8">
        <v>613.81285714285718</v>
      </c>
      <c r="P58" s="10">
        <v>31.916504360000001</v>
      </c>
      <c r="Q58" s="8">
        <v>-106.60253039600001</v>
      </c>
    </row>
    <row r="59" spans="1:17" ht="15.6" x14ac:dyDescent="0.3">
      <c r="A59" s="4">
        <v>43952</v>
      </c>
      <c r="B59" s="4" t="s">
        <v>1955</v>
      </c>
      <c r="C59" s="8" t="s">
        <v>1966</v>
      </c>
      <c r="D59" s="8" t="s">
        <v>1968</v>
      </c>
      <c r="E59" s="8" t="s">
        <v>1902</v>
      </c>
      <c r="F59" s="8">
        <v>0</v>
      </c>
      <c r="G59" s="8">
        <v>118.75</v>
      </c>
      <c r="H59" s="8">
        <v>0</v>
      </c>
      <c r="I59" s="8">
        <v>0.171207</v>
      </c>
      <c r="J59" s="8">
        <v>35.56</v>
      </c>
      <c r="K59" s="8">
        <v>15.19</v>
      </c>
      <c r="L59" s="8">
        <v>4.01</v>
      </c>
      <c r="M59" s="8">
        <v>54.83</v>
      </c>
      <c r="N59" s="8">
        <v>255.25999999999996</v>
      </c>
      <c r="O59" s="8">
        <v>613.81285714285718</v>
      </c>
      <c r="P59" s="10">
        <v>31.914385249999999</v>
      </c>
      <c r="Q59" s="8">
        <v>-106.60258320200001</v>
      </c>
    </row>
    <row r="60" spans="1:17" ht="15.6" x14ac:dyDescent="0.3">
      <c r="A60" s="4">
        <v>43952</v>
      </c>
      <c r="B60" s="4" t="s">
        <v>1955</v>
      </c>
      <c r="C60" s="8" t="s">
        <v>1966</v>
      </c>
      <c r="D60" s="8" t="s">
        <v>1969</v>
      </c>
      <c r="E60" s="8" t="s">
        <v>1899</v>
      </c>
      <c r="F60" s="8">
        <v>172</v>
      </c>
      <c r="G60" s="8">
        <v>118.75</v>
      </c>
      <c r="H60" s="8">
        <v>1.1664311952528963</v>
      </c>
      <c r="I60" s="8">
        <v>0.24958900000000001</v>
      </c>
      <c r="J60" s="8">
        <v>35.56</v>
      </c>
      <c r="K60" s="8">
        <v>15.19</v>
      </c>
      <c r="L60" s="8">
        <v>4.01</v>
      </c>
      <c r="M60" s="8">
        <v>54.83</v>
      </c>
      <c r="N60" s="8">
        <v>255.25999999999996</v>
      </c>
      <c r="O60" s="8">
        <v>613.81285714285718</v>
      </c>
      <c r="P60" s="10">
        <v>31.912305780000001</v>
      </c>
      <c r="Q60" s="8">
        <v>-106.602544812</v>
      </c>
    </row>
    <row r="61" spans="1:17" ht="15.6" x14ac:dyDescent="0.3">
      <c r="A61" s="4">
        <v>43952</v>
      </c>
      <c r="B61" s="4" t="s">
        <v>1955</v>
      </c>
      <c r="C61" s="8" t="s">
        <v>1966</v>
      </c>
      <c r="D61" s="8" t="s">
        <v>1970</v>
      </c>
      <c r="E61" s="8" t="s">
        <v>1899</v>
      </c>
      <c r="F61" s="8">
        <v>99</v>
      </c>
      <c r="G61" s="8">
        <v>118.75</v>
      </c>
      <c r="H61" s="8">
        <v>0.67137609494207395</v>
      </c>
      <c r="I61" s="8">
        <v>0.10025299999999999</v>
      </c>
      <c r="J61" s="8">
        <v>35.56</v>
      </c>
      <c r="K61" s="8">
        <v>15.19</v>
      </c>
      <c r="L61" s="8">
        <v>4.01</v>
      </c>
      <c r="M61" s="8">
        <v>54.83</v>
      </c>
      <c r="N61" s="8">
        <v>255.25999999999996</v>
      </c>
      <c r="O61" s="8">
        <v>613.76714285714297</v>
      </c>
      <c r="P61" s="10">
        <v>31.910398650000001</v>
      </c>
      <c r="Q61" s="8">
        <v>-106.602328224</v>
      </c>
    </row>
    <row r="62" spans="1:17" ht="15.6" x14ac:dyDescent="0.3">
      <c r="A62" s="4">
        <v>43959</v>
      </c>
      <c r="B62" s="4" t="s">
        <v>1955</v>
      </c>
      <c r="C62" s="8" t="s">
        <v>1905</v>
      </c>
      <c r="D62" s="8" t="s">
        <v>1906</v>
      </c>
      <c r="E62" s="8" t="s">
        <v>1899</v>
      </c>
      <c r="F62" s="8">
        <v>8</v>
      </c>
      <c r="G62" s="8">
        <v>4.5</v>
      </c>
      <c r="H62" s="8">
        <v>5.4252613732692849E-2</v>
      </c>
      <c r="I62" s="8">
        <v>0.176041</v>
      </c>
      <c r="J62" s="8">
        <v>29.72</v>
      </c>
      <c r="K62" s="8">
        <v>13.52</v>
      </c>
      <c r="L62" s="8">
        <v>0</v>
      </c>
      <c r="M62" s="8">
        <f>39.64+15.07</f>
        <v>54.71</v>
      </c>
      <c r="N62" s="8">
        <v>302.77000000000004</v>
      </c>
      <c r="O62" s="20">
        <v>1139.0665710000001</v>
      </c>
      <c r="P62" s="10">
        <v>32.470109710000003</v>
      </c>
      <c r="Q62" s="8">
        <v>-106.90982680800001</v>
      </c>
    </row>
    <row r="63" spans="1:17" ht="15.6" x14ac:dyDescent="0.3">
      <c r="A63" s="4">
        <v>43959</v>
      </c>
      <c r="B63" s="4" t="s">
        <v>1955</v>
      </c>
      <c r="C63" s="8" t="s">
        <v>1905</v>
      </c>
      <c r="D63" s="8" t="s">
        <v>1971</v>
      </c>
      <c r="E63" s="8" t="s">
        <v>1899</v>
      </c>
      <c r="F63" s="8">
        <v>2</v>
      </c>
      <c r="G63" s="8">
        <v>4.5</v>
      </c>
      <c r="H63" s="8">
        <v>1.3563153433173212E-2</v>
      </c>
      <c r="I63" s="8">
        <v>0.111793</v>
      </c>
      <c r="J63" s="8">
        <v>29.72</v>
      </c>
      <c r="K63" s="8">
        <v>13.52</v>
      </c>
      <c r="L63" s="8">
        <v>0</v>
      </c>
      <c r="M63" s="8">
        <f t="shared" ref="M63:M65" si="7">39.64+15.07</f>
        <v>54.71</v>
      </c>
      <c r="N63" s="8">
        <v>302.77000000000004</v>
      </c>
      <c r="O63" s="20">
        <v>1139.0665710000001</v>
      </c>
      <c r="P63" s="10">
        <v>32.467802339999999</v>
      </c>
      <c r="Q63" s="8">
        <v>-106.906827511</v>
      </c>
    </row>
    <row r="64" spans="1:17" ht="15.6" x14ac:dyDescent="0.3">
      <c r="A64" s="4">
        <v>43959</v>
      </c>
      <c r="B64" s="4" t="s">
        <v>1955</v>
      </c>
      <c r="C64" s="8" t="s">
        <v>1905</v>
      </c>
      <c r="D64" s="8" t="s">
        <v>1908</v>
      </c>
      <c r="E64" s="8" t="s">
        <v>1902</v>
      </c>
      <c r="F64" s="8">
        <v>0</v>
      </c>
      <c r="G64" s="8">
        <v>4.5</v>
      </c>
      <c r="H64" s="8">
        <v>0</v>
      </c>
      <c r="I64" s="8">
        <v>0.31554399999999999</v>
      </c>
      <c r="J64" s="8">
        <v>29.72</v>
      </c>
      <c r="K64" s="8">
        <v>13.52</v>
      </c>
      <c r="L64" s="8">
        <v>0</v>
      </c>
      <c r="M64" s="8">
        <f t="shared" si="7"/>
        <v>54.71</v>
      </c>
      <c r="N64" s="8">
        <v>302.77000000000004</v>
      </c>
      <c r="O64" s="20">
        <v>1138.354857</v>
      </c>
      <c r="P64" s="10">
        <v>32.465720939999997</v>
      </c>
      <c r="Q64" s="8">
        <v>-106.90437270300001</v>
      </c>
    </row>
    <row r="65" spans="1:17" ht="15.6" x14ac:dyDescent="0.3">
      <c r="A65" s="4">
        <v>43959</v>
      </c>
      <c r="B65" s="4" t="s">
        <v>1955</v>
      </c>
      <c r="C65" s="8" t="s">
        <v>1905</v>
      </c>
      <c r="D65" s="8" t="s">
        <v>1909</v>
      </c>
      <c r="E65" s="8" t="s">
        <v>1899</v>
      </c>
      <c r="F65" s="8">
        <v>8</v>
      </c>
      <c r="G65" s="8">
        <v>4.5</v>
      </c>
      <c r="H65" s="8">
        <v>5.4252613732692849E-2</v>
      </c>
      <c r="I65" s="8">
        <v>-0.184254</v>
      </c>
      <c r="J65" s="8">
        <v>29.72</v>
      </c>
      <c r="K65" s="8">
        <v>13.52</v>
      </c>
      <c r="L65" s="8">
        <v>0</v>
      </c>
      <c r="M65" s="8">
        <f t="shared" si="7"/>
        <v>54.71</v>
      </c>
      <c r="N65" s="8">
        <v>302.77000000000004</v>
      </c>
      <c r="O65" s="20">
        <v>1138.354857</v>
      </c>
      <c r="P65" s="10">
        <v>32.46283631</v>
      </c>
      <c r="Q65" s="8">
        <v>-106.903139055</v>
      </c>
    </row>
    <row r="66" spans="1:17" ht="15.6" x14ac:dyDescent="0.3">
      <c r="A66" s="4">
        <v>43959</v>
      </c>
      <c r="B66" s="4" t="s">
        <v>1955</v>
      </c>
      <c r="C66" s="8" t="s">
        <v>1972</v>
      </c>
      <c r="D66" s="8" t="s">
        <v>1973</v>
      </c>
      <c r="E66" s="8" t="s">
        <v>1899</v>
      </c>
      <c r="F66" s="8">
        <v>334</v>
      </c>
      <c r="G66" s="8">
        <v>107.25</v>
      </c>
      <c r="H66" s="8">
        <v>2.2650466233399262</v>
      </c>
      <c r="I66" s="8">
        <v>0.25437199999999999</v>
      </c>
      <c r="J66" s="8">
        <v>29.5</v>
      </c>
      <c r="K66" s="8">
        <v>13.65</v>
      </c>
      <c r="L66" s="8">
        <v>0</v>
      </c>
      <c r="M66" s="8">
        <v>47.37</v>
      </c>
      <c r="N66" s="8">
        <v>309.95000000000005</v>
      </c>
      <c r="O66" s="20">
        <v>1137.2376469999999</v>
      </c>
      <c r="P66" s="10">
        <v>32.418188430000001</v>
      </c>
      <c r="Q66" s="8">
        <v>-106.866721781</v>
      </c>
    </row>
    <row r="67" spans="1:17" ht="15.6" x14ac:dyDescent="0.3">
      <c r="A67" s="4">
        <v>43959</v>
      </c>
      <c r="B67" s="4" t="s">
        <v>1955</v>
      </c>
      <c r="C67" s="8" t="s">
        <v>1972</v>
      </c>
      <c r="D67" s="8" t="s">
        <v>1974</v>
      </c>
      <c r="E67" s="8" t="s">
        <v>1899</v>
      </c>
      <c r="F67" s="8">
        <v>16</v>
      </c>
      <c r="G67" s="8">
        <v>107.25</v>
      </c>
      <c r="H67" s="8">
        <v>0.1085052274653857</v>
      </c>
      <c r="I67" s="8">
        <v>0.138071</v>
      </c>
      <c r="J67" s="8">
        <v>29.5</v>
      </c>
      <c r="K67" s="8">
        <v>13.65</v>
      </c>
      <c r="L67" s="8">
        <v>0</v>
      </c>
      <c r="M67" s="8">
        <v>47.37</v>
      </c>
      <c r="N67" s="8">
        <v>309.95000000000005</v>
      </c>
      <c r="O67" s="20">
        <v>1137.2376469999999</v>
      </c>
      <c r="P67" s="10">
        <v>32.415859599999997</v>
      </c>
      <c r="Q67" s="8">
        <v>-106.865907898</v>
      </c>
    </row>
    <row r="68" spans="1:17" ht="15.6" x14ac:dyDescent="0.3">
      <c r="A68" s="4">
        <v>43959</v>
      </c>
      <c r="B68" s="4" t="s">
        <v>1955</v>
      </c>
      <c r="C68" s="8" t="s">
        <v>1972</v>
      </c>
      <c r="D68" s="8" t="s">
        <v>1975</v>
      </c>
      <c r="E68" s="8" t="s">
        <v>1899</v>
      </c>
      <c r="F68" s="8">
        <v>38</v>
      </c>
      <c r="G68" s="8">
        <v>107.25</v>
      </c>
      <c r="H68" s="8">
        <v>0.25769991523029101</v>
      </c>
      <c r="I68" s="8">
        <v>0.113071</v>
      </c>
      <c r="J68" s="8">
        <v>29.5</v>
      </c>
      <c r="K68" s="8">
        <v>13.65</v>
      </c>
      <c r="L68" s="8">
        <v>0</v>
      </c>
      <c r="M68" s="8">
        <v>47.37</v>
      </c>
      <c r="N68" s="8">
        <v>309.95000000000005</v>
      </c>
      <c r="O68" s="20">
        <v>1137.2376469999999</v>
      </c>
      <c r="P68" s="10">
        <v>32.413950450000002</v>
      </c>
      <c r="Q68" s="8">
        <v>-106.865315968</v>
      </c>
    </row>
    <row r="69" spans="1:17" ht="15.6" x14ac:dyDescent="0.3">
      <c r="A69" s="4">
        <v>43959</v>
      </c>
      <c r="B69" s="4" t="s">
        <v>1955</v>
      </c>
      <c r="C69" s="8" t="s">
        <v>1972</v>
      </c>
      <c r="D69" s="8" t="s">
        <v>1976</v>
      </c>
      <c r="E69" s="8" t="s">
        <v>1899</v>
      </c>
      <c r="F69" s="8">
        <v>41</v>
      </c>
      <c r="G69" s="8">
        <v>107.25</v>
      </c>
      <c r="H69" s="8">
        <v>0.27804464538005086</v>
      </c>
      <c r="I69" s="8">
        <v>0.22214100000000001</v>
      </c>
      <c r="J69" s="8">
        <v>29.5</v>
      </c>
      <c r="K69" s="8">
        <v>13.65</v>
      </c>
      <c r="L69" s="8">
        <v>0</v>
      </c>
      <c r="M69" s="8">
        <v>47.37</v>
      </c>
      <c r="N69" s="8">
        <v>309.95000000000005</v>
      </c>
      <c r="O69" s="20">
        <v>1137.2376469999999</v>
      </c>
      <c r="P69" s="10">
        <v>32.412090589999998</v>
      </c>
      <c r="Q69" s="8">
        <v>-106.86472420600001</v>
      </c>
    </row>
    <row r="70" spans="1:17" ht="15.6" x14ac:dyDescent="0.3">
      <c r="A70" s="4">
        <v>43959</v>
      </c>
      <c r="B70" s="4" t="s">
        <v>1955</v>
      </c>
      <c r="C70" s="8" t="s">
        <v>1977</v>
      </c>
      <c r="D70" s="8" t="s">
        <v>1978</v>
      </c>
      <c r="E70" s="8" t="s">
        <v>1899</v>
      </c>
      <c r="F70" s="8">
        <v>50</v>
      </c>
      <c r="G70" s="8">
        <v>47.25</v>
      </c>
      <c r="H70" s="8">
        <v>0.33907883582933029</v>
      </c>
      <c r="I70" s="8">
        <v>0.23622499999999999</v>
      </c>
      <c r="J70" s="8">
        <v>29.41</v>
      </c>
      <c r="K70" s="8">
        <v>13.93</v>
      </c>
      <c r="L70" s="8">
        <v>1.38</v>
      </c>
      <c r="M70" s="8">
        <v>52.66</v>
      </c>
      <c r="N70" s="8">
        <v>288.31999999999994</v>
      </c>
      <c r="O70" s="20">
        <v>1136.705588</v>
      </c>
      <c r="P70" s="10">
        <v>32.343313549999998</v>
      </c>
      <c r="Q70" s="8">
        <v>-106.83927490400001</v>
      </c>
    </row>
    <row r="71" spans="1:17" ht="15.6" x14ac:dyDescent="0.3">
      <c r="A71" s="4">
        <v>43959</v>
      </c>
      <c r="B71" s="4" t="s">
        <v>1955</v>
      </c>
      <c r="C71" s="8" t="s">
        <v>1977</v>
      </c>
      <c r="D71" s="8" t="s">
        <v>1979</v>
      </c>
      <c r="E71" s="8" t="s">
        <v>1899</v>
      </c>
      <c r="F71" s="8">
        <v>104</v>
      </c>
      <c r="G71" s="8">
        <v>47.25</v>
      </c>
      <c r="H71" s="8">
        <v>0.70528397852500702</v>
      </c>
      <c r="I71" s="8">
        <v>0.22794200000000001</v>
      </c>
      <c r="J71" s="8">
        <v>29.41</v>
      </c>
      <c r="K71" s="8">
        <v>13.93</v>
      </c>
      <c r="L71" s="8">
        <v>1.38</v>
      </c>
      <c r="M71" s="8">
        <v>52.66</v>
      </c>
      <c r="N71" s="8">
        <v>288.31999999999994</v>
      </c>
      <c r="O71" s="20">
        <v>1136.600606</v>
      </c>
      <c r="P71" s="10">
        <v>32.341215060000003</v>
      </c>
      <c r="Q71" s="8">
        <v>-106.83799523899999</v>
      </c>
    </row>
    <row r="72" spans="1:17" ht="15.6" x14ac:dyDescent="0.3">
      <c r="A72" s="4">
        <v>43959</v>
      </c>
      <c r="B72" s="4" t="s">
        <v>1955</v>
      </c>
      <c r="C72" s="8" t="s">
        <v>1977</v>
      </c>
      <c r="D72" s="8" t="s">
        <v>1980</v>
      </c>
      <c r="E72" s="8" t="s">
        <v>1899</v>
      </c>
      <c r="F72" s="8">
        <v>21</v>
      </c>
      <c r="G72" s="8">
        <v>47.25</v>
      </c>
      <c r="H72" s="8">
        <v>0.14241311104831872</v>
      </c>
      <c r="I72" s="8">
        <v>0.388876</v>
      </c>
      <c r="J72" s="8">
        <v>29.41</v>
      </c>
      <c r="K72" s="8">
        <v>13.93</v>
      </c>
      <c r="L72" s="8">
        <v>1.38</v>
      </c>
      <c r="M72" s="8">
        <v>52.66</v>
      </c>
      <c r="N72" s="8">
        <v>288.31999999999994</v>
      </c>
      <c r="O72" s="20">
        <v>1136.600606</v>
      </c>
      <c r="P72" s="10">
        <v>32.339590059999999</v>
      </c>
      <c r="Q72" s="8">
        <v>-106.836637622</v>
      </c>
    </row>
    <row r="73" spans="1:17" ht="15.6" x14ac:dyDescent="0.3">
      <c r="A73" s="4">
        <v>43959</v>
      </c>
      <c r="B73" s="4" t="s">
        <v>1955</v>
      </c>
      <c r="C73" s="8" t="s">
        <v>1977</v>
      </c>
      <c r="D73" s="8" t="s">
        <v>1981</v>
      </c>
      <c r="E73" s="8" t="s">
        <v>1899</v>
      </c>
      <c r="F73" s="8">
        <v>14</v>
      </c>
      <c r="G73" s="8">
        <v>47.25</v>
      </c>
      <c r="H73" s="8">
        <v>9.4942074032212484E-2</v>
      </c>
      <c r="I73" s="8">
        <v>0.29189599999999999</v>
      </c>
      <c r="J73" s="8">
        <v>29.41</v>
      </c>
      <c r="K73" s="8">
        <v>13.93</v>
      </c>
      <c r="L73" s="8">
        <v>1.38</v>
      </c>
      <c r="M73" s="8">
        <v>52.66</v>
      </c>
      <c r="N73" s="8">
        <v>288.31999999999994</v>
      </c>
      <c r="O73" s="20">
        <v>1136.600606</v>
      </c>
      <c r="P73" s="10">
        <v>32.337331810000002</v>
      </c>
      <c r="Q73" s="8">
        <v>-106.835410427</v>
      </c>
    </row>
    <row r="74" spans="1:17" ht="15.6" x14ac:dyDescent="0.3">
      <c r="A74" s="4">
        <v>43959</v>
      </c>
      <c r="B74" s="4" t="s">
        <v>1955</v>
      </c>
      <c r="C74" s="8" t="s">
        <v>1897</v>
      </c>
      <c r="D74" s="8" t="s">
        <v>1898</v>
      </c>
      <c r="E74" s="8" t="s">
        <v>1899</v>
      </c>
      <c r="F74" s="8">
        <v>2255</v>
      </c>
      <c r="G74" s="8">
        <v>1136.75</v>
      </c>
      <c r="H74" s="8">
        <v>15.292455495902797</v>
      </c>
      <c r="I74" s="8">
        <v>0.28156799999999998</v>
      </c>
      <c r="J74" s="8">
        <v>29.29</v>
      </c>
      <c r="K74" s="8">
        <v>14.14</v>
      </c>
      <c r="L74" s="8">
        <v>0</v>
      </c>
      <c r="M74" s="8">
        <v>56.26</v>
      </c>
      <c r="N74" s="8">
        <v>281.58</v>
      </c>
      <c r="O74" s="20">
        <v>1138.9567649999999</v>
      </c>
      <c r="P74" s="10">
        <v>32.276358330000001</v>
      </c>
      <c r="Q74" s="8">
        <v>-106.82694495699999</v>
      </c>
    </row>
    <row r="75" spans="1:17" ht="15.6" x14ac:dyDescent="0.3">
      <c r="A75" s="4">
        <v>43959</v>
      </c>
      <c r="B75" s="4" t="s">
        <v>1955</v>
      </c>
      <c r="C75" s="8" t="s">
        <v>1897</v>
      </c>
      <c r="D75" s="8" t="s">
        <v>1900</v>
      </c>
      <c r="E75" s="8" t="s">
        <v>1899</v>
      </c>
      <c r="F75" s="8">
        <v>2019</v>
      </c>
      <c r="G75" s="8">
        <v>1136.75</v>
      </c>
      <c r="H75" s="8">
        <v>13.692003390788358</v>
      </c>
      <c r="I75" s="8">
        <v>-0.153112</v>
      </c>
      <c r="J75" s="8">
        <v>29.29</v>
      </c>
      <c r="K75" s="8">
        <v>14.14</v>
      </c>
      <c r="L75" s="8">
        <v>0</v>
      </c>
      <c r="M75" s="8">
        <v>56.26</v>
      </c>
      <c r="N75" s="8">
        <v>281.58</v>
      </c>
      <c r="O75" s="20">
        <v>1138.7627</v>
      </c>
      <c r="P75" s="10">
        <v>32.273942239999997</v>
      </c>
      <c r="Q75" s="8">
        <v>-106.82747175900001</v>
      </c>
    </row>
    <row r="76" spans="1:17" ht="15.6" x14ac:dyDescent="0.3">
      <c r="A76" s="4">
        <v>43959</v>
      </c>
      <c r="B76" s="4" t="s">
        <v>1955</v>
      </c>
      <c r="C76" s="8" t="s">
        <v>1897</v>
      </c>
      <c r="D76" s="8" t="s">
        <v>1901</v>
      </c>
      <c r="E76" s="8" t="s">
        <v>1899</v>
      </c>
      <c r="F76" s="8">
        <v>234</v>
      </c>
      <c r="G76" s="8">
        <v>1136.75</v>
      </c>
      <c r="H76" s="8">
        <v>1.5868889516812659</v>
      </c>
      <c r="I76" s="8">
        <v>0.18140999999999999</v>
      </c>
      <c r="J76" s="8">
        <v>29.29</v>
      </c>
      <c r="K76" s="8">
        <v>14.14</v>
      </c>
      <c r="L76" s="8">
        <v>0</v>
      </c>
      <c r="M76" s="8">
        <v>56.26</v>
      </c>
      <c r="N76" s="8">
        <v>281.58</v>
      </c>
      <c r="O76" s="20">
        <v>1138.6366</v>
      </c>
      <c r="P76" s="10">
        <v>32.271216870000003</v>
      </c>
      <c r="Q76" s="8">
        <v>-106.827994287</v>
      </c>
    </row>
    <row r="77" spans="1:17" ht="15.6" x14ac:dyDescent="0.3">
      <c r="A77" s="4">
        <v>43959</v>
      </c>
      <c r="B77" s="4" t="s">
        <v>1955</v>
      </c>
      <c r="C77" s="8" t="s">
        <v>1897</v>
      </c>
      <c r="D77" s="8" t="s">
        <v>1903</v>
      </c>
      <c r="E77" s="8" t="s">
        <v>1899</v>
      </c>
      <c r="F77" s="8">
        <v>39</v>
      </c>
      <c r="G77" s="8">
        <v>1136.75</v>
      </c>
      <c r="H77" s="8">
        <v>0.26448149194687764</v>
      </c>
      <c r="I77" s="8">
        <v>0.34441100000000002</v>
      </c>
      <c r="J77" s="8">
        <v>29.29</v>
      </c>
      <c r="K77" s="8">
        <v>14.14</v>
      </c>
      <c r="L77" s="8">
        <v>0</v>
      </c>
      <c r="M77" s="8">
        <v>56.26</v>
      </c>
      <c r="N77" s="8">
        <v>281.58</v>
      </c>
      <c r="O77" s="20">
        <v>1138.0079000000001</v>
      </c>
      <c r="P77" s="10">
        <v>32.26696003</v>
      </c>
      <c r="Q77" s="8">
        <v>-106.82764308500001</v>
      </c>
    </row>
    <row r="78" spans="1:17" ht="15.6" x14ac:dyDescent="0.3">
      <c r="A78" s="4">
        <v>43966</v>
      </c>
      <c r="B78" s="4" t="s">
        <v>1955</v>
      </c>
      <c r="C78" s="8" t="s">
        <v>1910</v>
      </c>
      <c r="D78" s="8" t="s">
        <v>1911</v>
      </c>
      <c r="E78" s="8" t="s">
        <v>1899</v>
      </c>
      <c r="F78" s="8">
        <v>49</v>
      </c>
      <c r="G78" s="8">
        <v>26.5</v>
      </c>
      <c r="H78" s="8">
        <v>0.33229725911274371</v>
      </c>
      <c r="I78" s="8">
        <v>0.47845100000000002</v>
      </c>
      <c r="J78" s="8">
        <v>31.75</v>
      </c>
      <c r="K78" s="8">
        <v>11.71</v>
      </c>
      <c r="L78" s="8">
        <v>0</v>
      </c>
      <c r="M78" s="8">
        <v>27.38</v>
      </c>
      <c r="N78" s="8">
        <v>306.45999999999998</v>
      </c>
      <c r="O78" s="20">
        <v>1154.422</v>
      </c>
      <c r="P78" s="10">
        <v>32.684593560000003</v>
      </c>
      <c r="Q78" s="8">
        <v>-107.198291263</v>
      </c>
    </row>
    <row r="79" spans="1:17" ht="15.6" x14ac:dyDescent="0.3">
      <c r="A79" s="4">
        <v>43966</v>
      </c>
      <c r="B79" s="4" t="s">
        <v>1955</v>
      </c>
      <c r="C79" s="8" t="s">
        <v>1910</v>
      </c>
      <c r="D79" s="8" t="s">
        <v>1912</v>
      </c>
      <c r="E79" s="8" t="s">
        <v>1899</v>
      </c>
      <c r="F79" s="8">
        <v>45</v>
      </c>
      <c r="G79" s="8">
        <v>26.5</v>
      </c>
      <c r="H79" s="8">
        <v>0.30517095224639729</v>
      </c>
      <c r="I79" s="8">
        <v>0.36368299999999998</v>
      </c>
      <c r="J79" s="8">
        <v>31.75</v>
      </c>
      <c r="K79" s="8">
        <v>11.71</v>
      </c>
      <c r="L79" s="8">
        <v>0</v>
      </c>
      <c r="M79" s="8">
        <v>27.38</v>
      </c>
      <c r="N79" s="8">
        <v>306.45999999999998</v>
      </c>
      <c r="O79" s="20">
        <v>1154.4290000000001</v>
      </c>
      <c r="P79" s="10">
        <v>32.683200059999997</v>
      </c>
      <c r="Q79" s="8">
        <v>-107.19655905899999</v>
      </c>
    </row>
    <row r="80" spans="1:17" ht="15.6" x14ac:dyDescent="0.3">
      <c r="A80" s="4">
        <v>43966</v>
      </c>
      <c r="B80" s="4" t="s">
        <v>1955</v>
      </c>
      <c r="C80" s="8" t="s">
        <v>1910</v>
      </c>
      <c r="D80" s="8" t="s">
        <v>1913</v>
      </c>
      <c r="E80" s="8" t="s">
        <v>1899</v>
      </c>
      <c r="F80" s="8">
        <v>1</v>
      </c>
      <c r="G80" s="8">
        <v>26.5</v>
      </c>
      <c r="H80" s="8">
        <v>6.7815767165866061E-3</v>
      </c>
      <c r="I80" s="8">
        <v>0.28508800000000001</v>
      </c>
      <c r="J80" s="8">
        <v>31.75</v>
      </c>
      <c r="K80" s="8">
        <v>11.71</v>
      </c>
      <c r="L80" s="8">
        <v>0</v>
      </c>
      <c r="M80" s="8">
        <v>27.38</v>
      </c>
      <c r="N80" s="8">
        <v>306.45999999999998</v>
      </c>
      <c r="O80" s="20">
        <v>1154.4290000000001</v>
      </c>
      <c r="P80" s="10">
        <v>32.682965369999998</v>
      </c>
      <c r="Q80" s="8">
        <v>-107.194007775</v>
      </c>
    </row>
    <row r="81" spans="1:17" ht="15.6" x14ac:dyDescent="0.3">
      <c r="A81" s="4">
        <v>43966</v>
      </c>
      <c r="B81" s="4" t="s">
        <v>1955</v>
      </c>
      <c r="C81" s="8" t="s">
        <v>1910</v>
      </c>
      <c r="D81" s="8" t="s">
        <v>1914</v>
      </c>
      <c r="E81" s="8" t="s">
        <v>1899</v>
      </c>
      <c r="F81" s="8">
        <v>11</v>
      </c>
      <c r="G81" s="8">
        <v>26.5</v>
      </c>
      <c r="H81" s="8">
        <v>7.4597343882452663E-2</v>
      </c>
      <c r="I81" s="8">
        <v>0.298041</v>
      </c>
      <c r="J81" s="8">
        <v>31.75</v>
      </c>
      <c r="K81" s="8">
        <v>11.71</v>
      </c>
      <c r="L81" s="8">
        <v>0</v>
      </c>
      <c r="M81" s="8">
        <v>27.38</v>
      </c>
      <c r="N81" s="8">
        <v>306.45999999999998</v>
      </c>
      <c r="O81" s="20">
        <v>1154.4290000000001</v>
      </c>
      <c r="P81" s="10">
        <v>32.683288330000003</v>
      </c>
      <c r="Q81" s="8">
        <v>-107.192017576</v>
      </c>
    </row>
    <row r="82" spans="1:17" ht="15.6" x14ac:dyDescent="0.3">
      <c r="A82" s="4">
        <v>43966</v>
      </c>
      <c r="B82" s="4" t="s">
        <v>1955</v>
      </c>
      <c r="C82" s="8" t="s">
        <v>1915</v>
      </c>
      <c r="D82" s="8" t="s">
        <v>1916</v>
      </c>
      <c r="E82" s="8" t="s">
        <v>1899</v>
      </c>
      <c r="F82" s="8">
        <v>9</v>
      </c>
      <c r="G82" s="8">
        <v>9.5</v>
      </c>
      <c r="H82" s="8">
        <v>6.1034190449279456E-2</v>
      </c>
      <c r="I82" s="8">
        <v>0.12985099999999999</v>
      </c>
      <c r="J82" s="8">
        <v>31.8</v>
      </c>
      <c r="K82" s="8">
        <v>11.85</v>
      </c>
      <c r="L82" s="8">
        <v>0</v>
      </c>
      <c r="M82" s="8">
        <v>30.82</v>
      </c>
      <c r="N82" s="8">
        <v>305.34000000000003</v>
      </c>
      <c r="O82" s="20">
        <v>1146.873</v>
      </c>
      <c r="P82" s="10">
        <v>32.659915720000001</v>
      </c>
      <c r="Q82" s="8">
        <v>-107.11338426</v>
      </c>
    </row>
    <row r="83" spans="1:17" ht="15.6" x14ac:dyDescent="0.3">
      <c r="A83" s="4">
        <v>43966</v>
      </c>
      <c r="B83" s="4" t="s">
        <v>1955</v>
      </c>
      <c r="C83" s="8" t="s">
        <v>1915</v>
      </c>
      <c r="D83" s="8" t="s">
        <v>1917</v>
      </c>
      <c r="E83" s="8" t="s">
        <v>1899</v>
      </c>
      <c r="F83" s="8">
        <v>20</v>
      </c>
      <c r="G83" s="8">
        <v>9.5</v>
      </c>
      <c r="H83" s="8">
        <v>0.13563153433173211</v>
      </c>
      <c r="I83" s="8">
        <v>0.260328</v>
      </c>
      <c r="J83" s="8">
        <v>31.8</v>
      </c>
      <c r="K83" s="8">
        <v>11.85</v>
      </c>
      <c r="L83" s="8">
        <v>0</v>
      </c>
      <c r="M83" s="8">
        <v>30.82</v>
      </c>
      <c r="N83" s="8">
        <v>305.34000000000003</v>
      </c>
      <c r="O83" s="20">
        <v>1146.873</v>
      </c>
      <c r="P83" s="10">
        <v>32.658148570000002</v>
      </c>
      <c r="Q83" s="8">
        <v>-107.111894041</v>
      </c>
    </row>
    <row r="84" spans="1:17" ht="15.6" x14ac:dyDescent="0.3">
      <c r="A84" s="4">
        <v>43966</v>
      </c>
      <c r="B84" s="4" t="s">
        <v>1955</v>
      </c>
      <c r="C84" s="8" t="s">
        <v>1915</v>
      </c>
      <c r="D84" s="8" t="s">
        <v>1918</v>
      </c>
      <c r="E84" s="8" t="s">
        <v>1899</v>
      </c>
      <c r="F84" s="8">
        <v>6</v>
      </c>
      <c r="G84" s="8">
        <v>9.5</v>
      </c>
      <c r="H84" s="8">
        <v>4.0689460299519635E-2</v>
      </c>
      <c r="I84" s="8">
        <v>0.43023400000000001</v>
      </c>
      <c r="J84" s="8">
        <v>31.8</v>
      </c>
      <c r="K84" s="8">
        <v>11.85</v>
      </c>
      <c r="L84" s="8">
        <v>0</v>
      </c>
      <c r="M84" s="8">
        <v>30.82</v>
      </c>
      <c r="N84" s="8">
        <v>305.34000000000003</v>
      </c>
      <c r="O84" s="20">
        <v>1150.4090000000001</v>
      </c>
      <c r="P84" s="10">
        <v>32.656895470000002</v>
      </c>
      <c r="Q84" s="8">
        <v>-107.110165525</v>
      </c>
    </row>
    <row r="85" spans="1:17" ht="15.6" x14ac:dyDescent="0.3">
      <c r="A85" s="4">
        <v>43966</v>
      </c>
      <c r="B85" s="4" t="s">
        <v>1955</v>
      </c>
      <c r="C85" s="8" t="s">
        <v>1915</v>
      </c>
      <c r="D85" s="8" t="s">
        <v>1919</v>
      </c>
      <c r="E85" s="8" t="s">
        <v>1899</v>
      </c>
      <c r="F85" s="8">
        <v>3</v>
      </c>
      <c r="G85" s="8">
        <v>9.5</v>
      </c>
      <c r="H85" s="8">
        <v>2.0344730149759818E-2</v>
      </c>
      <c r="I85" s="8">
        <v>0.45636300000000002</v>
      </c>
      <c r="J85" s="8">
        <v>31.8</v>
      </c>
      <c r="K85" s="8">
        <v>11.85</v>
      </c>
      <c r="L85" s="8">
        <v>0</v>
      </c>
      <c r="M85" s="8">
        <v>30.82</v>
      </c>
      <c r="N85" s="8">
        <v>305.34000000000003</v>
      </c>
      <c r="O85" s="20">
        <v>1150.4090000000001</v>
      </c>
      <c r="P85" s="10">
        <v>32.655832400000001</v>
      </c>
      <c r="Q85" s="8">
        <v>-107.10839526700001</v>
      </c>
    </row>
    <row r="86" spans="1:17" ht="15.6" x14ac:dyDescent="0.3">
      <c r="A86" s="4">
        <v>43966</v>
      </c>
      <c r="B86" s="4" t="s">
        <v>1955</v>
      </c>
      <c r="C86" s="8" t="s">
        <v>1920</v>
      </c>
      <c r="D86" s="8" t="s">
        <v>1921</v>
      </c>
      <c r="E86" s="8" t="s">
        <v>1899</v>
      </c>
      <c r="F86" s="8">
        <v>13</v>
      </c>
      <c r="G86" s="8">
        <v>6.25</v>
      </c>
      <c r="H86" s="8">
        <v>8.8160497315625877E-2</v>
      </c>
      <c r="I86" s="8">
        <v>0.234237</v>
      </c>
      <c r="J86" s="8">
        <v>31.82</v>
      </c>
      <c r="K86" s="8">
        <v>11.9</v>
      </c>
      <c r="L86" s="8">
        <v>0</v>
      </c>
      <c r="M86" s="8">
        <v>30.28</v>
      </c>
      <c r="N86" s="8">
        <v>300.62</v>
      </c>
      <c r="O86" s="20">
        <v>1142.423</v>
      </c>
      <c r="P86" s="10">
        <v>32.643676370000001</v>
      </c>
      <c r="Q86" s="8">
        <v>-107.043436607</v>
      </c>
    </row>
    <row r="87" spans="1:17" ht="15.6" x14ac:dyDescent="0.3">
      <c r="A87" s="4">
        <v>43966</v>
      </c>
      <c r="B87" s="4" t="s">
        <v>1955</v>
      </c>
      <c r="C87" s="8" t="s">
        <v>1920</v>
      </c>
      <c r="D87" s="8" t="s">
        <v>1922</v>
      </c>
      <c r="E87" s="8" t="s">
        <v>1899</v>
      </c>
      <c r="F87" s="8">
        <v>1</v>
      </c>
      <c r="G87" s="8">
        <v>6.25</v>
      </c>
      <c r="H87" s="8">
        <v>6.7815767165866061E-3</v>
      </c>
      <c r="I87" s="8">
        <v>0.27152199999999999</v>
      </c>
      <c r="J87" s="8">
        <v>31.82</v>
      </c>
      <c r="K87" s="8">
        <v>11.9</v>
      </c>
      <c r="L87" s="8">
        <v>0</v>
      </c>
      <c r="M87" s="8">
        <v>30.28</v>
      </c>
      <c r="N87" s="8">
        <v>300.62</v>
      </c>
      <c r="O87" s="20">
        <v>1142.7729999999999</v>
      </c>
      <c r="P87" s="10">
        <v>32.64225648</v>
      </c>
      <c r="Q87" s="8">
        <v>-107.041698704</v>
      </c>
    </row>
    <row r="88" spans="1:17" ht="15.6" x14ac:dyDescent="0.3">
      <c r="A88" s="4">
        <v>43966</v>
      </c>
      <c r="B88" s="4" t="s">
        <v>1955</v>
      </c>
      <c r="C88" s="8" t="s">
        <v>1920</v>
      </c>
      <c r="D88" s="8" t="s">
        <v>1923</v>
      </c>
      <c r="E88" s="8" t="s">
        <v>1899</v>
      </c>
      <c r="F88" s="8">
        <v>4</v>
      </c>
      <c r="G88" s="8">
        <v>6.25</v>
      </c>
      <c r="H88" s="8">
        <v>2.7126306866346424E-2</v>
      </c>
      <c r="I88" s="8">
        <v>-0.105613</v>
      </c>
      <c r="J88" s="8">
        <v>31.82</v>
      </c>
      <c r="K88" s="8">
        <v>11.9</v>
      </c>
      <c r="L88" s="8">
        <v>0</v>
      </c>
      <c r="M88" s="8">
        <v>30.28</v>
      </c>
      <c r="N88" s="8">
        <v>300.62</v>
      </c>
      <c r="O88" s="20">
        <v>1142.7729999999999</v>
      </c>
      <c r="P88" s="10">
        <v>32.640433250000001</v>
      </c>
      <c r="Q88" s="8">
        <v>-107.04065071399999</v>
      </c>
    </row>
    <row r="89" spans="1:17" ht="15.6" x14ac:dyDescent="0.3">
      <c r="A89" s="4">
        <v>43966</v>
      </c>
      <c r="B89" s="4" t="s">
        <v>1955</v>
      </c>
      <c r="C89" s="8" t="s">
        <v>1920</v>
      </c>
      <c r="D89" s="8" t="s">
        <v>1924</v>
      </c>
      <c r="E89" s="8" t="s">
        <v>1899</v>
      </c>
      <c r="F89" s="8">
        <v>7</v>
      </c>
      <c r="G89" s="8">
        <v>6.25</v>
      </c>
      <c r="H89" s="8">
        <v>4.7471037016106242E-2</v>
      </c>
      <c r="I89" s="8">
        <v>0.34554400000000002</v>
      </c>
      <c r="J89" s="8">
        <v>31.82</v>
      </c>
      <c r="K89" s="8">
        <v>11.9</v>
      </c>
      <c r="L89" s="8">
        <v>0</v>
      </c>
      <c r="M89" s="8">
        <v>30.28</v>
      </c>
      <c r="N89" s="8">
        <v>300.62</v>
      </c>
      <c r="O89" s="20">
        <v>1142.7729999999999</v>
      </c>
      <c r="P89" s="10">
        <v>32.638175500000003</v>
      </c>
      <c r="Q89" s="8">
        <v>-107.040821118</v>
      </c>
    </row>
    <row r="90" spans="1:17" ht="15.6" x14ac:dyDescent="0.3">
      <c r="A90" s="22">
        <v>43973</v>
      </c>
      <c r="B90" s="4" t="s">
        <v>1955</v>
      </c>
      <c r="C90" s="23" t="s">
        <v>1897</v>
      </c>
      <c r="D90" s="23" t="s">
        <v>1898</v>
      </c>
      <c r="E90" s="23" t="s">
        <v>1899</v>
      </c>
      <c r="F90" s="23" t="s">
        <v>1982</v>
      </c>
      <c r="G90" s="8">
        <v>296.33</v>
      </c>
      <c r="H90" s="8" t="s">
        <v>1982</v>
      </c>
      <c r="I90" s="8">
        <v>0.28156799999999998</v>
      </c>
      <c r="J90" s="8">
        <v>32.090000000000003</v>
      </c>
      <c r="K90" s="8">
        <v>8.0299999999999994</v>
      </c>
      <c r="L90" s="8">
        <v>0</v>
      </c>
      <c r="M90" s="8">
        <v>56.26</v>
      </c>
      <c r="N90" s="8">
        <v>281.58</v>
      </c>
      <c r="O90" s="20">
        <v>1186.8879999999999</v>
      </c>
      <c r="P90" s="24">
        <v>32.276358330000001</v>
      </c>
      <c r="Q90" s="8">
        <v>-106.82694495699999</v>
      </c>
    </row>
    <row r="91" spans="1:17" ht="15.6" x14ac:dyDescent="0.3">
      <c r="A91" s="4">
        <v>43973</v>
      </c>
      <c r="B91" s="4" t="s">
        <v>1955</v>
      </c>
      <c r="C91" s="8" t="s">
        <v>1897</v>
      </c>
      <c r="D91" s="8" t="s">
        <v>1900</v>
      </c>
      <c r="E91" s="8" t="s">
        <v>1899</v>
      </c>
      <c r="F91" s="8">
        <v>871</v>
      </c>
      <c r="G91" s="8">
        <v>296.33</v>
      </c>
      <c r="H91" s="8">
        <v>5.906753320146934</v>
      </c>
      <c r="I91" s="8">
        <v>-0.153112</v>
      </c>
      <c r="J91" s="8">
        <v>32.090000000000003</v>
      </c>
      <c r="K91" s="8">
        <v>8.0299999999999994</v>
      </c>
      <c r="L91" s="8">
        <v>0</v>
      </c>
      <c r="M91" s="8">
        <v>56.26</v>
      </c>
      <c r="N91" s="8">
        <v>281.58</v>
      </c>
      <c r="O91" s="20">
        <v>1186.8879999999999</v>
      </c>
      <c r="P91" s="10">
        <v>32.273942239999997</v>
      </c>
      <c r="Q91" s="8">
        <v>-106.82747175900001</v>
      </c>
    </row>
    <row r="92" spans="1:17" ht="15.6" x14ac:dyDescent="0.3">
      <c r="A92" s="4">
        <v>43973</v>
      </c>
      <c r="B92" s="4" t="s">
        <v>1955</v>
      </c>
      <c r="C92" s="8" t="s">
        <v>1897</v>
      </c>
      <c r="D92" s="8" t="s">
        <v>1901</v>
      </c>
      <c r="E92" s="8" t="s">
        <v>1899</v>
      </c>
      <c r="F92" s="8">
        <v>14</v>
      </c>
      <c r="G92" s="8">
        <v>296.33</v>
      </c>
      <c r="H92" s="8">
        <v>9.4942074032212484E-2</v>
      </c>
      <c r="I92" s="8">
        <v>0.18140999999999999</v>
      </c>
      <c r="J92" s="8">
        <v>32.090000000000003</v>
      </c>
      <c r="K92" s="8">
        <v>8.0299999999999994</v>
      </c>
      <c r="L92" s="8">
        <v>0</v>
      </c>
      <c r="M92" s="8">
        <v>56.26</v>
      </c>
      <c r="N92" s="8">
        <v>281.58</v>
      </c>
      <c r="O92" s="20">
        <v>1186.4970000000001</v>
      </c>
      <c r="P92" s="10">
        <v>32.271216870000003</v>
      </c>
      <c r="Q92" s="8">
        <v>-106.827994287</v>
      </c>
    </row>
    <row r="93" spans="1:17" ht="15.6" x14ac:dyDescent="0.3">
      <c r="A93" s="4">
        <v>43973</v>
      </c>
      <c r="B93" s="4" t="s">
        <v>1955</v>
      </c>
      <c r="C93" s="8" t="s">
        <v>1897</v>
      </c>
      <c r="D93" s="8" t="s">
        <v>1903</v>
      </c>
      <c r="E93" s="8" t="s">
        <v>1899</v>
      </c>
      <c r="F93" s="8">
        <v>4</v>
      </c>
      <c r="G93" s="8">
        <v>296.33</v>
      </c>
      <c r="H93" s="8">
        <v>2.7126306866346424E-2</v>
      </c>
      <c r="I93" s="8">
        <v>0.34441100000000002</v>
      </c>
      <c r="J93" s="8">
        <v>32.090000000000003</v>
      </c>
      <c r="K93" s="8">
        <v>8.0299999999999994</v>
      </c>
      <c r="L93" s="8">
        <v>0</v>
      </c>
      <c r="M93" s="8">
        <v>56.26</v>
      </c>
      <c r="N93" s="8">
        <v>281.58</v>
      </c>
      <c r="O93" s="20">
        <v>1186.4970000000001</v>
      </c>
      <c r="P93" s="10">
        <v>32.26696003</v>
      </c>
      <c r="Q93" s="8">
        <v>-106.82764308500001</v>
      </c>
    </row>
    <row r="94" spans="1:17" ht="15.6" x14ac:dyDescent="0.3">
      <c r="A94" s="4">
        <v>43973</v>
      </c>
      <c r="B94" s="4" t="s">
        <v>1955</v>
      </c>
      <c r="C94" s="8" t="s">
        <v>1925</v>
      </c>
      <c r="D94" s="8" t="s">
        <v>1926</v>
      </c>
      <c r="E94" s="8" t="s">
        <v>1899</v>
      </c>
      <c r="F94" s="8">
        <v>348</v>
      </c>
      <c r="G94" s="8">
        <v>78.5</v>
      </c>
      <c r="H94" s="8">
        <v>2.3599886973721387</v>
      </c>
      <c r="I94" s="8">
        <v>-6.2910400000000005E-2</v>
      </c>
      <c r="J94" s="8">
        <v>32.17</v>
      </c>
      <c r="K94" s="8">
        <v>8.39</v>
      </c>
      <c r="L94" s="8">
        <v>0.93</v>
      </c>
      <c r="M94" s="8">
        <v>62.42</v>
      </c>
      <c r="N94" s="8">
        <v>272.79000000000002</v>
      </c>
      <c r="O94" s="20">
        <v>459.71660000000003</v>
      </c>
      <c r="P94" s="10">
        <v>32.208915599999997</v>
      </c>
      <c r="Q94" s="8">
        <v>-106.769143017</v>
      </c>
    </row>
    <row r="95" spans="1:17" ht="15.6" x14ac:dyDescent="0.3">
      <c r="A95" s="4">
        <v>43973</v>
      </c>
      <c r="B95" s="4" t="s">
        <v>1955</v>
      </c>
      <c r="C95" s="8" t="s">
        <v>1925</v>
      </c>
      <c r="D95" s="8" t="s">
        <v>1927</v>
      </c>
      <c r="E95" s="8" t="s">
        <v>1899</v>
      </c>
      <c r="F95" s="8">
        <v>192</v>
      </c>
      <c r="G95" s="8">
        <v>78.5</v>
      </c>
      <c r="H95" s="8">
        <v>1.3020627295846283</v>
      </c>
      <c r="I95" s="8">
        <v>-1.8732E-3</v>
      </c>
      <c r="J95" s="8">
        <v>32.17</v>
      </c>
      <c r="K95" s="8">
        <v>8.39</v>
      </c>
      <c r="L95" s="8">
        <v>0.93</v>
      </c>
      <c r="M95" s="8">
        <v>62.42</v>
      </c>
      <c r="N95" s="8">
        <v>272.79000000000002</v>
      </c>
      <c r="O95" s="20">
        <v>459.71660000000003</v>
      </c>
      <c r="P95" s="10">
        <v>32.207741470000002</v>
      </c>
      <c r="Q95" s="8">
        <v>-106.766901109</v>
      </c>
    </row>
    <row r="96" spans="1:17" ht="15.6" x14ac:dyDescent="0.3">
      <c r="A96" s="4">
        <v>43973</v>
      </c>
      <c r="B96" s="4" t="s">
        <v>1955</v>
      </c>
      <c r="C96" s="8" t="s">
        <v>1925</v>
      </c>
      <c r="D96" s="8" t="s">
        <v>1928</v>
      </c>
      <c r="E96" s="8" t="s">
        <v>1899</v>
      </c>
      <c r="F96" s="8">
        <v>36</v>
      </c>
      <c r="G96" s="8">
        <v>78.5</v>
      </c>
      <c r="H96" s="8">
        <v>0.24413676179711782</v>
      </c>
      <c r="I96" s="8">
        <v>0.16378400000000001</v>
      </c>
      <c r="J96" s="8">
        <v>32.17</v>
      </c>
      <c r="K96" s="8">
        <v>8.39</v>
      </c>
      <c r="L96" s="8">
        <v>0.93</v>
      </c>
      <c r="M96" s="8">
        <v>62.42</v>
      </c>
      <c r="N96" s="8">
        <v>272.79000000000002</v>
      </c>
      <c r="O96" s="20">
        <v>459.71660000000003</v>
      </c>
      <c r="P96" s="10">
        <v>32.207102519999999</v>
      </c>
      <c r="Q96" s="8">
        <v>-106.764127538</v>
      </c>
    </row>
    <row r="97" spans="1:17" ht="15.6" x14ac:dyDescent="0.3">
      <c r="A97" s="4">
        <v>43973</v>
      </c>
      <c r="B97" s="4" t="s">
        <v>1955</v>
      </c>
      <c r="C97" s="8" t="s">
        <v>1925</v>
      </c>
      <c r="D97" s="8" t="s">
        <v>1929</v>
      </c>
      <c r="E97" s="8" t="s">
        <v>1899</v>
      </c>
      <c r="F97" s="8">
        <v>17</v>
      </c>
      <c r="G97" s="8">
        <v>78.5</v>
      </c>
      <c r="H97" s="8">
        <v>0.1152868041819723</v>
      </c>
      <c r="I97" s="8">
        <v>0.21841099999999999</v>
      </c>
      <c r="J97" s="8">
        <v>32.17</v>
      </c>
      <c r="K97" s="8">
        <v>8.39</v>
      </c>
      <c r="L97" s="8">
        <v>0.93</v>
      </c>
      <c r="M97" s="8">
        <v>62.42</v>
      </c>
      <c r="N97" s="8">
        <v>272.79000000000002</v>
      </c>
      <c r="O97" s="20">
        <v>459.71660000000003</v>
      </c>
      <c r="P97" s="10">
        <v>32.20636725</v>
      </c>
      <c r="Q97" s="8">
        <v>-106.760718031</v>
      </c>
    </row>
    <row r="98" spans="1:17" ht="15.6" x14ac:dyDescent="0.3">
      <c r="A98" s="4">
        <v>43973</v>
      </c>
      <c r="B98" s="4" t="s">
        <v>1955</v>
      </c>
      <c r="C98" s="8" t="s">
        <v>1930</v>
      </c>
      <c r="D98" s="8" t="s">
        <v>1931</v>
      </c>
      <c r="E98" s="8" t="s">
        <v>1899</v>
      </c>
      <c r="F98" s="8">
        <v>69</v>
      </c>
      <c r="G98" s="8">
        <v>179.5</v>
      </c>
      <c r="H98" s="8">
        <v>0.4679287934444758</v>
      </c>
      <c r="I98" s="8">
        <v>0.262297</v>
      </c>
      <c r="J98" s="8">
        <v>32.270000000000003</v>
      </c>
      <c r="K98" s="8">
        <v>8.6300000000000008</v>
      </c>
      <c r="L98" s="8">
        <v>0.88</v>
      </c>
      <c r="M98" s="8">
        <v>65.489999999999995</v>
      </c>
      <c r="N98" s="8">
        <v>283.52999999999997</v>
      </c>
      <c r="O98" s="20">
        <v>453.05489999999998</v>
      </c>
      <c r="P98" s="10">
        <v>32.153534860000001</v>
      </c>
      <c r="Q98" s="8">
        <v>-106.703418754</v>
      </c>
    </row>
    <row r="99" spans="1:17" ht="15.6" x14ac:dyDescent="0.3">
      <c r="A99" s="4">
        <v>43973</v>
      </c>
      <c r="B99" s="4" t="s">
        <v>1955</v>
      </c>
      <c r="C99" s="8" t="s">
        <v>1930</v>
      </c>
      <c r="D99" s="8" t="s">
        <v>1932</v>
      </c>
      <c r="E99" s="8" t="s">
        <v>1899</v>
      </c>
      <c r="F99" s="8">
        <v>108</v>
      </c>
      <c r="G99" s="8">
        <v>179.5</v>
      </c>
      <c r="H99" s="8">
        <v>0.73241028539135344</v>
      </c>
      <c r="I99" s="8">
        <v>0.21834799999999999</v>
      </c>
      <c r="J99" s="8">
        <v>32.270000000000003</v>
      </c>
      <c r="K99" s="8">
        <v>8.6300000000000008</v>
      </c>
      <c r="L99" s="8">
        <v>0.88</v>
      </c>
      <c r="M99" s="8">
        <v>65.489999999999995</v>
      </c>
      <c r="N99" s="8">
        <v>283.52999999999997</v>
      </c>
      <c r="O99" s="20">
        <v>453.05489999999998</v>
      </c>
      <c r="P99" s="10">
        <v>32.152351590000002</v>
      </c>
      <c r="Q99" s="8">
        <v>-106.70247310800001</v>
      </c>
    </row>
    <row r="100" spans="1:17" ht="15.6" x14ac:dyDescent="0.3">
      <c r="A100" s="4">
        <v>43973</v>
      </c>
      <c r="B100" s="4" t="s">
        <v>1955</v>
      </c>
      <c r="C100" s="8" t="s">
        <v>1930</v>
      </c>
      <c r="D100" s="8" t="s">
        <v>1933</v>
      </c>
      <c r="E100" s="8" t="s">
        <v>1899</v>
      </c>
      <c r="F100" s="8">
        <v>327</v>
      </c>
      <c r="G100" s="8">
        <v>179.5</v>
      </c>
      <c r="H100" s="8">
        <v>2.2175755863238202</v>
      </c>
      <c r="I100" s="8">
        <v>0.25620300000000001</v>
      </c>
      <c r="J100" s="8">
        <v>32.270000000000003</v>
      </c>
      <c r="K100" s="8">
        <v>8.6300000000000008</v>
      </c>
      <c r="L100" s="8">
        <v>0.88</v>
      </c>
      <c r="M100" s="8">
        <v>65.489999999999995</v>
      </c>
      <c r="N100" s="8">
        <v>283.52999999999997</v>
      </c>
      <c r="O100" s="20">
        <v>453.05489999999998</v>
      </c>
      <c r="P100" s="10">
        <v>32.151172250000002</v>
      </c>
      <c r="Q100" s="8">
        <v>-106.701775817</v>
      </c>
    </row>
    <row r="101" spans="1:17" ht="15.6" x14ac:dyDescent="0.3">
      <c r="A101" s="4">
        <v>43973</v>
      </c>
      <c r="B101" s="4" t="s">
        <v>1955</v>
      </c>
      <c r="C101" s="8" t="s">
        <v>1930</v>
      </c>
      <c r="D101" s="8" t="s">
        <v>1934</v>
      </c>
      <c r="E101" s="8" t="s">
        <v>1899</v>
      </c>
      <c r="F101" s="8">
        <v>176</v>
      </c>
      <c r="G101" s="8">
        <v>179.5</v>
      </c>
      <c r="H101" s="8">
        <v>1.1935575021192426</v>
      </c>
      <c r="I101" s="8">
        <v>0.21601999999999999</v>
      </c>
      <c r="J101" s="8">
        <v>32.270000000000003</v>
      </c>
      <c r="K101" s="8">
        <v>8.6300000000000008</v>
      </c>
      <c r="L101" s="8">
        <v>0.88</v>
      </c>
      <c r="M101" s="8">
        <v>65.489999999999995</v>
      </c>
      <c r="N101" s="8">
        <v>283.52999999999997</v>
      </c>
      <c r="O101" s="20">
        <v>453.05489999999998</v>
      </c>
      <c r="P101" s="10">
        <v>32.149876749999997</v>
      </c>
      <c r="Q101" s="8">
        <v>-106.70122965199999</v>
      </c>
    </row>
    <row r="102" spans="1:17" ht="15.6" x14ac:dyDescent="0.3">
      <c r="A102" s="4">
        <v>43973</v>
      </c>
      <c r="B102" s="4" t="s">
        <v>1955</v>
      </c>
      <c r="C102" s="8" t="s">
        <v>1935</v>
      </c>
      <c r="D102" s="8" t="s">
        <v>1936</v>
      </c>
      <c r="E102" s="8" t="s">
        <v>1899</v>
      </c>
      <c r="F102" s="8">
        <v>107</v>
      </c>
      <c r="G102" s="8">
        <v>22</v>
      </c>
      <c r="H102" s="8">
        <v>0.72562870867476681</v>
      </c>
      <c r="I102" s="8">
        <v>0.276092</v>
      </c>
      <c r="J102" s="8">
        <v>32.36</v>
      </c>
      <c r="K102" s="8">
        <v>8.8699999999999992</v>
      </c>
      <c r="L102" s="8">
        <v>0</v>
      </c>
      <c r="M102" s="8">
        <v>78.02</v>
      </c>
      <c r="N102" s="8">
        <v>278.49999999999994</v>
      </c>
      <c r="O102" s="20">
        <v>446.5256</v>
      </c>
      <c r="P102" s="10">
        <v>32.086251730000001</v>
      </c>
      <c r="Q102" s="8">
        <v>-106.66332744100001</v>
      </c>
    </row>
    <row r="103" spans="1:17" ht="15.6" x14ac:dyDescent="0.3">
      <c r="A103" s="4">
        <v>43973</v>
      </c>
      <c r="B103" s="4" t="s">
        <v>1955</v>
      </c>
      <c r="C103" s="8" t="s">
        <v>1935</v>
      </c>
      <c r="D103" s="8" t="s">
        <v>1937</v>
      </c>
      <c r="E103" s="8" t="s">
        <v>1899</v>
      </c>
      <c r="F103" s="8">
        <v>6</v>
      </c>
      <c r="G103" s="8">
        <v>22</v>
      </c>
      <c r="H103" s="8">
        <v>4.0689460299519635E-2</v>
      </c>
      <c r="I103" s="8">
        <v>0.272144</v>
      </c>
      <c r="J103" s="8">
        <v>32.36</v>
      </c>
      <c r="K103" s="8">
        <v>8.8699999999999992</v>
      </c>
      <c r="L103" s="8">
        <v>0</v>
      </c>
      <c r="M103" s="8">
        <v>78.02</v>
      </c>
      <c r="N103" s="8">
        <v>278.49999999999994</v>
      </c>
      <c r="O103" s="20">
        <v>446.5256</v>
      </c>
      <c r="P103" s="10">
        <v>32.085078009999997</v>
      </c>
      <c r="Q103" s="8">
        <v>-106.664177952</v>
      </c>
    </row>
    <row r="104" spans="1:17" ht="15.6" x14ac:dyDescent="0.3">
      <c r="A104" s="4">
        <v>43973</v>
      </c>
      <c r="B104" s="4" t="s">
        <v>1955</v>
      </c>
      <c r="C104" s="8" t="s">
        <v>1935</v>
      </c>
      <c r="D104" s="8" t="s">
        <v>1938</v>
      </c>
      <c r="E104" s="8" t="s">
        <v>1899</v>
      </c>
      <c r="F104" s="8">
        <v>59</v>
      </c>
      <c r="G104" s="8">
        <v>22</v>
      </c>
      <c r="H104" s="8">
        <v>0.40011302627860973</v>
      </c>
      <c r="I104" s="8">
        <v>0.32920100000000002</v>
      </c>
      <c r="J104" s="8">
        <v>32.36</v>
      </c>
      <c r="K104" s="8">
        <v>8.8699999999999992</v>
      </c>
      <c r="L104" s="8">
        <v>0</v>
      </c>
      <c r="M104" s="8">
        <v>78.02</v>
      </c>
      <c r="N104" s="8">
        <v>278.49999999999994</v>
      </c>
      <c r="O104" s="20">
        <v>446.5256</v>
      </c>
      <c r="P104" s="10">
        <v>32.083189070000003</v>
      </c>
      <c r="Q104" s="8">
        <v>-106.664443072</v>
      </c>
    </row>
    <row r="105" spans="1:17" ht="15.6" x14ac:dyDescent="0.3">
      <c r="A105" s="22">
        <v>43973</v>
      </c>
      <c r="B105" s="4" t="s">
        <v>1955</v>
      </c>
      <c r="C105" s="23" t="s">
        <v>1935</v>
      </c>
      <c r="D105" s="23" t="s">
        <v>1939</v>
      </c>
      <c r="E105" s="23" t="s">
        <v>1899</v>
      </c>
      <c r="F105" s="23" t="s">
        <v>1982</v>
      </c>
      <c r="G105" s="8">
        <v>22</v>
      </c>
      <c r="H105" s="8" t="s">
        <v>1982</v>
      </c>
      <c r="I105" s="8">
        <v>0.24068300000000001</v>
      </c>
      <c r="J105" s="8">
        <v>32.36</v>
      </c>
      <c r="K105" s="8">
        <v>8.8699999999999992</v>
      </c>
      <c r="L105" s="8">
        <v>0</v>
      </c>
      <c r="M105" s="8">
        <v>78.02</v>
      </c>
      <c r="N105" s="8">
        <v>278.49999999999994</v>
      </c>
      <c r="O105" s="20">
        <v>446.5256</v>
      </c>
      <c r="P105" s="24">
        <v>32.081014799999998</v>
      </c>
      <c r="Q105" s="8">
        <v>-106.663955413</v>
      </c>
    </row>
    <row r="106" spans="1:17" ht="15.6" x14ac:dyDescent="0.3">
      <c r="A106" s="4">
        <v>43980</v>
      </c>
      <c r="B106" s="4" t="s">
        <v>1955</v>
      </c>
      <c r="C106" s="8" t="s">
        <v>1940</v>
      </c>
      <c r="D106" s="8" t="s">
        <v>1941</v>
      </c>
      <c r="E106" s="8" t="s">
        <v>1899</v>
      </c>
      <c r="F106" s="8">
        <v>1</v>
      </c>
      <c r="G106" s="8">
        <v>7.75</v>
      </c>
      <c r="H106" s="8">
        <v>6.7815767165866061E-3</v>
      </c>
      <c r="I106" s="8">
        <v>0.39696500000000001</v>
      </c>
      <c r="J106" s="8">
        <v>34.54</v>
      </c>
      <c r="K106" s="8">
        <v>17.16</v>
      </c>
      <c r="L106" s="8">
        <v>0.72</v>
      </c>
      <c r="M106" s="8">
        <v>20.54</v>
      </c>
      <c r="N106" s="8">
        <v>258.56000000000006</v>
      </c>
      <c r="O106" s="20">
        <v>1810.8620000000001</v>
      </c>
      <c r="P106" s="10">
        <v>32.983916350000001</v>
      </c>
      <c r="Q106" s="8">
        <v>-107.288835347</v>
      </c>
    </row>
    <row r="107" spans="1:17" ht="15.6" x14ac:dyDescent="0.3">
      <c r="A107" s="4">
        <v>43980</v>
      </c>
      <c r="B107" s="4" t="s">
        <v>1955</v>
      </c>
      <c r="C107" s="8" t="s">
        <v>1940</v>
      </c>
      <c r="D107" s="8" t="s">
        <v>1942</v>
      </c>
      <c r="E107" s="8" t="s">
        <v>1899</v>
      </c>
      <c r="F107" s="8">
        <v>12</v>
      </c>
      <c r="G107" s="8">
        <v>7.75</v>
      </c>
      <c r="H107" s="8">
        <v>8.137892059903927E-2</v>
      </c>
      <c r="I107" s="8">
        <v>0.40969</v>
      </c>
      <c r="J107" s="8">
        <v>34.54</v>
      </c>
      <c r="K107" s="8">
        <v>17.16</v>
      </c>
      <c r="L107" s="8">
        <v>0.72</v>
      </c>
      <c r="M107" s="8">
        <v>20.54</v>
      </c>
      <c r="N107" s="8">
        <v>258.56000000000006</v>
      </c>
      <c r="O107" s="20">
        <v>1810.8620000000001</v>
      </c>
      <c r="P107" s="10">
        <v>32.982119179999998</v>
      </c>
      <c r="Q107" s="8">
        <v>-107.290254738</v>
      </c>
    </row>
    <row r="108" spans="1:17" ht="15.6" x14ac:dyDescent="0.3">
      <c r="A108" s="4">
        <v>43980</v>
      </c>
      <c r="B108" s="4" t="s">
        <v>1955</v>
      </c>
      <c r="C108" s="8" t="s">
        <v>1940</v>
      </c>
      <c r="D108" s="8" t="s">
        <v>1943</v>
      </c>
      <c r="E108" s="8" t="s">
        <v>1899</v>
      </c>
      <c r="F108" s="8">
        <v>6</v>
      </c>
      <c r="G108" s="8">
        <v>7.75</v>
      </c>
      <c r="H108" s="8">
        <v>4.0689460299519635E-2</v>
      </c>
      <c r="I108" s="8">
        <v>0.35073900000000002</v>
      </c>
      <c r="J108" s="8">
        <v>34.54</v>
      </c>
      <c r="K108" s="8">
        <v>17.16</v>
      </c>
      <c r="L108" s="8">
        <v>0.72</v>
      </c>
      <c r="M108" s="8">
        <v>20.54</v>
      </c>
      <c r="N108" s="8">
        <v>258.56000000000006</v>
      </c>
      <c r="O108" s="20">
        <v>1810.912</v>
      </c>
      <c r="P108" s="10">
        <v>32.98042126</v>
      </c>
      <c r="Q108" s="8">
        <v>-107.291222261</v>
      </c>
    </row>
    <row r="109" spans="1:17" ht="15.6" x14ac:dyDescent="0.3">
      <c r="A109" s="4">
        <v>43980</v>
      </c>
      <c r="B109" s="4" t="s">
        <v>1955</v>
      </c>
      <c r="C109" s="8" t="s">
        <v>1940</v>
      </c>
      <c r="D109" s="8" t="s">
        <v>1944</v>
      </c>
      <c r="E109" s="8" t="s">
        <v>1899</v>
      </c>
      <c r="F109" s="8">
        <v>7</v>
      </c>
      <c r="G109" s="8">
        <v>7.75</v>
      </c>
      <c r="H109" s="8">
        <v>4.7471037016106242E-2</v>
      </c>
      <c r="I109" s="8">
        <v>0.45441999999999999</v>
      </c>
      <c r="J109" s="8">
        <v>34.54</v>
      </c>
      <c r="K109" s="8">
        <v>17.16</v>
      </c>
      <c r="L109" s="8">
        <v>0.72</v>
      </c>
      <c r="M109" s="8">
        <v>20.54</v>
      </c>
      <c r="N109" s="8">
        <v>258.56000000000006</v>
      </c>
      <c r="O109" s="20">
        <v>1810.8810000000001</v>
      </c>
      <c r="P109" s="10">
        <v>32.978510190000002</v>
      </c>
      <c r="Q109" s="8">
        <v>-107.291759541</v>
      </c>
    </row>
    <row r="110" spans="1:17" ht="15.6" x14ac:dyDescent="0.3">
      <c r="A110" s="4">
        <v>43980</v>
      </c>
      <c r="B110" s="4" t="s">
        <v>1955</v>
      </c>
      <c r="C110" s="8" t="s">
        <v>1945</v>
      </c>
      <c r="D110" s="8" t="s">
        <v>1946</v>
      </c>
      <c r="E110" s="8" t="s">
        <v>1899</v>
      </c>
      <c r="F110" s="8">
        <v>6</v>
      </c>
      <c r="G110" s="8">
        <v>19</v>
      </c>
      <c r="H110" s="8">
        <v>4.0689460299519635E-2</v>
      </c>
      <c r="I110" s="8">
        <v>0.33097900000000002</v>
      </c>
      <c r="J110" s="8">
        <v>34.56</v>
      </c>
      <c r="K110" s="8">
        <v>17.21</v>
      </c>
      <c r="L110" s="8">
        <v>0.91</v>
      </c>
      <c r="M110" s="8">
        <v>22.42</v>
      </c>
      <c r="N110" s="8">
        <v>255.29999999999998</v>
      </c>
      <c r="O110" s="20">
        <v>1810.933</v>
      </c>
      <c r="P110" s="10">
        <v>32.893181159999997</v>
      </c>
      <c r="Q110" s="8">
        <v>-107.29238633999999</v>
      </c>
    </row>
    <row r="111" spans="1:17" ht="15.6" x14ac:dyDescent="0.3">
      <c r="A111" s="4">
        <v>43980</v>
      </c>
      <c r="B111" s="4" t="s">
        <v>1955</v>
      </c>
      <c r="C111" s="8" t="s">
        <v>1945</v>
      </c>
      <c r="D111" s="8" t="s">
        <v>1947</v>
      </c>
      <c r="E111" s="8" t="s">
        <v>1899</v>
      </c>
      <c r="F111" s="8">
        <v>1</v>
      </c>
      <c r="G111" s="8">
        <v>19</v>
      </c>
      <c r="H111" s="8">
        <v>6.7815767165866061E-3</v>
      </c>
      <c r="I111" s="8">
        <v>0.18212500000000001</v>
      </c>
      <c r="J111" s="8">
        <v>34.56</v>
      </c>
      <c r="K111" s="8">
        <v>17.21</v>
      </c>
      <c r="L111" s="8">
        <v>0.91</v>
      </c>
      <c r="M111" s="8">
        <v>22.42</v>
      </c>
      <c r="N111" s="8">
        <v>255.29999999999998</v>
      </c>
      <c r="O111" s="20">
        <v>1810.933</v>
      </c>
      <c r="P111" s="10">
        <v>32.891696969999998</v>
      </c>
      <c r="Q111" s="8">
        <v>-107.291893065</v>
      </c>
    </row>
    <row r="112" spans="1:17" ht="15.6" x14ac:dyDescent="0.3">
      <c r="A112" s="4">
        <v>43980</v>
      </c>
      <c r="B112" s="4" t="s">
        <v>1955</v>
      </c>
      <c r="C112" s="8" t="s">
        <v>1945</v>
      </c>
      <c r="D112" s="8" t="s">
        <v>1948</v>
      </c>
      <c r="E112" s="8" t="s">
        <v>1899</v>
      </c>
      <c r="F112" s="8">
        <v>6</v>
      </c>
      <c r="G112" s="8">
        <v>19</v>
      </c>
      <c r="H112" s="8">
        <v>4.0689460299519635E-2</v>
      </c>
      <c r="I112" s="8">
        <v>0.313448</v>
      </c>
      <c r="J112" s="8">
        <v>34.56</v>
      </c>
      <c r="K112" s="8">
        <v>17.21</v>
      </c>
      <c r="L112" s="8">
        <v>0.91</v>
      </c>
      <c r="M112" s="8">
        <v>22.42</v>
      </c>
      <c r="N112" s="8">
        <v>255.29999999999998</v>
      </c>
      <c r="O112" s="20">
        <v>1810.933</v>
      </c>
      <c r="P112" s="10">
        <v>32.889828809999997</v>
      </c>
      <c r="Q112" s="8">
        <v>-107.291925335</v>
      </c>
    </row>
    <row r="113" spans="1:17" ht="15.6" x14ac:dyDescent="0.3">
      <c r="A113" s="4">
        <v>43980</v>
      </c>
      <c r="B113" s="4" t="s">
        <v>1955</v>
      </c>
      <c r="C113" s="8" t="s">
        <v>1945</v>
      </c>
      <c r="D113" s="8" t="s">
        <v>1949</v>
      </c>
      <c r="E113" s="8" t="s">
        <v>1899</v>
      </c>
      <c r="F113" s="8">
        <v>6</v>
      </c>
      <c r="G113" s="8">
        <v>19</v>
      </c>
      <c r="H113" s="8">
        <v>4.0689460299519635E-2</v>
      </c>
      <c r="I113" s="8">
        <v>0.25630900000000001</v>
      </c>
      <c r="J113" s="8">
        <v>34.56</v>
      </c>
      <c r="K113" s="8">
        <v>17.21</v>
      </c>
      <c r="L113" s="8">
        <v>0.91</v>
      </c>
      <c r="M113" s="8">
        <v>22.42</v>
      </c>
      <c r="N113" s="8">
        <v>255.29999999999998</v>
      </c>
      <c r="O113" s="20">
        <v>1810.933</v>
      </c>
      <c r="P113" s="10">
        <v>32.887792429999998</v>
      </c>
      <c r="Q113" s="8">
        <v>-107.291810168</v>
      </c>
    </row>
    <row r="114" spans="1:17" ht="15.6" x14ac:dyDescent="0.3">
      <c r="A114" s="4">
        <v>43980</v>
      </c>
      <c r="B114" s="4" t="s">
        <v>1955</v>
      </c>
      <c r="C114" s="8" t="s">
        <v>1950</v>
      </c>
      <c r="D114" s="8" t="s">
        <v>1951</v>
      </c>
      <c r="E114" s="8" t="s">
        <v>1899</v>
      </c>
      <c r="F114" s="8">
        <v>63</v>
      </c>
      <c r="G114" s="8">
        <v>24.5</v>
      </c>
      <c r="H114" s="8">
        <v>0.42723933314495616</v>
      </c>
      <c r="I114" s="8">
        <v>0.37823000000000001</v>
      </c>
      <c r="J114" s="8">
        <v>34.72</v>
      </c>
      <c r="K114" s="8">
        <v>17.28</v>
      </c>
      <c r="L114" s="8">
        <v>0</v>
      </c>
      <c r="M114" s="8">
        <v>22.54</v>
      </c>
      <c r="N114" s="8">
        <v>244.69</v>
      </c>
      <c r="O114" s="8">
        <v>1862.43</v>
      </c>
      <c r="P114" s="10">
        <v>32.84798241</v>
      </c>
      <c r="Q114" s="8">
        <v>-107.296856409</v>
      </c>
    </row>
    <row r="115" spans="1:17" ht="15.6" x14ac:dyDescent="0.3">
      <c r="A115" s="4">
        <v>43980</v>
      </c>
      <c r="B115" s="4" t="s">
        <v>1955</v>
      </c>
      <c r="C115" s="8" t="s">
        <v>1950</v>
      </c>
      <c r="D115" s="8" t="s">
        <v>1952</v>
      </c>
      <c r="E115" s="8" t="s">
        <v>1899</v>
      </c>
      <c r="F115" s="8">
        <v>30</v>
      </c>
      <c r="G115" s="8">
        <v>24.5</v>
      </c>
      <c r="H115" s="8">
        <v>0.20344730149759818</v>
      </c>
      <c r="I115" s="8">
        <v>0.27630300000000002</v>
      </c>
      <c r="J115" s="8">
        <v>34.72</v>
      </c>
      <c r="K115" s="8">
        <v>17.28</v>
      </c>
      <c r="L115" s="8">
        <v>0</v>
      </c>
      <c r="M115" s="8">
        <v>22.54</v>
      </c>
      <c r="N115" s="8">
        <v>244.69</v>
      </c>
      <c r="O115" s="8">
        <v>1862.43</v>
      </c>
      <c r="P115" s="10">
        <v>32.846088770000001</v>
      </c>
      <c r="Q115" s="8">
        <v>-107.29636263099999</v>
      </c>
    </row>
    <row r="116" spans="1:17" ht="15.6" x14ac:dyDescent="0.3">
      <c r="A116" s="4">
        <v>43980</v>
      </c>
      <c r="B116" s="4" t="s">
        <v>1955</v>
      </c>
      <c r="C116" s="8" t="s">
        <v>1950</v>
      </c>
      <c r="D116" s="8" t="s">
        <v>1953</v>
      </c>
      <c r="E116" s="8" t="s">
        <v>1899</v>
      </c>
      <c r="F116" s="8">
        <v>5</v>
      </c>
      <c r="G116" s="8">
        <v>24.5</v>
      </c>
      <c r="H116" s="8">
        <v>3.3907883582933028E-2</v>
      </c>
      <c r="I116" s="8">
        <v>8.6299699999999993E-2</v>
      </c>
      <c r="J116" s="8">
        <v>34.72</v>
      </c>
      <c r="K116" s="8">
        <v>17.28</v>
      </c>
      <c r="L116" s="8">
        <v>0</v>
      </c>
      <c r="M116" s="8">
        <v>22.54</v>
      </c>
      <c r="N116" s="8">
        <v>244.69</v>
      </c>
      <c r="O116" s="8">
        <v>1862.43</v>
      </c>
      <c r="P116" s="10">
        <v>32.843727510000001</v>
      </c>
      <c r="Q116" s="8">
        <v>-107.296832521</v>
      </c>
    </row>
    <row r="117" spans="1:17" ht="15.6" x14ac:dyDescent="0.3">
      <c r="A117" s="4">
        <v>43980</v>
      </c>
      <c r="B117" s="4" t="s">
        <v>1955</v>
      </c>
      <c r="C117" s="8" t="s">
        <v>1950</v>
      </c>
      <c r="D117" s="8" t="s">
        <v>1954</v>
      </c>
      <c r="E117" s="8" t="s">
        <v>1899</v>
      </c>
      <c r="F117" s="8">
        <v>2</v>
      </c>
      <c r="G117" s="8">
        <v>24.5</v>
      </c>
      <c r="H117" s="8">
        <v>1.3563153433173212E-2</v>
      </c>
      <c r="I117" s="8">
        <v>0.19373199999999999</v>
      </c>
      <c r="J117" s="8">
        <v>34.72</v>
      </c>
      <c r="K117" s="8">
        <v>17.28</v>
      </c>
      <c r="L117" s="8">
        <v>0</v>
      </c>
      <c r="M117" s="8">
        <v>22.54</v>
      </c>
      <c r="N117" s="8">
        <v>244.69</v>
      </c>
      <c r="O117" s="8">
        <v>1862.43</v>
      </c>
      <c r="P117" s="10">
        <v>32.849535750000001</v>
      </c>
      <c r="Q117" s="8">
        <v>-107.29626422699999</v>
      </c>
    </row>
    <row r="118" spans="1:17" ht="15.6" x14ac:dyDescent="0.3">
      <c r="A118" s="4">
        <v>43980</v>
      </c>
      <c r="B118" s="4" t="s">
        <v>1955</v>
      </c>
      <c r="C118" s="8" t="s">
        <v>1972</v>
      </c>
      <c r="D118" s="8" t="s">
        <v>1973</v>
      </c>
      <c r="E118" s="8" t="s">
        <v>1899</v>
      </c>
      <c r="F118" s="8">
        <v>61</v>
      </c>
      <c r="G118" s="8">
        <v>72.25</v>
      </c>
      <c r="H118" s="8">
        <v>0.41367617971178294</v>
      </c>
      <c r="I118" s="8">
        <v>0.25437199999999999</v>
      </c>
      <c r="J118" s="8">
        <v>34.520000000000003</v>
      </c>
      <c r="K118" s="8">
        <v>18.489999999999998</v>
      </c>
      <c r="L118" s="8">
        <v>0</v>
      </c>
      <c r="M118" s="8">
        <v>47.37</v>
      </c>
      <c r="N118" s="8">
        <v>309.95000000000005</v>
      </c>
      <c r="O118" s="20">
        <v>1371.798</v>
      </c>
      <c r="P118" s="10">
        <v>32.418188430000001</v>
      </c>
      <c r="Q118" s="8">
        <v>-106.866721781</v>
      </c>
    </row>
    <row r="119" spans="1:17" ht="15.6" x14ac:dyDescent="0.3">
      <c r="A119" s="4">
        <v>43980</v>
      </c>
      <c r="B119" s="4" t="s">
        <v>1955</v>
      </c>
      <c r="C119" s="8" t="s">
        <v>1972</v>
      </c>
      <c r="D119" s="8" t="s">
        <v>1974</v>
      </c>
      <c r="E119" s="8" t="s">
        <v>1899</v>
      </c>
      <c r="F119" s="8">
        <v>56</v>
      </c>
      <c r="G119" s="8">
        <v>72.25</v>
      </c>
      <c r="H119" s="8">
        <v>0.37976829612884994</v>
      </c>
      <c r="I119" s="8">
        <v>0.138071</v>
      </c>
      <c r="J119" s="8">
        <v>34.520000000000003</v>
      </c>
      <c r="K119" s="8">
        <v>18.489999999999998</v>
      </c>
      <c r="L119" s="8">
        <v>0</v>
      </c>
      <c r="M119" s="8">
        <v>47.37</v>
      </c>
      <c r="N119" s="8">
        <v>309.95000000000005</v>
      </c>
      <c r="O119" s="20">
        <v>1371.798</v>
      </c>
      <c r="P119" s="10">
        <v>32.415859599999997</v>
      </c>
      <c r="Q119" s="8">
        <v>-106.865907898</v>
      </c>
    </row>
    <row r="120" spans="1:17" ht="15.6" x14ac:dyDescent="0.3">
      <c r="A120" s="4">
        <v>43980</v>
      </c>
      <c r="B120" s="4" t="s">
        <v>1955</v>
      </c>
      <c r="C120" s="8" t="s">
        <v>1972</v>
      </c>
      <c r="D120" s="8" t="s">
        <v>1975</v>
      </c>
      <c r="E120" s="8" t="s">
        <v>1899</v>
      </c>
      <c r="F120" s="8">
        <v>171</v>
      </c>
      <c r="G120" s="8">
        <v>72.25</v>
      </c>
      <c r="H120" s="8">
        <v>1.1596496185363097</v>
      </c>
      <c r="I120" s="8">
        <v>0.113071</v>
      </c>
      <c r="J120" s="8">
        <v>34.520000000000003</v>
      </c>
      <c r="K120" s="8">
        <v>18.489999999999998</v>
      </c>
      <c r="L120" s="8">
        <v>0</v>
      </c>
      <c r="M120" s="8">
        <v>47.37</v>
      </c>
      <c r="N120" s="8">
        <v>309.95000000000005</v>
      </c>
      <c r="O120" s="20">
        <v>1388.453</v>
      </c>
      <c r="P120" s="10">
        <v>32.413950450000002</v>
      </c>
      <c r="Q120" s="8">
        <v>-106.865315968</v>
      </c>
    </row>
    <row r="121" spans="1:17" ht="15.6" x14ac:dyDescent="0.3">
      <c r="A121" s="4">
        <v>43980</v>
      </c>
      <c r="B121" s="4" t="s">
        <v>1955</v>
      </c>
      <c r="C121" s="8" t="s">
        <v>1972</v>
      </c>
      <c r="D121" s="8" t="s">
        <v>1976</v>
      </c>
      <c r="E121" s="8" t="s">
        <v>1899</v>
      </c>
      <c r="F121" s="8">
        <v>8</v>
      </c>
      <c r="G121" s="8">
        <v>72.25</v>
      </c>
      <c r="H121" s="8">
        <v>5.4252613732692849E-2</v>
      </c>
      <c r="I121" s="8">
        <v>0.22214100000000001</v>
      </c>
      <c r="J121" s="8">
        <v>34.520000000000003</v>
      </c>
      <c r="K121" s="8">
        <v>18.489999999999998</v>
      </c>
      <c r="L121" s="8">
        <v>0</v>
      </c>
      <c r="M121" s="8">
        <v>47.37</v>
      </c>
      <c r="N121" s="8">
        <v>309.95000000000005</v>
      </c>
      <c r="O121" s="20">
        <v>1373.7380000000001</v>
      </c>
      <c r="P121" s="10">
        <v>32.412090589999998</v>
      </c>
      <c r="Q121" s="8">
        <v>-106.86472420600001</v>
      </c>
    </row>
    <row r="122" spans="1:17" ht="15.6" x14ac:dyDescent="0.3">
      <c r="A122" s="4">
        <v>43987</v>
      </c>
      <c r="B122" s="4" t="s">
        <v>1983</v>
      </c>
      <c r="C122" s="8" t="s">
        <v>1977</v>
      </c>
      <c r="D122" s="8" t="s">
        <v>1978</v>
      </c>
      <c r="E122" s="8" t="s">
        <v>1899</v>
      </c>
      <c r="F122" s="8">
        <v>54</v>
      </c>
      <c r="G122" s="8">
        <v>161</v>
      </c>
      <c r="H122" s="8">
        <v>0.34416826003824091</v>
      </c>
      <c r="I122" s="8">
        <v>0.257581</v>
      </c>
      <c r="J122" s="8">
        <v>40.909999999999997</v>
      </c>
      <c r="K122" s="8">
        <v>19.260000000000002</v>
      </c>
      <c r="L122" s="8">
        <v>5.62</v>
      </c>
      <c r="M122" s="8">
        <v>1.38</v>
      </c>
      <c r="N122" s="8">
        <v>290.39</v>
      </c>
      <c r="O122" s="20">
        <v>1459.597</v>
      </c>
      <c r="P122" s="10">
        <v>32.343313549999998</v>
      </c>
      <c r="Q122" s="8">
        <v>-106.83927490400001</v>
      </c>
    </row>
    <row r="123" spans="1:17" ht="15.6" x14ac:dyDescent="0.3">
      <c r="A123" s="4">
        <v>43987</v>
      </c>
      <c r="B123" s="4" t="s">
        <v>1983</v>
      </c>
      <c r="C123" s="8" t="s">
        <v>1977</v>
      </c>
      <c r="D123" s="8" t="s">
        <v>1979</v>
      </c>
      <c r="E123" s="8" t="s">
        <v>1899</v>
      </c>
      <c r="F123" s="8">
        <v>67</v>
      </c>
      <c r="G123" s="8">
        <v>161</v>
      </c>
      <c r="H123" s="8">
        <v>0.4270235818992989</v>
      </c>
      <c r="I123" s="8">
        <v>0.26356000000000002</v>
      </c>
      <c r="J123" s="8">
        <v>40.909999999999997</v>
      </c>
      <c r="K123" s="8">
        <v>19.260000000000002</v>
      </c>
      <c r="L123" s="8">
        <v>5.62</v>
      </c>
      <c r="M123" s="8">
        <v>1.38</v>
      </c>
      <c r="N123" s="8">
        <v>290.39</v>
      </c>
      <c r="O123" s="20">
        <v>1457.979</v>
      </c>
      <c r="P123" s="10">
        <v>32.341215060000003</v>
      </c>
      <c r="Q123" s="8">
        <v>-106.83799523899999</v>
      </c>
    </row>
    <row r="124" spans="1:17" ht="15.6" x14ac:dyDescent="0.3">
      <c r="A124" s="4">
        <v>43987</v>
      </c>
      <c r="B124" s="4" t="s">
        <v>1983</v>
      </c>
      <c r="C124" s="8" t="s">
        <v>1977</v>
      </c>
      <c r="D124" s="8" t="s">
        <v>1980</v>
      </c>
      <c r="E124" s="8" t="s">
        <v>1899</v>
      </c>
      <c r="F124" s="8">
        <v>326</v>
      </c>
      <c r="G124" s="8">
        <v>161</v>
      </c>
      <c r="H124" s="8">
        <v>2.0777565328234542</v>
      </c>
      <c r="I124" s="8">
        <v>0.451104</v>
      </c>
      <c r="J124" s="8">
        <v>40.909999999999997</v>
      </c>
      <c r="K124" s="8">
        <v>19.260000000000002</v>
      </c>
      <c r="L124" s="8">
        <v>5.62</v>
      </c>
      <c r="M124" s="8">
        <v>1.38</v>
      </c>
      <c r="N124" s="8">
        <v>290.39</v>
      </c>
      <c r="O124" s="20">
        <v>1457.979</v>
      </c>
      <c r="P124" s="10">
        <v>32.339590059999999</v>
      </c>
      <c r="Q124" s="8">
        <v>-106.836637622</v>
      </c>
    </row>
    <row r="125" spans="1:17" ht="15.6" x14ac:dyDescent="0.3">
      <c r="A125" s="4">
        <v>43987</v>
      </c>
      <c r="B125" s="4" t="s">
        <v>1983</v>
      </c>
      <c r="C125" s="8" t="s">
        <v>1977</v>
      </c>
      <c r="D125" s="8" t="s">
        <v>1981</v>
      </c>
      <c r="E125" s="8" t="s">
        <v>1899</v>
      </c>
      <c r="F125" s="8">
        <v>219</v>
      </c>
      <c r="G125" s="8">
        <v>161</v>
      </c>
      <c r="H125" s="8">
        <v>1.3957934990439771</v>
      </c>
      <c r="I125" s="8">
        <v>0.372998</v>
      </c>
      <c r="J125" s="8">
        <v>40.909999999999997</v>
      </c>
      <c r="K125" s="8">
        <v>19.260000000000002</v>
      </c>
      <c r="L125" s="8">
        <v>5.62</v>
      </c>
      <c r="M125" s="8">
        <v>1.38</v>
      </c>
      <c r="N125" s="8">
        <v>290.39</v>
      </c>
      <c r="O125" s="20">
        <v>1457.979</v>
      </c>
      <c r="P125" s="10">
        <v>32.337331810000002</v>
      </c>
      <c r="Q125" s="8">
        <v>-106.835410427</v>
      </c>
    </row>
    <row r="126" spans="1:17" ht="15.6" x14ac:dyDescent="0.3">
      <c r="A126" s="4">
        <v>43987</v>
      </c>
      <c r="B126" s="4" t="s">
        <v>1983</v>
      </c>
      <c r="C126" s="8" t="s">
        <v>1897</v>
      </c>
      <c r="D126" s="8" t="s">
        <v>1898</v>
      </c>
      <c r="E126" s="8" t="s">
        <v>1899</v>
      </c>
      <c r="F126" s="8">
        <v>32</v>
      </c>
      <c r="G126" s="8">
        <v>142.75</v>
      </c>
      <c r="H126" s="8">
        <v>0.20395156150414276</v>
      </c>
      <c r="I126" s="8">
        <v>0.30510199999999998</v>
      </c>
      <c r="J126" s="8">
        <v>41.04</v>
      </c>
      <c r="K126" s="8">
        <v>19.440000000000001</v>
      </c>
      <c r="L126" s="8">
        <v>5.32</v>
      </c>
      <c r="M126" s="8">
        <v>0</v>
      </c>
      <c r="N126" s="8">
        <v>283.28999999999996</v>
      </c>
      <c r="O126" s="20">
        <v>1453.6389999999999</v>
      </c>
      <c r="P126" s="10">
        <v>32.276358330000001</v>
      </c>
      <c r="Q126" s="8">
        <v>-106.82694495699999</v>
      </c>
    </row>
    <row r="127" spans="1:17" ht="15.6" x14ac:dyDescent="0.3">
      <c r="A127" s="4">
        <v>43987</v>
      </c>
      <c r="B127" s="4" t="s">
        <v>1983</v>
      </c>
      <c r="C127" s="8" t="s">
        <v>1897</v>
      </c>
      <c r="D127" s="8" t="s">
        <v>1984</v>
      </c>
      <c r="E127" s="8" t="s">
        <v>1899</v>
      </c>
      <c r="F127" s="8">
        <v>207</v>
      </c>
      <c r="G127" s="8">
        <v>142.75</v>
      </c>
      <c r="H127" s="8">
        <v>1.3193116634799236</v>
      </c>
      <c r="I127" s="8">
        <v>-0.157059</v>
      </c>
      <c r="J127" s="8">
        <v>41.04</v>
      </c>
      <c r="K127" s="8">
        <v>19.440000000000001</v>
      </c>
      <c r="L127" s="8">
        <v>5.32</v>
      </c>
      <c r="M127" s="8">
        <v>0</v>
      </c>
      <c r="N127" s="8">
        <v>283.28999999999996</v>
      </c>
      <c r="O127" s="20">
        <v>1453.6389999999999</v>
      </c>
      <c r="P127" s="10">
        <v>32.273942239999997</v>
      </c>
      <c r="Q127" s="8">
        <v>-106.82747175900001</v>
      </c>
    </row>
    <row r="128" spans="1:17" ht="15.6" x14ac:dyDescent="0.3">
      <c r="A128" s="4">
        <v>43987</v>
      </c>
      <c r="B128" s="4" t="s">
        <v>1983</v>
      </c>
      <c r="C128" s="8" t="s">
        <v>1897</v>
      </c>
      <c r="D128" s="8" t="s">
        <v>1901</v>
      </c>
      <c r="E128" s="8" t="s">
        <v>1899</v>
      </c>
      <c r="F128" s="8">
        <v>269</v>
      </c>
      <c r="G128" s="8">
        <v>142.75</v>
      </c>
      <c r="H128" s="8">
        <v>1.7144678138942</v>
      </c>
      <c r="I128" s="8">
        <v>0.22991700000000001</v>
      </c>
      <c r="J128" s="8">
        <v>41.04</v>
      </c>
      <c r="K128" s="8">
        <v>19.440000000000001</v>
      </c>
      <c r="L128" s="8">
        <v>5.32</v>
      </c>
      <c r="M128" s="8">
        <v>0</v>
      </c>
      <c r="N128" s="8">
        <v>283.28999999999996</v>
      </c>
      <c r="O128" s="20">
        <v>1453.6389999999999</v>
      </c>
      <c r="P128" s="10">
        <v>32.271216870000003</v>
      </c>
      <c r="Q128" s="8">
        <v>-106.827994287</v>
      </c>
    </row>
    <row r="129" spans="1:17" ht="15.6" x14ac:dyDescent="0.3">
      <c r="A129" s="4">
        <v>43987</v>
      </c>
      <c r="B129" s="4" t="s">
        <v>1983</v>
      </c>
      <c r="C129" s="8" t="s">
        <v>1897</v>
      </c>
      <c r="D129" s="8" t="s">
        <v>1903</v>
      </c>
      <c r="E129" s="8" t="s">
        <v>1899</v>
      </c>
      <c r="F129" s="8">
        <v>63</v>
      </c>
      <c r="G129" s="8">
        <v>142.75</v>
      </c>
      <c r="H129" s="8">
        <v>0.40152963671128106</v>
      </c>
      <c r="I129" s="8">
        <v>0.387299</v>
      </c>
      <c r="J129" s="8">
        <v>41.04</v>
      </c>
      <c r="K129" s="8">
        <v>19.440000000000001</v>
      </c>
      <c r="L129" s="8">
        <v>5.32</v>
      </c>
      <c r="M129" s="8">
        <v>0</v>
      </c>
      <c r="N129" s="8">
        <v>283.28999999999996</v>
      </c>
      <c r="O129" s="20">
        <v>1453.549</v>
      </c>
      <c r="P129" s="10">
        <v>32.26696003</v>
      </c>
      <c r="Q129" s="8">
        <v>-106.82764308500001</v>
      </c>
    </row>
    <row r="130" spans="1:17" ht="15.6" x14ac:dyDescent="0.3">
      <c r="A130" s="4">
        <v>43987</v>
      </c>
      <c r="B130" s="4" t="s">
        <v>1983</v>
      </c>
      <c r="C130" s="8" t="s">
        <v>1961</v>
      </c>
      <c r="D130" s="8" t="s">
        <v>1962</v>
      </c>
      <c r="E130" s="8" t="s">
        <v>1899</v>
      </c>
      <c r="F130" s="8">
        <v>155</v>
      </c>
      <c r="G130" s="8">
        <v>327.5</v>
      </c>
      <c r="H130" s="8">
        <v>0.98789037603569152</v>
      </c>
      <c r="I130" s="8">
        <v>0.25246099999999999</v>
      </c>
      <c r="J130" s="8">
        <v>41.32</v>
      </c>
      <c r="K130" s="8">
        <v>20.239999999999998</v>
      </c>
      <c r="L130" s="8">
        <v>6.4</v>
      </c>
      <c r="M130" s="8">
        <v>8.16</v>
      </c>
      <c r="N130" s="8">
        <v>285.7</v>
      </c>
      <c r="O130" s="8">
        <v>675.18200000000013</v>
      </c>
      <c r="P130" s="10">
        <v>31.975540540000001</v>
      </c>
      <c r="Q130" s="8">
        <v>-106.613480262</v>
      </c>
    </row>
    <row r="131" spans="1:17" ht="15.6" x14ac:dyDescent="0.3">
      <c r="A131" s="4">
        <v>43987</v>
      </c>
      <c r="B131" s="4" t="s">
        <v>1983</v>
      </c>
      <c r="C131" s="8" t="s">
        <v>1961</v>
      </c>
      <c r="D131" s="8" t="s">
        <v>1963</v>
      </c>
      <c r="E131" s="8" t="s">
        <v>1899</v>
      </c>
      <c r="F131" s="8">
        <v>735</v>
      </c>
      <c r="G131" s="8">
        <v>327.5</v>
      </c>
      <c r="H131" s="8">
        <v>4.6845124282982793</v>
      </c>
      <c r="I131" s="8">
        <v>0.38594800000000001</v>
      </c>
      <c r="J131" s="8">
        <v>41.32</v>
      </c>
      <c r="K131" s="8">
        <v>20.239999999999998</v>
      </c>
      <c r="L131" s="8">
        <v>6.4</v>
      </c>
      <c r="M131" s="8">
        <v>8.16</v>
      </c>
      <c r="N131" s="8">
        <v>285.7</v>
      </c>
      <c r="O131" s="8">
        <v>675.18200000000013</v>
      </c>
      <c r="P131" s="10">
        <v>31.9740608</v>
      </c>
      <c r="Q131" s="8">
        <v>-106.611764068</v>
      </c>
    </row>
    <row r="132" spans="1:17" ht="15.6" x14ac:dyDescent="0.3">
      <c r="A132" s="4">
        <v>43987</v>
      </c>
      <c r="B132" s="4" t="s">
        <v>1983</v>
      </c>
      <c r="C132" s="8" t="s">
        <v>1961</v>
      </c>
      <c r="D132" s="8" t="s">
        <v>1964</v>
      </c>
      <c r="E132" s="8" t="s">
        <v>1899</v>
      </c>
      <c r="F132" s="8">
        <v>41</v>
      </c>
      <c r="G132" s="8">
        <v>327.5</v>
      </c>
      <c r="H132" s="8">
        <v>0.26131293817718293</v>
      </c>
      <c r="I132" s="8">
        <v>0.11165</v>
      </c>
      <c r="J132" s="8">
        <v>41.32</v>
      </c>
      <c r="K132" s="8">
        <v>20.239999999999998</v>
      </c>
      <c r="L132" s="8">
        <v>6.4</v>
      </c>
      <c r="M132" s="8">
        <v>8.16</v>
      </c>
      <c r="N132" s="8">
        <v>285.7</v>
      </c>
      <c r="O132" s="8">
        <v>675.18200000000013</v>
      </c>
      <c r="P132" s="10">
        <v>31.97219063</v>
      </c>
      <c r="Q132" s="8">
        <v>-106.609719638</v>
      </c>
    </row>
    <row r="133" spans="1:17" ht="15.6" x14ac:dyDescent="0.3">
      <c r="A133" s="4">
        <v>43987</v>
      </c>
      <c r="B133" s="4" t="s">
        <v>1983</v>
      </c>
      <c r="C133" s="8" t="s">
        <v>1961</v>
      </c>
      <c r="D133" s="8" t="s">
        <v>1965</v>
      </c>
      <c r="E133" s="8" t="s">
        <v>1899</v>
      </c>
      <c r="F133" s="8">
        <v>379</v>
      </c>
      <c r="G133" s="8">
        <v>327.5</v>
      </c>
      <c r="H133" s="8">
        <v>2.4155513065646907</v>
      </c>
      <c r="I133" s="8">
        <v>9.6829499999999999E-2</v>
      </c>
      <c r="J133" s="8">
        <v>41.32</v>
      </c>
      <c r="K133" s="8">
        <v>20.239999999999998</v>
      </c>
      <c r="L133" s="8">
        <v>6.4</v>
      </c>
      <c r="M133" s="8">
        <v>8.16</v>
      </c>
      <c r="N133" s="8">
        <v>285.7</v>
      </c>
      <c r="O133" s="8">
        <v>675.18200000000013</v>
      </c>
      <c r="P133" s="10">
        <v>31.970151560000001</v>
      </c>
      <c r="Q133" s="8">
        <v>-106.60783463200001</v>
      </c>
    </row>
    <row r="134" spans="1:17" ht="15.6" x14ac:dyDescent="0.3">
      <c r="A134" s="4">
        <v>43987</v>
      </c>
      <c r="B134" s="4" t="s">
        <v>1983</v>
      </c>
      <c r="C134" s="8" t="s">
        <v>1966</v>
      </c>
      <c r="D134" s="8" t="s">
        <v>1967</v>
      </c>
      <c r="E134" s="8" t="s">
        <v>1899</v>
      </c>
      <c r="F134" s="8">
        <v>14</v>
      </c>
      <c r="G134" s="8">
        <v>133.25</v>
      </c>
      <c r="H134" s="8">
        <v>8.9228808158062459E-2</v>
      </c>
      <c r="I134" s="8">
        <v>0.24357200000000001</v>
      </c>
      <c r="J134" s="8">
        <v>41.37</v>
      </c>
      <c r="K134" s="8">
        <v>20.39</v>
      </c>
      <c r="L134" s="8">
        <v>6.11</v>
      </c>
      <c r="M134" s="8">
        <v>4.01</v>
      </c>
      <c r="N134" s="8">
        <v>256.83999999999997</v>
      </c>
      <c r="O134" s="8">
        <v>678.52028571428582</v>
      </c>
      <c r="P134" s="10">
        <v>31.916504360000001</v>
      </c>
      <c r="Q134" s="8">
        <v>-106.60253039600001</v>
      </c>
    </row>
    <row r="135" spans="1:17" ht="15.6" x14ac:dyDescent="0.3">
      <c r="A135" s="4">
        <v>43987</v>
      </c>
      <c r="B135" s="4" t="s">
        <v>1983</v>
      </c>
      <c r="C135" s="8" t="s">
        <v>1966</v>
      </c>
      <c r="D135" s="8" t="s">
        <v>1968</v>
      </c>
      <c r="E135" s="8" t="s">
        <v>1899</v>
      </c>
      <c r="F135" s="8">
        <v>68</v>
      </c>
      <c r="G135" s="8">
        <v>133.25</v>
      </c>
      <c r="H135" s="8">
        <v>0.43339706819630336</v>
      </c>
      <c r="I135" s="8">
        <v>0.197462</v>
      </c>
      <c r="J135" s="8">
        <v>41.37</v>
      </c>
      <c r="K135" s="8">
        <v>20.39</v>
      </c>
      <c r="L135" s="8">
        <v>6.11</v>
      </c>
      <c r="M135" s="8">
        <v>4.01</v>
      </c>
      <c r="N135" s="8">
        <v>256.83999999999997</v>
      </c>
      <c r="O135" s="8">
        <v>678.52028571428582</v>
      </c>
      <c r="P135" s="10">
        <v>31.914385249999999</v>
      </c>
      <c r="Q135" s="8">
        <v>-106.60258320200001</v>
      </c>
    </row>
    <row r="136" spans="1:17" ht="15.6" x14ac:dyDescent="0.3">
      <c r="A136" s="4">
        <v>43987</v>
      </c>
      <c r="B136" s="4" t="s">
        <v>1983</v>
      </c>
      <c r="C136" s="8" t="s">
        <v>1966</v>
      </c>
      <c r="D136" s="8" t="s">
        <v>1969</v>
      </c>
      <c r="E136" s="8" t="s">
        <v>1899</v>
      </c>
      <c r="F136" s="8">
        <v>82</v>
      </c>
      <c r="G136" s="8">
        <v>133.25</v>
      </c>
      <c r="H136" s="8">
        <v>0.52262587635436586</v>
      </c>
      <c r="I136" s="8">
        <v>0.30370999999999998</v>
      </c>
      <c r="J136" s="8">
        <v>41.37</v>
      </c>
      <c r="K136" s="8">
        <v>20.39</v>
      </c>
      <c r="L136" s="8">
        <v>6.11</v>
      </c>
      <c r="M136" s="8">
        <v>4.01</v>
      </c>
      <c r="N136" s="8">
        <v>256.83999999999997</v>
      </c>
      <c r="O136" s="8">
        <v>678.52028571428582</v>
      </c>
      <c r="P136" s="10">
        <v>31.912305780000001</v>
      </c>
      <c r="Q136" s="8">
        <v>-106.602544812</v>
      </c>
    </row>
    <row r="137" spans="1:17" ht="15.6" x14ac:dyDescent="0.3">
      <c r="A137" s="4">
        <v>43987</v>
      </c>
      <c r="B137" s="4" t="s">
        <v>1983</v>
      </c>
      <c r="C137" s="8" t="s">
        <v>1966</v>
      </c>
      <c r="D137" s="8" t="s">
        <v>1970</v>
      </c>
      <c r="E137" s="8" t="s">
        <v>1899</v>
      </c>
      <c r="F137" s="8">
        <v>369</v>
      </c>
      <c r="G137" s="8">
        <v>133.25</v>
      </c>
      <c r="H137" s="8">
        <v>2.3518164435946463</v>
      </c>
      <c r="I137" s="8">
        <v>8.9992600000000006E-2</v>
      </c>
      <c r="J137" s="8">
        <v>41.37</v>
      </c>
      <c r="K137" s="8">
        <v>20.39</v>
      </c>
      <c r="L137" s="8">
        <v>6.11</v>
      </c>
      <c r="M137" s="8">
        <v>4.01</v>
      </c>
      <c r="N137" s="8">
        <v>256.83999999999997</v>
      </c>
      <c r="O137" s="8">
        <v>678.52028571428582</v>
      </c>
      <c r="P137" s="10">
        <v>31.910398650000001</v>
      </c>
      <c r="Q137" s="8">
        <v>-106.602328224</v>
      </c>
    </row>
    <row r="138" spans="1:17" ht="15.6" x14ac:dyDescent="0.3">
      <c r="A138" s="4">
        <v>43991</v>
      </c>
      <c r="B138" s="4" t="s">
        <v>1983</v>
      </c>
      <c r="C138" s="8" t="s">
        <v>1956</v>
      </c>
      <c r="D138" s="8" t="s">
        <v>1957</v>
      </c>
      <c r="E138" s="8" t="s">
        <v>1899</v>
      </c>
      <c r="F138" s="8">
        <v>12</v>
      </c>
      <c r="G138" s="8">
        <v>14.5</v>
      </c>
      <c r="H138" s="8">
        <v>7.6481835564053538E-2</v>
      </c>
      <c r="I138" s="8">
        <v>0.12001100000000001</v>
      </c>
      <c r="J138" s="8">
        <v>30.84</v>
      </c>
      <c r="K138" s="8">
        <v>13.49</v>
      </c>
      <c r="L138" s="8">
        <v>11.56</v>
      </c>
      <c r="M138" s="8">
        <v>12.69</v>
      </c>
      <c r="N138" s="8">
        <v>291.05</v>
      </c>
      <c r="O138" s="8">
        <v>745.65454545454554</v>
      </c>
      <c r="P138" s="10">
        <v>32.031857369999997</v>
      </c>
      <c r="Q138" s="8">
        <v>-106.65194758200001</v>
      </c>
    </row>
    <row r="139" spans="1:17" ht="15.6" x14ac:dyDescent="0.3">
      <c r="A139" s="4">
        <v>43991</v>
      </c>
      <c r="B139" s="4" t="s">
        <v>1983</v>
      </c>
      <c r="C139" s="8" t="s">
        <v>1956</v>
      </c>
      <c r="D139" s="8" t="s">
        <v>1958</v>
      </c>
      <c r="E139" s="8" t="s">
        <v>1899</v>
      </c>
      <c r="F139" s="8">
        <v>4</v>
      </c>
      <c r="G139" s="8">
        <v>14.5</v>
      </c>
      <c r="H139" s="8">
        <v>2.5493945188017845E-2</v>
      </c>
      <c r="I139" s="8">
        <v>0.34145799999999998</v>
      </c>
      <c r="J139" s="8">
        <v>30.84</v>
      </c>
      <c r="K139" s="8">
        <v>13.49</v>
      </c>
      <c r="L139" s="8">
        <v>11.56</v>
      </c>
      <c r="M139" s="8">
        <v>12.69</v>
      </c>
      <c r="N139" s="8">
        <v>291.05</v>
      </c>
      <c r="O139" s="8">
        <v>746.00468750000005</v>
      </c>
      <c r="P139" s="10">
        <v>32.029919890000002</v>
      </c>
      <c r="Q139" s="8">
        <v>-106.651127413</v>
      </c>
    </row>
    <row r="140" spans="1:17" ht="15.6" x14ac:dyDescent="0.3">
      <c r="A140" s="4">
        <v>43991</v>
      </c>
      <c r="B140" s="4" t="s">
        <v>1983</v>
      </c>
      <c r="C140" s="8" t="s">
        <v>1956</v>
      </c>
      <c r="D140" s="8" t="s">
        <v>1959</v>
      </c>
      <c r="E140" s="8" t="s">
        <v>1899</v>
      </c>
      <c r="F140" s="8">
        <v>39</v>
      </c>
      <c r="G140" s="8">
        <v>14.5</v>
      </c>
      <c r="H140" s="8">
        <v>0.24856596558317398</v>
      </c>
      <c r="I140" s="8">
        <v>0.25467400000000001</v>
      </c>
      <c r="J140" s="8">
        <v>30.84</v>
      </c>
      <c r="K140" s="8">
        <v>13.49</v>
      </c>
      <c r="L140" s="8">
        <v>11.56</v>
      </c>
      <c r="M140" s="8">
        <v>12.69</v>
      </c>
      <c r="N140" s="8">
        <v>291.05</v>
      </c>
      <c r="O140" s="8">
        <v>746.00468750000005</v>
      </c>
      <c r="P140" s="10">
        <v>32.027896169999998</v>
      </c>
      <c r="Q140" s="8">
        <v>-106.650328953</v>
      </c>
    </row>
    <row r="141" spans="1:17" ht="15.6" x14ac:dyDescent="0.3">
      <c r="A141" s="4">
        <v>43991</v>
      </c>
      <c r="B141" s="4" t="s">
        <v>1983</v>
      </c>
      <c r="C141" s="8" t="s">
        <v>1956</v>
      </c>
      <c r="D141" s="8" t="s">
        <v>1960</v>
      </c>
      <c r="E141" s="8" t="s">
        <v>1899</v>
      </c>
      <c r="F141" s="8">
        <v>3</v>
      </c>
      <c r="G141" s="8">
        <v>14.5</v>
      </c>
      <c r="H141" s="8">
        <v>1.9120458891013385E-2</v>
      </c>
      <c r="I141" s="8">
        <v>0.32292100000000001</v>
      </c>
      <c r="J141" s="8">
        <v>30.84</v>
      </c>
      <c r="K141" s="8">
        <v>13.49</v>
      </c>
      <c r="L141" s="8">
        <v>11.56</v>
      </c>
      <c r="M141" s="8">
        <v>12.69</v>
      </c>
      <c r="N141" s="8">
        <v>291.05</v>
      </c>
      <c r="O141" s="8">
        <v>746.00468750000005</v>
      </c>
      <c r="P141" s="10">
        <v>32.025768839999998</v>
      </c>
      <c r="Q141" s="8">
        <v>-106.649783375</v>
      </c>
    </row>
    <row r="142" spans="1:17" ht="15.6" x14ac:dyDescent="0.3">
      <c r="A142" s="4">
        <v>44041</v>
      </c>
      <c r="B142" s="4" t="s">
        <v>1985</v>
      </c>
      <c r="C142" s="4" t="s">
        <v>1940</v>
      </c>
      <c r="D142" s="8" t="s">
        <v>1941</v>
      </c>
      <c r="E142" s="8" t="s">
        <v>1899</v>
      </c>
      <c r="F142" s="8">
        <v>8</v>
      </c>
      <c r="G142" s="8">
        <v>4.75</v>
      </c>
      <c r="H142" s="8">
        <v>3.7074583635047065E-2</v>
      </c>
      <c r="I142" s="8">
        <v>0.438668</v>
      </c>
      <c r="J142" s="8">
        <v>39.39</v>
      </c>
      <c r="K142" s="8">
        <v>19.940000000000001</v>
      </c>
      <c r="L142" s="8">
        <v>93.68</v>
      </c>
      <c r="M142" s="8">
        <f t="shared" ref="M142:M145" si="8">14.58+0.72</f>
        <v>15.3</v>
      </c>
      <c r="N142" s="8">
        <v>353.06</v>
      </c>
      <c r="O142" s="8">
        <v>1411.54428571428</v>
      </c>
      <c r="P142" s="10">
        <v>32.983916350000001</v>
      </c>
      <c r="Q142" s="8">
        <v>-107.288835347</v>
      </c>
    </row>
    <row r="143" spans="1:17" ht="15.6" x14ac:dyDescent="0.3">
      <c r="A143" s="4">
        <v>44041</v>
      </c>
      <c r="B143" s="4" t="s">
        <v>1985</v>
      </c>
      <c r="C143" s="4" t="s">
        <v>1940</v>
      </c>
      <c r="D143" s="8" t="s">
        <v>1942</v>
      </c>
      <c r="E143" s="8" t="s">
        <v>1899</v>
      </c>
      <c r="F143" s="8">
        <v>1</v>
      </c>
      <c r="G143" s="8">
        <v>4.75</v>
      </c>
      <c r="H143" s="8">
        <v>4.6343229543808831E-3</v>
      </c>
      <c r="I143" s="8">
        <v>0.39735100000000001</v>
      </c>
      <c r="J143" s="8">
        <v>39.39</v>
      </c>
      <c r="K143" s="8">
        <v>19.940000000000001</v>
      </c>
      <c r="L143" s="8">
        <v>93.68</v>
      </c>
      <c r="M143" s="8">
        <f t="shared" si="8"/>
        <v>15.3</v>
      </c>
      <c r="N143" s="8">
        <v>353.06</v>
      </c>
      <c r="O143" s="8">
        <v>1411.54428571428</v>
      </c>
      <c r="P143" s="10">
        <v>32.982119179999998</v>
      </c>
      <c r="Q143" s="8">
        <v>-107.290254738</v>
      </c>
    </row>
    <row r="144" spans="1:17" ht="15.6" x14ac:dyDescent="0.3">
      <c r="A144" s="4">
        <v>44041</v>
      </c>
      <c r="B144" s="4" t="s">
        <v>1985</v>
      </c>
      <c r="C144" s="4" t="s">
        <v>1940</v>
      </c>
      <c r="D144" s="8" t="s">
        <v>1943</v>
      </c>
      <c r="E144" s="8" t="s">
        <v>1902</v>
      </c>
      <c r="F144" s="8">
        <v>0</v>
      </c>
      <c r="G144" s="8">
        <v>4.75</v>
      </c>
      <c r="H144" s="8">
        <v>0</v>
      </c>
      <c r="I144" s="8">
        <v>0.34463899999999997</v>
      </c>
      <c r="J144" s="8">
        <v>39.39</v>
      </c>
      <c r="K144" s="8">
        <v>19.940000000000001</v>
      </c>
      <c r="L144" s="8">
        <v>93.68</v>
      </c>
      <c r="M144" s="8">
        <f t="shared" si="8"/>
        <v>15.3</v>
      </c>
      <c r="N144" s="8">
        <v>353.06</v>
      </c>
      <c r="O144" s="8">
        <v>1411.54428571428</v>
      </c>
      <c r="P144" s="10">
        <v>32.98042126</v>
      </c>
      <c r="Q144" s="8">
        <v>-107.291222261</v>
      </c>
    </row>
    <row r="145" spans="1:17" ht="15.6" x14ac:dyDescent="0.3">
      <c r="A145" s="4">
        <v>44041</v>
      </c>
      <c r="B145" s="4" t="s">
        <v>1985</v>
      </c>
      <c r="C145" s="4" t="s">
        <v>1940</v>
      </c>
      <c r="D145" s="8" t="s">
        <v>1944</v>
      </c>
      <c r="E145" s="8" t="s">
        <v>1899</v>
      </c>
      <c r="F145" s="8">
        <v>10</v>
      </c>
      <c r="G145" s="8">
        <v>4.75</v>
      </c>
      <c r="H145" s="8">
        <v>4.6343229543808831E-2</v>
      </c>
      <c r="I145" s="8">
        <v>0.526833</v>
      </c>
      <c r="J145" s="8">
        <v>39.39</v>
      </c>
      <c r="K145" s="8">
        <v>19.940000000000001</v>
      </c>
      <c r="L145" s="8">
        <v>93.68</v>
      </c>
      <c r="M145" s="8">
        <f t="shared" si="8"/>
        <v>15.3</v>
      </c>
      <c r="N145" s="8">
        <v>353.06</v>
      </c>
      <c r="O145" s="8">
        <v>1411.54428571428</v>
      </c>
      <c r="P145" s="10">
        <v>32.978510190000002</v>
      </c>
      <c r="Q145" s="8">
        <v>-107.291759541</v>
      </c>
    </row>
    <row r="146" spans="1:17" ht="15.6" x14ac:dyDescent="0.3">
      <c r="A146" s="4">
        <v>44041</v>
      </c>
      <c r="B146" s="4" t="s">
        <v>1985</v>
      </c>
      <c r="C146" s="4" t="s">
        <v>1945</v>
      </c>
      <c r="D146" s="8" t="s">
        <v>1946</v>
      </c>
      <c r="E146" s="8" t="s">
        <v>1899</v>
      </c>
      <c r="F146" s="8">
        <v>1</v>
      </c>
      <c r="G146" s="8">
        <v>1.75</v>
      </c>
      <c r="H146" s="8">
        <v>4.6343229543808831E-3</v>
      </c>
      <c r="I146" s="8">
        <v>0.36638599999999999</v>
      </c>
      <c r="J146" s="8">
        <v>39.32</v>
      </c>
      <c r="K146" s="8">
        <v>19.920000000000002</v>
      </c>
      <c r="L146" s="8">
        <v>52.97</v>
      </c>
      <c r="M146" s="8">
        <v>13.39</v>
      </c>
      <c r="N146" s="8">
        <v>306.22000000000003</v>
      </c>
      <c r="O146" s="8">
        <v>1526.78628571428</v>
      </c>
      <c r="P146" s="10">
        <v>32.893181159999997</v>
      </c>
      <c r="Q146" s="8">
        <v>-107.29238633999999</v>
      </c>
    </row>
    <row r="147" spans="1:17" ht="15.6" x14ac:dyDescent="0.3">
      <c r="A147" s="4">
        <v>44041</v>
      </c>
      <c r="B147" s="4" t="s">
        <v>1985</v>
      </c>
      <c r="C147" s="4" t="s">
        <v>1945</v>
      </c>
      <c r="D147" s="8" t="s">
        <v>1947</v>
      </c>
      <c r="E147" s="8" t="s">
        <v>1899</v>
      </c>
      <c r="F147" s="8">
        <v>5</v>
      </c>
      <c r="G147" s="8">
        <v>1.75</v>
      </c>
      <c r="H147" s="8">
        <v>2.3171614771904415E-2</v>
      </c>
      <c r="I147" s="8">
        <v>0.16811100000000001</v>
      </c>
      <c r="J147" s="8">
        <v>39.32</v>
      </c>
      <c r="K147" s="8">
        <v>19.920000000000002</v>
      </c>
      <c r="L147" s="8">
        <v>52.97</v>
      </c>
      <c r="M147" s="8">
        <v>13.39</v>
      </c>
      <c r="N147" s="8">
        <v>306.22000000000003</v>
      </c>
      <c r="O147" s="8">
        <v>1526.78628571428</v>
      </c>
      <c r="P147" s="10">
        <v>32.891696969999998</v>
      </c>
      <c r="Q147" s="8">
        <v>-107.291893065</v>
      </c>
    </row>
    <row r="148" spans="1:17" ht="15.6" x14ac:dyDescent="0.3">
      <c r="A148" s="4">
        <v>44041</v>
      </c>
      <c r="B148" s="4" t="s">
        <v>1985</v>
      </c>
      <c r="C148" s="4" t="s">
        <v>1945</v>
      </c>
      <c r="D148" s="8" t="s">
        <v>1948</v>
      </c>
      <c r="E148" s="8" t="s">
        <v>1899</v>
      </c>
      <c r="F148" s="8">
        <v>1</v>
      </c>
      <c r="G148" s="8">
        <v>1.75</v>
      </c>
      <c r="H148" s="8">
        <v>4.6343229543808831E-3</v>
      </c>
      <c r="I148" s="8">
        <v>0.35733500000000001</v>
      </c>
      <c r="J148" s="8">
        <v>39.32</v>
      </c>
      <c r="K148" s="8">
        <v>19.920000000000002</v>
      </c>
      <c r="L148" s="8">
        <v>52.97</v>
      </c>
      <c r="M148" s="8">
        <v>13.39</v>
      </c>
      <c r="N148" s="8">
        <v>306.22000000000003</v>
      </c>
      <c r="O148" s="8">
        <v>1526.78628571428</v>
      </c>
      <c r="P148" s="10">
        <v>32.889828809999997</v>
      </c>
      <c r="Q148" s="8">
        <v>-107.291925335</v>
      </c>
    </row>
    <row r="149" spans="1:17" ht="15.6" x14ac:dyDescent="0.3">
      <c r="A149" s="4">
        <v>44041</v>
      </c>
      <c r="B149" s="4" t="s">
        <v>1985</v>
      </c>
      <c r="C149" s="4" t="s">
        <v>1945</v>
      </c>
      <c r="D149" s="8" t="s">
        <v>1949</v>
      </c>
      <c r="E149" s="8" t="s">
        <v>1902</v>
      </c>
      <c r="F149" s="8">
        <v>0</v>
      </c>
      <c r="G149" s="8">
        <v>1.75</v>
      </c>
      <c r="H149" s="8">
        <v>0</v>
      </c>
      <c r="I149" s="8">
        <v>0.30785899999999999</v>
      </c>
      <c r="J149" s="8">
        <v>39.32</v>
      </c>
      <c r="K149" s="8">
        <v>19.920000000000002</v>
      </c>
      <c r="L149" s="8">
        <v>52.97</v>
      </c>
      <c r="M149" s="8">
        <v>13.39</v>
      </c>
      <c r="N149" s="8">
        <v>306.22000000000003</v>
      </c>
      <c r="O149" s="8">
        <v>1526.78628571428</v>
      </c>
      <c r="P149" s="10">
        <v>32.887792429999998</v>
      </c>
      <c r="Q149" s="8">
        <v>-107.291810168</v>
      </c>
    </row>
    <row r="150" spans="1:17" ht="15.6" x14ac:dyDescent="0.3">
      <c r="A150" s="4">
        <v>44041</v>
      </c>
      <c r="B150" s="4" t="s">
        <v>1985</v>
      </c>
      <c r="C150" s="4" t="s">
        <v>1950</v>
      </c>
      <c r="D150" s="8" t="s">
        <v>1951</v>
      </c>
      <c r="E150" s="8" t="s">
        <v>1899</v>
      </c>
      <c r="F150" s="8">
        <v>37</v>
      </c>
      <c r="G150" s="8">
        <v>12</v>
      </c>
      <c r="H150" s="8">
        <v>0.1714699493120927</v>
      </c>
      <c r="I150" s="8">
        <v>0.34304000000000001</v>
      </c>
      <c r="J150" s="8">
        <v>39.44</v>
      </c>
      <c r="K150" s="8">
        <v>19.93</v>
      </c>
      <c r="L150" s="8">
        <v>38.75</v>
      </c>
      <c r="M150" s="8">
        <v>8.4</v>
      </c>
      <c r="N150" s="8">
        <v>281.95000000000005</v>
      </c>
      <c r="O150" s="8">
        <v>1528.6274358974299</v>
      </c>
      <c r="P150" s="10">
        <v>32.84798241</v>
      </c>
      <c r="Q150" s="8">
        <v>-107.296856409</v>
      </c>
    </row>
    <row r="151" spans="1:17" ht="15.6" x14ac:dyDescent="0.3">
      <c r="A151" s="4">
        <v>44041</v>
      </c>
      <c r="B151" s="4" t="s">
        <v>1985</v>
      </c>
      <c r="C151" s="4" t="s">
        <v>1950</v>
      </c>
      <c r="D151" s="8" t="s">
        <v>1952</v>
      </c>
      <c r="E151" s="8" t="s">
        <v>1899</v>
      </c>
      <c r="F151" s="8">
        <v>2</v>
      </c>
      <c r="G151" s="8">
        <v>12</v>
      </c>
      <c r="H151" s="8">
        <v>9.2686459087617662E-3</v>
      </c>
      <c r="I151" s="8">
        <v>0.28105599999999997</v>
      </c>
      <c r="J151" s="8">
        <v>39.44</v>
      </c>
      <c r="K151" s="8">
        <v>19.93</v>
      </c>
      <c r="L151" s="8">
        <v>38.75</v>
      </c>
      <c r="M151" s="8">
        <v>8.4</v>
      </c>
      <c r="N151" s="8">
        <v>281.95000000000005</v>
      </c>
      <c r="O151" s="8">
        <v>1528.6274358974299</v>
      </c>
      <c r="P151" s="10">
        <v>32.846088770000001</v>
      </c>
      <c r="Q151" s="8">
        <v>-107.29636263099999</v>
      </c>
    </row>
    <row r="152" spans="1:17" ht="15.6" x14ac:dyDescent="0.3">
      <c r="A152" s="4">
        <v>44041</v>
      </c>
      <c r="B152" s="4" t="s">
        <v>1985</v>
      </c>
      <c r="C152" s="4" t="s">
        <v>1950</v>
      </c>
      <c r="D152" s="8" t="s">
        <v>1953</v>
      </c>
      <c r="E152" s="8" t="s">
        <v>1899</v>
      </c>
      <c r="F152" s="8">
        <v>7</v>
      </c>
      <c r="G152" s="8">
        <v>12</v>
      </c>
      <c r="H152" s="8">
        <v>3.2440260680666182E-2</v>
      </c>
      <c r="I152" s="8">
        <v>0.15182799999999999</v>
      </c>
      <c r="J152" s="8">
        <v>39.44</v>
      </c>
      <c r="K152" s="8">
        <v>19.93</v>
      </c>
      <c r="L152" s="8">
        <v>38.75</v>
      </c>
      <c r="M152" s="8">
        <v>8.4</v>
      </c>
      <c r="N152" s="8">
        <v>281.95000000000005</v>
      </c>
      <c r="O152" s="8">
        <v>1528.6274358974299</v>
      </c>
      <c r="P152" s="10">
        <v>32.843727510000001</v>
      </c>
      <c r="Q152" s="8">
        <v>-107.296832521</v>
      </c>
    </row>
    <row r="153" spans="1:17" ht="15.6" x14ac:dyDescent="0.3">
      <c r="A153" s="4">
        <v>44041</v>
      </c>
      <c r="B153" s="4" t="s">
        <v>1985</v>
      </c>
      <c r="C153" s="4" t="s">
        <v>1950</v>
      </c>
      <c r="D153" s="8" t="s">
        <v>1954</v>
      </c>
      <c r="E153" s="8" t="s">
        <v>1899</v>
      </c>
      <c r="F153" s="8">
        <v>2</v>
      </c>
      <c r="G153" s="8">
        <v>12</v>
      </c>
      <c r="H153" s="8">
        <v>9.2686459087617662E-3</v>
      </c>
      <c r="I153" s="8">
        <v>0.228213</v>
      </c>
      <c r="J153" s="8">
        <v>39.44</v>
      </c>
      <c r="K153" s="8">
        <v>19.93</v>
      </c>
      <c r="L153" s="8">
        <v>38.75</v>
      </c>
      <c r="M153" s="8">
        <v>8.4</v>
      </c>
      <c r="N153" s="8">
        <v>281.95000000000005</v>
      </c>
      <c r="O153" s="8">
        <v>1528.6274358974299</v>
      </c>
      <c r="P153" s="10">
        <v>32.849535750000001</v>
      </c>
      <c r="Q153" s="8">
        <v>-107.29626422699999</v>
      </c>
    </row>
    <row r="154" spans="1:17" ht="15.6" x14ac:dyDescent="0.3">
      <c r="A154" s="4">
        <v>44041</v>
      </c>
      <c r="B154" s="4" t="s">
        <v>1985</v>
      </c>
      <c r="C154" s="4" t="s">
        <v>1897</v>
      </c>
      <c r="D154" s="8" t="s">
        <v>1898</v>
      </c>
      <c r="E154" s="8" t="s">
        <v>1899</v>
      </c>
      <c r="F154" s="8">
        <v>14</v>
      </c>
      <c r="G154" s="8">
        <v>38.25</v>
      </c>
      <c r="H154" s="8">
        <v>6.4880521361332363E-2</v>
      </c>
      <c r="I154" s="8">
        <v>0.30698799999999998</v>
      </c>
      <c r="J154" s="8">
        <v>39.020000000000003</v>
      </c>
      <c r="K154" s="8">
        <v>21.21</v>
      </c>
      <c r="L154" s="8">
        <v>37.81</v>
      </c>
      <c r="M154" s="8">
        <v>5.32</v>
      </c>
      <c r="N154" s="8">
        <v>263.5</v>
      </c>
      <c r="O154" s="8">
        <v>1501.36</v>
      </c>
      <c r="P154" s="10">
        <v>32.276358330000001</v>
      </c>
      <c r="Q154" s="8">
        <v>-106.82694495699999</v>
      </c>
    </row>
    <row r="155" spans="1:17" ht="15.6" x14ac:dyDescent="0.3">
      <c r="A155" s="4">
        <v>44041</v>
      </c>
      <c r="B155" s="4" t="s">
        <v>1985</v>
      </c>
      <c r="C155" s="4" t="s">
        <v>1897</v>
      </c>
      <c r="D155" s="8" t="s">
        <v>1900</v>
      </c>
      <c r="E155" s="8" t="s">
        <v>1899</v>
      </c>
      <c r="F155" s="8">
        <v>63</v>
      </c>
      <c r="G155" s="8">
        <v>38.25</v>
      </c>
      <c r="H155" s="8">
        <v>0.29196234612599564</v>
      </c>
      <c r="I155" s="8">
        <v>-7.3261900000000005E-2</v>
      </c>
      <c r="J155" s="8">
        <v>39.020000000000003</v>
      </c>
      <c r="K155" s="8">
        <v>21.21</v>
      </c>
      <c r="L155" s="8">
        <v>37.81</v>
      </c>
      <c r="M155" s="8">
        <v>5.32</v>
      </c>
      <c r="N155" s="8">
        <v>263.5</v>
      </c>
      <c r="O155" s="8">
        <v>1501.36</v>
      </c>
      <c r="P155" s="10">
        <v>32.273942239999997</v>
      </c>
      <c r="Q155" s="8">
        <v>-106.82747175900001</v>
      </c>
    </row>
    <row r="156" spans="1:17" ht="15.6" x14ac:dyDescent="0.3">
      <c r="A156" s="4">
        <v>44041</v>
      </c>
      <c r="B156" s="4" t="s">
        <v>1985</v>
      </c>
      <c r="C156" s="4" t="s">
        <v>1897</v>
      </c>
      <c r="D156" s="8" t="s">
        <v>1901</v>
      </c>
      <c r="E156" s="8" t="s">
        <v>1899</v>
      </c>
      <c r="F156" s="8">
        <v>20</v>
      </c>
      <c r="G156" s="8">
        <v>38.25</v>
      </c>
      <c r="H156" s="8">
        <v>9.2686459087617662E-2</v>
      </c>
      <c r="I156" s="8">
        <v>0.227768</v>
      </c>
      <c r="J156" s="8">
        <v>39.020000000000003</v>
      </c>
      <c r="K156" s="8">
        <v>21.21</v>
      </c>
      <c r="L156" s="8">
        <v>37.81</v>
      </c>
      <c r="M156" s="8">
        <v>5.32</v>
      </c>
      <c r="N156" s="8">
        <v>263.5</v>
      </c>
      <c r="O156" s="8">
        <v>1501.36</v>
      </c>
      <c r="P156" s="10">
        <v>32.271216870000003</v>
      </c>
      <c r="Q156" s="8">
        <v>-106.827994287</v>
      </c>
    </row>
    <row r="157" spans="1:17" ht="15.6" x14ac:dyDescent="0.3">
      <c r="A157" s="4">
        <v>44041</v>
      </c>
      <c r="B157" s="4" t="s">
        <v>1985</v>
      </c>
      <c r="C157" s="4" t="s">
        <v>1897</v>
      </c>
      <c r="D157" s="8" t="s">
        <v>1903</v>
      </c>
      <c r="E157" s="8" t="s">
        <v>1899</v>
      </c>
      <c r="F157" s="8">
        <v>56</v>
      </c>
      <c r="G157" s="8">
        <v>38.25</v>
      </c>
      <c r="H157" s="8">
        <v>0.25952208544532945</v>
      </c>
      <c r="I157" s="8">
        <v>0.39139099999999999</v>
      </c>
      <c r="J157" s="8">
        <v>39.020000000000003</v>
      </c>
      <c r="K157" s="8">
        <v>21.21</v>
      </c>
      <c r="L157" s="8">
        <v>37.81</v>
      </c>
      <c r="M157" s="8">
        <v>5.32</v>
      </c>
      <c r="N157" s="8">
        <v>263.5</v>
      </c>
      <c r="O157" s="8">
        <v>1501.36</v>
      </c>
      <c r="P157" s="10">
        <v>32.26696003</v>
      </c>
      <c r="Q157" s="8">
        <v>-106.82764308500001</v>
      </c>
    </row>
    <row r="158" spans="1:17" ht="15.6" x14ac:dyDescent="0.3">
      <c r="A158" s="4">
        <v>44043</v>
      </c>
      <c r="B158" s="4" t="s">
        <v>1985</v>
      </c>
      <c r="C158" s="8" t="s">
        <v>1935</v>
      </c>
      <c r="D158" s="8" t="s">
        <v>1936</v>
      </c>
      <c r="E158" s="8" t="s">
        <v>1899</v>
      </c>
      <c r="F158" s="8">
        <v>12</v>
      </c>
      <c r="G158" s="8">
        <v>92.5</v>
      </c>
      <c r="H158" s="8">
        <v>5.5611875452570604E-2</v>
      </c>
      <c r="I158" s="8">
        <v>0.32584200000000002</v>
      </c>
      <c r="J158" s="8">
        <v>37.03</v>
      </c>
      <c r="K158" s="8">
        <v>22.8</v>
      </c>
      <c r="L158" s="8">
        <v>4.3</v>
      </c>
      <c r="M158" s="8">
        <v>26.92</v>
      </c>
      <c r="N158" s="8">
        <v>273.38</v>
      </c>
      <c r="O158" s="20">
        <v>714.58730000000003</v>
      </c>
      <c r="P158" s="10">
        <v>32.086251730000001</v>
      </c>
      <c r="Q158" s="8">
        <v>-106.66332744100001</v>
      </c>
    </row>
    <row r="159" spans="1:17" ht="15.6" x14ac:dyDescent="0.3">
      <c r="A159" s="4">
        <v>44043</v>
      </c>
      <c r="B159" s="4" t="s">
        <v>1985</v>
      </c>
      <c r="C159" s="8" t="s">
        <v>1935</v>
      </c>
      <c r="D159" s="8" t="s">
        <v>1937</v>
      </c>
      <c r="E159" s="8" t="s">
        <v>1899</v>
      </c>
      <c r="F159" s="8">
        <v>47</v>
      </c>
      <c r="G159" s="8">
        <v>92.5</v>
      </c>
      <c r="H159" s="8">
        <v>0.21781317885590151</v>
      </c>
      <c r="I159" s="8">
        <v>0.34411399999999998</v>
      </c>
      <c r="J159" s="8">
        <v>37.03</v>
      </c>
      <c r="K159" s="8">
        <v>22.8</v>
      </c>
      <c r="L159" s="8">
        <v>4.3</v>
      </c>
      <c r="M159" s="8">
        <v>26.92</v>
      </c>
      <c r="N159" s="8">
        <v>273.38</v>
      </c>
      <c r="O159" s="20">
        <v>714.58730000000003</v>
      </c>
      <c r="P159" s="10">
        <v>32.085078009999997</v>
      </c>
      <c r="Q159" s="8">
        <v>-106.664177952</v>
      </c>
    </row>
    <row r="160" spans="1:17" ht="15.6" x14ac:dyDescent="0.3">
      <c r="A160" s="4">
        <v>44043</v>
      </c>
      <c r="B160" s="4" t="s">
        <v>1985</v>
      </c>
      <c r="C160" s="8" t="s">
        <v>1935</v>
      </c>
      <c r="D160" s="8" t="s">
        <v>1938</v>
      </c>
      <c r="E160" s="8" t="s">
        <v>1899</v>
      </c>
      <c r="F160" s="8">
        <v>60</v>
      </c>
      <c r="G160" s="8">
        <v>92.5</v>
      </c>
      <c r="H160" s="8">
        <v>0.27805937726285301</v>
      </c>
      <c r="I160" s="8">
        <v>0.40003899999999998</v>
      </c>
      <c r="J160" s="8">
        <v>37.03</v>
      </c>
      <c r="K160" s="8">
        <v>22.8</v>
      </c>
      <c r="L160" s="8">
        <v>4.3</v>
      </c>
      <c r="M160" s="8">
        <v>26.92</v>
      </c>
      <c r="N160" s="8">
        <v>273.38</v>
      </c>
      <c r="O160" s="20">
        <v>714.58730000000003</v>
      </c>
      <c r="P160" s="10">
        <v>32.083189070000003</v>
      </c>
      <c r="Q160" s="8">
        <v>-106.664443072</v>
      </c>
    </row>
    <row r="161" spans="1:17" ht="15.6" x14ac:dyDescent="0.3">
      <c r="A161" s="4">
        <v>44043</v>
      </c>
      <c r="B161" s="4" t="s">
        <v>1985</v>
      </c>
      <c r="C161" s="8" t="s">
        <v>1935</v>
      </c>
      <c r="D161" s="8" t="s">
        <v>1939</v>
      </c>
      <c r="E161" s="8" t="s">
        <v>1899</v>
      </c>
      <c r="F161" s="8">
        <v>251</v>
      </c>
      <c r="G161" s="8">
        <v>92.5</v>
      </c>
      <c r="H161" s="8">
        <v>1.1632150615496017</v>
      </c>
      <c r="I161" s="8">
        <v>0.36504900000000001</v>
      </c>
      <c r="J161" s="8">
        <v>37.03</v>
      </c>
      <c r="K161" s="8">
        <v>22.8</v>
      </c>
      <c r="L161" s="8">
        <v>4.3</v>
      </c>
      <c r="M161" s="8">
        <v>26.92</v>
      </c>
      <c r="N161" s="8">
        <v>273.38</v>
      </c>
      <c r="O161" s="20">
        <v>714.58730000000003</v>
      </c>
      <c r="P161" s="10">
        <v>32.081014799999998</v>
      </c>
      <c r="Q161" s="8">
        <v>-106.663955413</v>
      </c>
    </row>
    <row r="162" spans="1:17" ht="15.6" x14ac:dyDescent="0.3">
      <c r="A162" s="4">
        <v>44043</v>
      </c>
      <c r="B162" s="4" t="s">
        <v>1985</v>
      </c>
      <c r="C162" s="8" t="s">
        <v>1956</v>
      </c>
      <c r="D162" s="8" t="s">
        <v>1957</v>
      </c>
      <c r="E162" s="8" t="s">
        <v>1902</v>
      </c>
      <c r="F162" s="8">
        <v>0</v>
      </c>
      <c r="G162" s="8">
        <v>115.25</v>
      </c>
      <c r="H162" s="8">
        <v>0</v>
      </c>
      <c r="I162" s="8">
        <v>0.13069800000000001</v>
      </c>
      <c r="J162" s="8">
        <v>37.08</v>
      </c>
      <c r="K162" s="8">
        <v>22.94</v>
      </c>
      <c r="L162" s="8">
        <v>5.32</v>
      </c>
      <c r="M162" s="8">
        <v>25.85</v>
      </c>
      <c r="N162" s="8">
        <v>277.90000000000003</v>
      </c>
      <c r="O162" s="8">
        <v>711.51034482758621</v>
      </c>
      <c r="P162" s="10">
        <v>32.031857369999997</v>
      </c>
      <c r="Q162" s="8">
        <v>-106.65194758200001</v>
      </c>
    </row>
    <row r="163" spans="1:17" ht="15.6" x14ac:dyDescent="0.3">
      <c r="A163" s="4">
        <v>44043</v>
      </c>
      <c r="B163" s="4" t="s">
        <v>1985</v>
      </c>
      <c r="C163" s="8" t="s">
        <v>1956</v>
      </c>
      <c r="D163" s="8" t="s">
        <v>1958</v>
      </c>
      <c r="E163" s="8" t="s">
        <v>1899</v>
      </c>
      <c r="F163" s="8">
        <v>393</v>
      </c>
      <c r="G163" s="8">
        <v>115.25</v>
      </c>
      <c r="H163" s="8">
        <v>1.8212889210716872</v>
      </c>
      <c r="I163" s="8">
        <v>0.31589</v>
      </c>
      <c r="J163" s="8">
        <v>37.08</v>
      </c>
      <c r="K163" s="8">
        <v>22.94</v>
      </c>
      <c r="L163" s="8">
        <v>5.32</v>
      </c>
      <c r="M163" s="8">
        <v>25.85</v>
      </c>
      <c r="N163" s="8">
        <v>277.90000000000003</v>
      </c>
      <c r="O163" s="8">
        <v>712.50096774193548</v>
      </c>
      <c r="P163" s="10">
        <v>32.029919890000002</v>
      </c>
      <c r="Q163" s="8">
        <v>-106.651127413</v>
      </c>
    </row>
    <row r="164" spans="1:17" ht="15.6" x14ac:dyDescent="0.3">
      <c r="A164" s="4">
        <v>44043</v>
      </c>
      <c r="B164" s="4" t="s">
        <v>1985</v>
      </c>
      <c r="C164" s="8" t="s">
        <v>1956</v>
      </c>
      <c r="D164" s="8" t="s">
        <v>1959</v>
      </c>
      <c r="E164" s="8" t="s">
        <v>1899</v>
      </c>
      <c r="F164" s="8">
        <v>25</v>
      </c>
      <c r="G164" s="8">
        <v>115.25</v>
      </c>
      <c r="H164" s="8">
        <v>0.11585807385952208</v>
      </c>
      <c r="I164" s="8">
        <v>0.30752699999999999</v>
      </c>
      <c r="J164" s="8">
        <v>37.08</v>
      </c>
      <c r="K164" s="8">
        <v>22.94</v>
      </c>
      <c r="L164" s="8">
        <v>5.32</v>
      </c>
      <c r="M164" s="8">
        <v>25.85</v>
      </c>
      <c r="N164" s="8">
        <v>277.90000000000003</v>
      </c>
      <c r="O164" s="8">
        <v>712.50096774193548</v>
      </c>
      <c r="P164" s="10">
        <v>32.027896169999998</v>
      </c>
      <c r="Q164" s="8">
        <v>-106.650328953</v>
      </c>
    </row>
    <row r="165" spans="1:17" ht="15.6" x14ac:dyDescent="0.3">
      <c r="A165" s="4">
        <v>44043</v>
      </c>
      <c r="B165" s="4" t="s">
        <v>1985</v>
      </c>
      <c r="C165" s="8" t="s">
        <v>1956</v>
      </c>
      <c r="D165" s="8" t="s">
        <v>1960</v>
      </c>
      <c r="E165" s="8" t="s">
        <v>1899</v>
      </c>
      <c r="F165" s="8">
        <v>43</v>
      </c>
      <c r="G165" s="8">
        <v>115.25</v>
      </c>
      <c r="H165" s="8">
        <v>0.19927588703837798</v>
      </c>
      <c r="I165" s="8">
        <v>0.422016</v>
      </c>
      <c r="J165" s="8">
        <v>37.08</v>
      </c>
      <c r="K165" s="8">
        <v>22.94</v>
      </c>
      <c r="L165" s="8">
        <v>5.32</v>
      </c>
      <c r="M165" s="8">
        <v>25.85</v>
      </c>
      <c r="N165" s="8">
        <v>277.90000000000003</v>
      </c>
      <c r="O165" s="8">
        <v>712.50096774193548</v>
      </c>
      <c r="P165" s="10">
        <v>32.025768839999998</v>
      </c>
      <c r="Q165" s="8">
        <v>-106.649783375</v>
      </c>
    </row>
    <row r="166" spans="1:17" ht="15.6" x14ac:dyDescent="0.3">
      <c r="A166" s="4">
        <v>44043</v>
      </c>
      <c r="B166" s="4" t="s">
        <v>1985</v>
      </c>
      <c r="C166" s="8" t="s">
        <v>1961</v>
      </c>
      <c r="D166" s="8" t="s">
        <v>1962</v>
      </c>
      <c r="E166" s="8" t="s">
        <v>1899</v>
      </c>
      <c r="F166" s="8">
        <v>927</v>
      </c>
      <c r="G166" s="8">
        <v>764.75</v>
      </c>
      <c r="H166" s="8">
        <v>4.2960173787110794</v>
      </c>
      <c r="I166" s="8">
        <v>0.27835700000000002</v>
      </c>
      <c r="J166" s="8">
        <v>37.119999999999997</v>
      </c>
      <c r="K166" s="8">
        <v>23</v>
      </c>
      <c r="L166" s="8">
        <v>4.9800000000000004</v>
      </c>
      <c r="M166" s="8">
        <v>30.64</v>
      </c>
      <c r="N166" s="8">
        <v>278.52999999999997</v>
      </c>
      <c r="O166" s="8">
        <v>711.35093749999999</v>
      </c>
      <c r="P166" s="10">
        <v>31.975540540000001</v>
      </c>
      <c r="Q166" s="8">
        <v>-106.613480262</v>
      </c>
    </row>
    <row r="167" spans="1:17" ht="15.6" x14ac:dyDescent="0.3">
      <c r="A167" s="4">
        <v>44043</v>
      </c>
      <c r="B167" s="4" t="s">
        <v>1985</v>
      </c>
      <c r="C167" s="8" t="s">
        <v>1961</v>
      </c>
      <c r="D167" s="8" t="s">
        <v>1963</v>
      </c>
      <c r="E167" s="8" t="s">
        <v>1899</v>
      </c>
      <c r="F167" s="8">
        <v>545</v>
      </c>
      <c r="G167" s="8">
        <v>764.75</v>
      </c>
      <c r="H167" s="8">
        <v>2.5257060101375814</v>
      </c>
      <c r="I167" s="8">
        <v>0.38734499999999999</v>
      </c>
      <c r="J167" s="8">
        <v>37.119999999999997</v>
      </c>
      <c r="K167" s="8">
        <v>23</v>
      </c>
      <c r="L167" s="8">
        <v>4.9800000000000004</v>
      </c>
      <c r="M167" s="8">
        <v>30.64</v>
      </c>
      <c r="N167" s="8">
        <v>278.52999999999997</v>
      </c>
      <c r="O167" s="8">
        <v>711.35093749999999</v>
      </c>
      <c r="P167" s="10">
        <v>31.9740608</v>
      </c>
      <c r="Q167" s="8">
        <v>-106.611764068</v>
      </c>
    </row>
    <row r="168" spans="1:17" ht="15.6" x14ac:dyDescent="0.3">
      <c r="A168" s="4">
        <v>44043</v>
      </c>
      <c r="B168" s="4" t="s">
        <v>1985</v>
      </c>
      <c r="C168" s="8" t="s">
        <v>1961</v>
      </c>
      <c r="D168" s="8" t="s">
        <v>1964</v>
      </c>
      <c r="E168" s="8" t="s">
        <v>1899</v>
      </c>
      <c r="F168" s="8">
        <v>209</v>
      </c>
      <c r="G168" s="8">
        <v>764.75</v>
      </c>
      <c r="H168" s="8">
        <v>0.96857349746560462</v>
      </c>
      <c r="I168" s="8">
        <v>0.19336700000000001</v>
      </c>
      <c r="J168" s="8">
        <v>37.119999999999997</v>
      </c>
      <c r="K168" s="8">
        <v>23</v>
      </c>
      <c r="L168" s="8">
        <v>4.9800000000000004</v>
      </c>
      <c r="M168" s="8">
        <v>30.64</v>
      </c>
      <c r="N168" s="8">
        <v>278.52999999999997</v>
      </c>
      <c r="O168" s="8">
        <v>711.35093749999999</v>
      </c>
      <c r="P168" s="10">
        <v>31.97219063</v>
      </c>
      <c r="Q168" s="8">
        <v>-106.609719638</v>
      </c>
    </row>
    <row r="169" spans="1:17" ht="15.6" x14ac:dyDescent="0.3">
      <c r="A169" s="4">
        <v>44043</v>
      </c>
      <c r="B169" s="4" t="s">
        <v>1985</v>
      </c>
      <c r="C169" s="8" t="s">
        <v>1961</v>
      </c>
      <c r="D169" s="8" t="s">
        <v>1965</v>
      </c>
      <c r="E169" s="8" t="s">
        <v>1899</v>
      </c>
      <c r="F169" s="8">
        <v>1378</v>
      </c>
      <c r="G169" s="8">
        <v>764.75</v>
      </c>
      <c r="H169" s="8">
        <v>6.386097031136857</v>
      </c>
      <c r="I169" s="8">
        <v>0.14061000000000001</v>
      </c>
      <c r="J169" s="8">
        <v>37.119999999999997</v>
      </c>
      <c r="K169" s="8">
        <v>23</v>
      </c>
      <c r="L169" s="8">
        <v>4.9800000000000004</v>
      </c>
      <c r="M169" s="8">
        <v>30.64</v>
      </c>
      <c r="N169" s="8">
        <v>278.52999999999997</v>
      </c>
      <c r="O169" s="8">
        <v>710.82387096774198</v>
      </c>
      <c r="P169" s="10">
        <v>31.970151560000001</v>
      </c>
      <c r="Q169" s="8">
        <v>-106.60783463200001</v>
      </c>
    </row>
    <row r="170" spans="1:17" ht="15.6" x14ac:dyDescent="0.3">
      <c r="A170" s="4">
        <v>44043</v>
      </c>
      <c r="B170" s="4" t="s">
        <v>1985</v>
      </c>
      <c r="C170" s="8" t="s">
        <v>1966</v>
      </c>
      <c r="D170" s="8" t="s">
        <v>1967</v>
      </c>
      <c r="E170" s="8" t="s">
        <v>1899</v>
      </c>
      <c r="F170" s="8">
        <v>1033</v>
      </c>
      <c r="G170" s="8">
        <v>697</v>
      </c>
      <c r="H170" s="8">
        <v>4.7872556118754526</v>
      </c>
      <c r="I170" s="8">
        <v>0.30301400000000001</v>
      </c>
      <c r="J170" s="8">
        <v>37.229999999999997</v>
      </c>
      <c r="K170" s="8">
        <v>23.15</v>
      </c>
      <c r="L170" s="8">
        <v>6.23</v>
      </c>
      <c r="M170" s="8">
        <v>27.99</v>
      </c>
      <c r="N170" s="8">
        <v>256.17999999999995</v>
      </c>
      <c r="O170" s="8">
        <v>711.10787878787869</v>
      </c>
      <c r="P170" s="10">
        <v>31.916504360000001</v>
      </c>
      <c r="Q170" s="8">
        <v>-106.60253039600001</v>
      </c>
    </row>
    <row r="171" spans="1:17" ht="15.6" x14ac:dyDescent="0.3">
      <c r="A171" s="4">
        <v>44043</v>
      </c>
      <c r="B171" s="4" t="s">
        <v>1985</v>
      </c>
      <c r="C171" s="8" t="s">
        <v>1966</v>
      </c>
      <c r="D171" s="8" t="s">
        <v>1968</v>
      </c>
      <c r="E171" s="8" t="s">
        <v>1899</v>
      </c>
      <c r="F171" s="8">
        <v>491</v>
      </c>
      <c r="G171" s="8">
        <v>697</v>
      </c>
      <c r="H171" s="8">
        <v>2.2754525706010136</v>
      </c>
      <c r="I171" s="8">
        <v>0.18804399999999999</v>
      </c>
      <c r="J171" s="8">
        <v>37.229999999999997</v>
      </c>
      <c r="K171" s="8">
        <v>23.15</v>
      </c>
      <c r="L171" s="8">
        <v>6.23</v>
      </c>
      <c r="M171" s="8">
        <v>27.99</v>
      </c>
      <c r="N171" s="8">
        <v>256.17999999999995</v>
      </c>
      <c r="O171" s="8">
        <v>711.10787878787869</v>
      </c>
      <c r="P171" s="10">
        <v>31.914385249999999</v>
      </c>
      <c r="Q171" s="8">
        <v>-106.60258320200001</v>
      </c>
    </row>
    <row r="172" spans="1:17" ht="15.6" x14ac:dyDescent="0.3">
      <c r="A172" s="4">
        <v>44043</v>
      </c>
      <c r="B172" s="4" t="s">
        <v>1985</v>
      </c>
      <c r="C172" s="8" t="s">
        <v>1966</v>
      </c>
      <c r="D172" s="8" t="s">
        <v>1969</v>
      </c>
      <c r="E172" s="8" t="s">
        <v>1899</v>
      </c>
      <c r="F172" s="8">
        <v>977</v>
      </c>
      <c r="G172" s="8">
        <v>697</v>
      </c>
      <c r="H172" s="8">
        <v>4.5277335264301231</v>
      </c>
      <c r="I172" s="8">
        <v>0.29858099999999999</v>
      </c>
      <c r="J172" s="8">
        <v>37.229999999999997</v>
      </c>
      <c r="K172" s="8">
        <v>23.15</v>
      </c>
      <c r="L172" s="8">
        <v>6.23</v>
      </c>
      <c r="M172" s="8">
        <v>27.99</v>
      </c>
      <c r="N172" s="8">
        <v>256.17999999999995</v>
      </c>
      <c r="O172" s="8">
        <v>711.10787878787869</v>
      </c>
      <c r="P172" s="10">
        <v>31.912305780000001</v>
      </c>
      <c r="Q172" s="8">
        <v>-106.602544812</v>
      </c>
    </row>
    <row r="173" spans="1:17" ht="15.6" x14ac:dyDescent="0.3">
      <c r="A173" s="4">
        <v>44043</v>
      </c>
      <c r="B173" s="4" t="s">
        <v>1985</v>
      </c>
      <c r="C173" s="8" t="s">
        <v>1966</v>
      </c>
      <c r="D173" s="8" t="s">
        <v>1970</v>
      </c>
      <c r="E173" s="8" t="s">
        <v>1899</v>
      </c>
      <c r="F173" s="8">
        <v>287</v>
      </c>
      <c r="G173" s="8">
        <v>697</v>
      </c>
      <c r="H173" s="8">
        <v>1.3300506879073135</v>
      </c>
      <c r="I173" s="8">
        <v>0.178984</v>
      </c>
      <c r="J173" s="8">
        <v>37.229999999999997</v>
      </c>
      <c r="K173" s="8">
        <v>23.15</v>
      </c>
      <c r="L173" s="8">
        <v>6.23</v>
      </c>
      <c r="M173" s="8">
        <v>27.99</v>
      </c>
      <c r="N173" s="8">
        <v>256.17999999999995</v>
      </c>
      <c r="O173" s="8">
        <v>711.10787878787869</v>
      </c>
      <c r="P173" s="10">
        <v>31.910398650000001</v>
      </c>
      <c r="Q173" s="8">
        <v>-106.602328224</v>
      </c>
    </row>
    <row r="174" spans="1:17" ht="15.6" x14ac:dyDescent="0.3">
      <c r="A174" s="4">
        <v>44049</v>
      </c>
      <c r="B174" s="4" t="s">
        <v>1986</v>
      </c>
      <c r="C174" s="8" t="s">
        <v>1905</v>
      </c>
      <c r="D174" s="8" t="s">
        <v>1906</v>
      </c>
      <c r="E174" s="8" t="s">
        <v>1899</v>
      </c>
      <c r="F174" s="8">
        <v>87</v>
      </c>
      <c r="G174" s="8">
        <v>150.75</v>
      </c>
      <c r="H174" s="8">
        <v>0.63736263736263732</v>
      </c>
      <c r="I174" s="8">
        <v>0.18396899999999999</v>
      </c>
      <c r="J174" s="8">
        <v>35.96</v>
      </c>
      <c r="K174" s="8">
        <v>21.3</v>
      </c>
      <c r="L174" s="8">
        <v>4.29</v>
      </c>
      <c r="M174" s="8">
        <v>29.88</v>
      </c>
      <c r="N174" s="8">
        <v>276.23</v>
      </c>
      <c r="O174" s="8">
        <v>1681.94517241379</v>
      </c>
      <c r="P174" s="10">
        <v>32.470109710000003</v>
      </c>
      <c r="Q174" s="8">
        <v>-106.90982680800001</v>
      </c>
    </row>
    <row r="175" spans="1:17" ht="15.6" x14ac:dyDescent="0.3">
      <c r="A175" s="4">
        <v>44049</v>
      </c>
      <c r="B175" s="4" t="s">
        <v>1986</v>
      </c>
      <c r="C175" s="8" t="s">
        <v>1905</v>
      </c>
      <c r="D175" s="8" t="s">
        <v>1907</v>
      </c>
      <c r="E175" s="8" t="s">
        <v>1899</v>
      </c>
      <c r="F175" s="8">
        <v>58</v>
      </c>
      <c r="G175" s="8">
        <v>150.75</v>
      </c>
      <c r="H175" s="8">
        <v>0.4249084249084249</v>
      </c>
      <c r="I175" s="8">
        <v>0.13156000000000001</v>
      </c>
      <c r="J175" s="8">
        <v>35.96</v>
      </c>
      <c r="K175" s="8">
        <v>21.3</v>
      </c>
      <c r="L175" s="8">
        <v>4.29</v>
      </c>
      <c r="M175" s="8">
        <v>29.88</v>
      </c>
      <c r="N175" s="8">
        <v>276.23</v>
      </c>
      <c r="O175" s="8">
        <v>1681.94517241379</v>
      </c>
      <c r="P175" s="10">
        <v>32.467802339999999</v>
      </c>
      <c r="Q175" s="8">
        <v>-106.906827511</v>
      </c>
    </row>
    <row r="176" spans="1:17" ht="15.6" x14ac:dyDescent="0.3">
      <c r="A176" s="4">
        <v>44049</v>
      </c>
      <c r="B176" s="4" t="s">
        <v>1986</v>
      </c>
      <c r="C176" s="8" t="s">
        <v>1905</v>
      </c>
      <c r="D176" s="8" t="s">
        <v>1908</v>
      </c>
      <c r="E176" s="8" t="s">
        <v>1899</v>
      </c>
      <c r="F176" s="8">
        <v>61</v>
      </c>
      <c r="G176" s="8">
        <v>150.75</v>
      </c>
      <c r="H176" s="8">
        <v>0.44688644688644691</v>
      </c>
      <c r="I176" s="8">
        <v>0.33196799999999999</v>
      </c>
      <c r="J176" s="8">
        <v>35.96</v>
      </c>
      <c r="K176" s="8">
        <v>21.3</v>
      </c>
      <c r="L176" s="8">
        <v>4.29</v>
      </c>
      <c r="M176" s="8">
        <v>29.88</v>
      </c>
      <c r="N176" s="8">
        <v>276.23</v>
      </c>
      <c r="O176" s="8">
        <v>1681.94517241379</v>
      </c>
      <c r="P176" s="10">
        <v>32.465720939999997</v>
      </c>
      <c r="Q176" s="8">
        <v>-106.90437270300001</v>
      </c>
    </row>
    <row r="177" spans="1:17" ht="15.6" x14ac:dyDescent="0.3">
      <c r="A177" s="4">
        <v>44049</v>
      </c>
      <c r="B177" s="4" t="s">
        <v>1986</v>
      </c>
      <c r="C177" s="8" t="s">
        <v>1905</v>
      </c>
      <c r="D177" s="8" t="s">
        <v>1909</v>
      </c>
      <c r="E177" s="8" t="s">
        <v>1899</v>
      </c>
      <c r="F177" s="8">
        <v>397</v>
      </c>
      <c r="G177" s="8">
        <v>150.75</v>
      </c>
      <c r="H177" s="8">
        <v>2.9084249084249083</v>
      </c>
      <c r="I177" s="8">
        <v>-9.5000100000000004E-2</v>
      </c>
      <c r="J177" s="8">
        <v>35.96</v>
      </c>
      <c r="K177" s="8">
        <v>21.3</v>
      </c>
      <c r="L177" s="8">
        <v>4.29</v>
      </c>
      <c r="M177" s="8">
        <v>29.88</v>
      </c>
      <c r="N177" s="8">
        <v>276.23</v>
      </c>
      <c r="O177" s="8">
        <v>1681.94517241379</v>
      </c>
      <c r="P177" s="10">
        <v>32.46283631</v>
      </c>
      <c r="Q177" s="8">
        <v>-106.903139055</v>
      </c>
    </row>
    <row r="178" spans="1:17" ht="15.6" x14ac:dyDescent="0.3">
      <c r="A178" s="4">
        <v>44049</v>
      </c>
      <c r="B178" s="4" t="s">
        <v>1986</v>
      </c>
      <c r="C178" s="4" t="s">
        <v>1972</v>
      </c>
      <c r="D178" s="8" t="s">
        <v>1973</v>
      </c>
      <c r="E178" s="8" t="s">
        <v>1899</v>
      </c>
      <c r="F178" s="8">
        <v>64</v>
      </c>
      <c r="G178" s="8">
        <v>92.75</v>
      </c>
      <c r="H178" s="8">
        <v>0.46886446886446886</v>
      </c>
      <c r="I178" s="8">
        <v>0.301755</v>
      </c>
      <c r="J178" s="8">
        <v>36.11</v>
      </c>
      <c r="K178" s="8">
        <v>21.49</v>
      </c>
      <c r="L178" s="8">
        <v>12.8</v>
      </c>
      <c r="M178" s="8">
        <v>56.88</v>
      </c>
      <c r="N178" s="8">
        <v>312.56</v>
      </c>
      <c r="O178" s="8">
        <v>1681.68133333333</v>
      </c>
      <c r="P178" s="10">
        <v>32.418188430000001</v>
      </c>
      <c r="Q178" s="8">
        <v>-106.866721781</v>
      </c>
    </row>
    <row r="179" spans="1:17" ht="15.6" x14ac:dyDescent="0.3">
      <c r="A179" s="4">
        <v>44049</v>
      </c>
      <c r="B179" s="4" t="s">
        <v>1986</v>
      </c>
      <c r="C179" s="4" t="s">
        <v>1972</v>
      </c>
      <c r="D179" s="8" t="s">
        <v>1974</v>
      </c>
      <c r="E179" s="8" t="s">
        <v>1899</v>
      </c>
      <c r="F179" s="8">
        <v>17</v>
      </c>
      <c r="G179" s="8">
        <v>92.75</v>
      </c>
      <c r="H179" s="8">
        <v>0.12454212454212454</v>
      </c>
      <c r="I179" s="8">
        <v>0.25253999999999999</v>
      </c>
      <c r="J179" s="8">
        <v>36.11</v>
      </c>
      <c r="K179" s="8">
        <v>21.49</v>
      </c>
      <c r="L179" s="8">
        <v>12.8</v>
      </c>
      <c r="M179" s="8">
        <v>56.88</v>
      </c>
      <c r="N179" s="8">
        <v>312.56</v>
      </c>
      <c r="O179" s="8">
        <v>1681.68133333333</v>
      </c>
      <c r="P179" s="10">
        <v>32.415859599999997</v>
      </c>
      <c r="Q179" s="8">
        <v>-106.865907898</v>
      </c>
    </row>
    <row r="180" spans="1:17" ht="15.6" x14ac:dyDescent="0.3">
      <c r="A180" s="4">
        <v>44049</v>
      </c>
      <c r="B180" s="4" t="s">
        <v>1986</v>
      </c>
      <c r="C180" s="4" t="s">
        <v>1972</v>
      </c>
      <c r="D180" s="8" t="s">
        <v>1975</v>
      </c>
      <c r="E180" s="8" t="s">
        <v>1899</v>
      </c>
      <c r="F180" s="8">
        <v>197</v>
      </c>
      <c r="G180" s="8">
        <v>92.75</v>
      </c>
      <c r="H180" s="8">
        <v>1.4432234432234432</v>
      </c>
      <c r="I180" s="8">
        <v>0.18048700000000001</v>
      </c>
      <c r="J180" s="8">
        <v>36.11</v>
      </c>
      <c r="K180" s="8">
        <v>21.49</v>
      </c>
      <c r="L180" s="8">
        <v>12.8</v>
      </c>
      <c r="M180" s="8">
        <v>56.88</v>
      </c>
      <c r="N180" s="8">
        <v>312.56</v>
      </c>
      <c r="O180" s="8">
        <v>1681.68133333333</v>
      </c>
      <c r="P180" s="10">
        <v>32.413950450000002</v>
      </c>
      <c r="Q180" s="8">
        <v>-106.865315968</v>
      </c>
    </row>
    <row r="181" spans="1:17" ht="15.6" x14ac:dyDescent="0.3">
      <c r="A181" s="4">
        <v>44049</v>
      </c>
      <c r="B181" s="4" t="s">
        <v>1986</v>
      </c>
      <c r="C181" s="4" t="s">
        <v>1972</v>
      </c>
      <c r="D181" s="8" t="s">
        <v>1976</v>
      </c>
      <c r="E181" s="8" t="s">
        <v>1899</v>
      </c>
      <c r="F181" s="8">
        <v>93</v>
      </c>
      <c r="G181" s="8">
        <v>92.75</v>
      </c>
      <c r="H181" s="8">
        <v>0.68131868131868134</v>
      </c>
      <c r="I181" s="8">
        <v>0.28103099999999998</v>
      </c>
      <c r="J181" s="8">
        <v>36.11</v>
      </c>
      <c r="K181" s="8">
        <v>21.49</v>
      </c>
      <c r="L181" s="8">
        <v>12.8</v>
      </c>
      <c r="M181" s="8">
        <v>56.88</v>
      </c>
      <c r="N181" s="8">
        <v>312.56</v>
      </c>
      <c r="O181" s="8">
        <v>1681.68133333333</v>
      </c>
      <c r="P181" s="10">
        <v>32.412090589999998</v>
      </c>
      <c r="Q181" s="8">
        <v>-106.86472420600001</v>
      </c>
    </row>
    <row r="182" spans="1:17" ht="15.6" x14ac:dyDescent="0.3">
      <c r="A182" s="4">
        <v>44049</v>
      </c>
      <c r="B182" s="4" t="s">
        <v>1986</v>
      </c>
      <c r="C182" s="8" t="s">
        <v>1977</v>
      </c>
      <c r="D182" s="8" t="s">
        <v>1978</v>
      </c>
      <c r="E182" s="8" t="s">
        <v>1899</v>
      </c>
      <c r="F182" s="8">
        <v>27</v>
      </c>
      <c r="G182" s="8">
        <v>36.75</v>
      </c>
      <c r="H182" s="8">
        <v>0.19780219780219779</v>
      </c>
      <c r="I182" s="8">
        <v>0.37551400000000001</v>
      </c>
      <c r="J182" s="8">
        <v>36.42</v>
      </c>
      <c r="K182" s="8">
        <v>21.84</v>
      </c>
      <c r="L182" s="8">
        <v>16.45</v>
      </c>
      <c r="M182" s="8">
        <f>39.14+5.62</f>
        <v>44.76</v>
      </c>
      <c r="N182" s="8">
        <v>273.83999999999997</v>
      </c>
      <c r="O182" s="20">
        <v>879.79970000000003</v>
      </c>
      <c r="P182" s="10">
        <v>32.343313549999998</v>
      </c>
      <c r="Q182" s="8">
        <v>-106.83927490400001</v>
      </c>
    </row>
    <row r="183" spans="1:17" ht="15.6" x14ac:dyDescent="0.3">
      <c r="A183" s="4">
        <v>44049</v>
      </c>
      <c r="B183" s="4" t="s">
        <v>1986</v>
      </c>
      <c r="C183" s="8" t="s">
        <v>1977</v>
      </c>
      <c r="D183" s="8" t="s">
        <v>1979</v>
      </c>
      <c r="E183" s="8" t="s">
        <v>1899</v>
      </c>
      <c r="F183" s="8">
        <v>1</v>
      </c>
      <c r="G183" s="8">
        <v>36.75</v>
      </c>
      <c r="H183" s="8">
        <v>7.326007326007326E-3</v>
      </c>
      <c r="I183" s="8">
        <v>0.32039600000000001</v>
      </c>
      <c r="J183" s="8">
        <v>36.42</v>
      </c>
      <c r="K183" s="8">
        <v>21.84</v>
      </c>
      <c r="L183" s="8">
        <v>16.45</v>
      </c>
      <c r="M183" s="8">
        <f t="shared" ref="M183:M185" si="9">39.14+5.62</f>
        <v>44.76</v>
      </c>
      <c r="N183" s="8">
        <v>273.83999999999997</v>
      </c>
      <c r="O183" s="20">
        <v>880.54179999999997</v>
      </c>
      <c r="P183" s="10">
        <v>32.341215060000003</v>
      </c>
      <c r="Q183" s="8">
        <v>-106.83799523899999</v>
      </c>
    </row>
    <row r="184" spans="1:17" ht="15.6" x14ac:dyDescent="0.3">
      <c r="A184" s="4">
        <v>44049</v>
      </c>
      <c r="B184" s="4" t="s">
        <v>1986</v>
      </c>
      <c r="C184" s="8" t="s">
        <v>1977</v>
      </c>
      <c r="D184" s="8" t="s">
        <v>1980</v>
      </c>
      <c r="E184" s="8" t="s">
        <v>1899</v>
      </c>
      <c r="F184" s="8">
        <v>105</v>
      </c>
      <c r="G184" s="8">
        <v>36.75</v>
      </c>
      <c r="H184" s="8">
        <v>0.76923076923076927</v>
      </c>
      <c r="I184" s="8">
        <v>0.498664</v>
      </c>
      <c r="J184" s="8">
        <v>36.42</v>
      </c>
      <c r="K184" s="8">
        <v>21.84</v>
      </c>
      <c r="L184" s="8">
        <v>16.45</v>
      </c>
      <c r="M184" s="8">
        <f t="shared" si="9"/>
        <v>44.76</v>
      </c>
      <c r="N184" s="8">
        <v>273.83999999999997</v>
      </c>
      <c r="O184" s="20">
        <v>880.54179999999997</v>
      </c>
      <c r="P184" s="10">
        <v>32.339590059999999</v>
      </c>
      <c r="Q184" s="8">
        <v>-106.836637622</v>
      </c>
    </row>
    <row r="185" spans="1:17" ht="15.6" x14ac:dyDescent="0.3">
      <c r="A185" s="4">
        <v>44049</v>
      </c>
      <c r="B185" s="4" t="s">
        <v>1986</v>
      </c>
      <c r="C185" s="8" t="s">
        <v>1977</v>
      </c>
      <c r="D185" s="8" t="s">
        <v>1981</v>
      </c>
      <c r="E185" s="8" t="s">
        <v>1899</v>
      </c>
      <c r="F185" s="8">
        <v>14</v>
      </c>
      <c r="G185" s="8">
        <v>36.75</v>
      </c>
      <c r="H185" s="8">
        <v>0.10256410256410256</v>
      </c>
      <c r="I185" s="8">
        <v>0.465341</v>
      </c>
      <c r="J185" s="8">
        <v>36.42</v>
      </c>
      <c r="K185" s="8">
        <v>21.84</v>
      </c>
      <c r="L185" s="8">
        <v>16.45</v>
      </c>
      <c r="M185" s="8">
        <f t="shared" si="9"/>
        <v>44.76</v>
      </c>
      <c r="N185" s="8">
        <v>273.83999999999997</v>
      </c>
      <c r="O185" s="20">
        <v>880.54179999999997</v>
      </c>
      <c r="P185" s="10">
        <v>32.337331810000002</v>
      </c>
      <c r="Q185" s="8">
        <v>-106.835410427</v>
      </c>
    </row>
    <row r="186" spans="1:17" ht="15.6" x14ac:dyDescent="0.3">
      <c r="A186" s="4">
        <v>44051</v>
      </c>
      <c r="B186" s="4" t="s">
        <v>1986</v>
      </c>
      <c r="C186" s="8" t="s">
        <v>1925</v>
      </c>
      <c r="D186" s="8" t="s">
        <v>1926</v>
      </c>
      <c r="E186" s="8" t="s">
        <v>1899</v>
      </c>
      <c r="F186" s="8">
        <v>27</v>
      </c>
      <c r="G186" s="8">
        <v>16</v>
      </c>
      <c r="H186" s="8">
        <v>0.19780219780219779</v>
      </c>
      <c r="I186" s="8">
        <v>0.12245300000000001</v>
      </c>
      <c r="J186" s="8">
        <v>37.1</v>
      </c>
      <c r="K186" s="8">
        <v>20.59</v>
      </c>
      <c r="L186" s="8">
        <v>16.010000000000002</v>
      </c>
      <c r="M186" s="8">
        <f>51.73+16.93</f>
        <v>68.66</v>
      </c>
      <c r="N186" s="8">
        <v>290.56</v>
      </c>
      <c r="O186" s="20">
        <v>774.5865</v>
      </c>
      <c r="P186" s="10">
        <v>32.208915599999997</v>
      </c>
      <c r="Q186" s="8">
        <v>-106.769143017</v>
      </c>
    </row>
    <row r="187" spans="1:17" ht="15.6" x14ac:dyDescent="0.3">
      <c r="A187" s="4">
        <v>44051</v>
      </c>
      <c r="B187" s="4" t="s">
        <v>1986</v>
      </c>
      <c r="C187" s="8" t="s">
        <v>1925</v>
      </c>
      <c r="D187" s="8" t="s">
        <v>1927</v>
      </c>
      <c r="E187" s="8" t="s">
        <v>1899</v>
      </c>
      <c r="F187" s="8">
        <v>3</v>
      </c>
      <c r="G187" s="8">
        <v>16</v>
      </c>
      <c r="H187" s="8">
        <v>2.197802197802198E-2</v>
      </c>
      <c r="I187" s="8">
        <v>0.16830800000000001</v>
      </c>
      <c r="J187" s="8">
        <v>37.1</v>
      </c>
      <c r="K187" s="8">
        <v>20.59</v>
      </c>
      <c r="L187" s="8">
        <v>16.010000000000002</v>
      </c>
      <c r="M187" s="8">
        <f t="shared" ref="M187:M189" si="10">51.73+16.93</f>
        <v>68.66</v>
      </c>
      <c r="N187" s="8">
        <v>290.56</v>
      </c>
      <c r="O187" s="20">
        <v>774.5865</v>
      </c>
      <c r="P187" s="10">
        <v>32.207741470000002</v>
      </c>
      <c r="Q187" s="8">
        <v>-106.766901109</v>
      </c>
    </row>
    <row r="188" spans="1:17" ht="15.6" x14ac:dyDescent="0.3">
      <c r="A188" s="4">
        <v>44051</v>
      </c>
      <c r="B188" s="4" t="s">
        <v>1986</v>
      </c>
      <c r="C188" s="8" t="s">
        <v>1925</v>
      </c>
      <c r="D188" s="8" t="s">
        <v>1928</v>
      </c>
      <c r="E188" s="8" t="s">
        <v>1899</v>
      </c>
      <c r="F188" s="8">
        <v>3</v>
      </c>
      <c r="G188" s="8">
        <v>16</v>
      </c>
      <c r="H188" s="8">
        <v>2.197802197802198E-2</v>
      </c>
      <c r="I188" s="8">
        <v>0.254579</v>
      </c>
      <c r="J188" s="8">
        <v>37.1</v>
      </c>
      <c r="K188" s="8">
        <v>20.59</v>
      </c>
      <c r="L188" s="8">
        <v>16.010000000000002</v>
      </c>
      <c r="M188" s="8">
        <f t="shared" si="10"/>
        <v>68.66</v>
      </c>
      <c r="N188" s="8">
        <v>290.56</v>
      </c>
      <c r="O188" s="20">
        <v>774.5865</v>
      </c>
      <c r="P188" s="10">
        <v>32.207102519999999</v>
      </c>
      <c r="Q188" s="8">
        <v>-106.764127538</v>
      </c>
    </row>
    <row r="189" spans="1:17" ht="15.6" x14ac:dyDescent="0.3">
      <c r="A189" s="4">
        <v>44051</v>
      </c>
      <c r="B189" s="4" t="s">
        <v>1986</v>
      </c>
      <c r="C189" s="8" t="s">
        <v>1925</v>
      </c>
      <c r="D189" s="8" t="s">
        <v>1929</v>
      </c>
      <c r="E189" s="8" t="s">
        <v>1899</v>
      </c>
      <c r="F189" s="8">
        <v>31</v>
      </c>
      <c r="G189" s="8">
        <v>16</v>
      </c>
      <c r="H189" s="8">
        <v>0.2271062271062271</v>
      </c>
      <c r="I189" s="8">
        <v>0.22753399999999999</v>
      </c>
      <c r="J189" s="8">
        <v>37.1</v>
      </c>
      <c r="K189" s="8">
        <v>20.59</v>
      </c>
      <c r="L189" s="8">
        <v>16.010000000000002</v>
      </c>
      <c r="M189" s="8">
        <f t="shared" si="10"/>
        <v>68.66</v>
      </c>
      <c r="N189" s="8">
        <v>290.56</v>
      </c>
      <c r="O189" s="20">
        <v>774.5865</v>
      </c>
      <c r="P189" s="10">
        <v>32.20636725</v>
      </c>
      <c r="Q189" s="8">
        <v>-106.760718031</v>
      </c>
    </row>
    <row r="190" spans="1:17" ht="15.6" x14ac:dyDescent="0.3">
      <c r="A190" s="4">
        <v>44051</v>
      </c>
      <c r="B190" s="4" t="s">
        <v>1986</v>
      </c>
      <c r="C190" s="8" t="s">
        <v>1930</v>
      </c>
      <c r="D190" s="8" t="s">
        <v>1931</v>
      </c>
      <c r="E190" s="8" t="s">
        <v>1899</v>
      </c>
      <c r="F190" s="8">
        <v>19</v>
      </c>
      <c r="G190" s="8">
        <v>51.75</v>
      </c>
      <c r="H190" s="8">
        <v>0.1391941391941392</v>
      </c>
      <c r="I190" s="8">
        <v>0.33520800000000001</v>
      </c>
      <c r="J190" s="8">
        <v>37.07</v>
      </c>
      <c r="K190" s="8">
        <v>20.88</v>
      </c>
      <c r="L190" s="8">
        <v>20.260000000000002</v>
      </c>
      <c r="M190" s="8">
        <f>64.43</f>
        <v>64.430000000000007</v>
      </c>
      <c r="N190" s="8">
        <v>295.10000000000002</v>
      </c>
      <c r="O190" s="20">
        <v>775.54660000000001</v>
      </c>
      <c r="P190" s="10">
        <v>32.153534860000001</v>
      </c>
      <c r="Q190" s="8">
        <v>-106.703418754</v>
      </c>
    </row>
    <row r="191" spans="1:17" ht="15.6" x14ac:dyDescent="0.3">
      <c r="A191" s="4">
        <v>44051</v>
      </c>
      <c r="B191" s="4" t="s">
        <v>1986</v>
      </c>
      <c r="C191" s="8" t="s">
        <v>1930</v>
      </c>
      <c r="D191" s="8" t="s">
        <v>1932</v>
      </c>
      <c r="E191" s="8" t="s">
        <v>1899</v>
      </c>
      <c r="F191" s="8">
        <v>143</v>
      </c>
      <c r="G191" s="8">
        <v>51.75</v>
      </c>
      <c r="H191" s="8">
        <v>1.0476190476190477</v>
      </c>
      <c r="I191" s="8">
        <v>0.33554299999999998</v>
      </c>
      <c r="J191" s="8">
        <v>37.07</v>
      </c>
      <c r="K191" s="8">
        <v>20.88</v>
      </c>
      <c r="L191" s="8">
        <v>20.260000000000002</v>
      </c>
      <c r="M191" s="8">
        <f t="shared" ref="M191:M193" si="11">64.43</f>
        <v>64.430000000000007</v>
      </c>
      <c r="N191" s="8">
        <v>295.10000000000002</v>
      </c>
      <c r="O191" s="20">
        <v>775.54660000000001</v>
      </c>
      <c r="P191" s="10">
        <v>32.152351590000002</v>
      </c>
      <c r="Q191" s="8">
        <v>-106.70247310800001</v>
      </c>
    </row>
    <row r="192" spans="1:17" ht="15.6" x14ac:dyDescent="0.3">
      <c r="A192" s="4">
        <v>44051</v>
      </c>
      <c r="B192" s="4" t="s">
        <v>1986</v>
      </c>
      <c r="C192" s="8" t="s">
        <v>1930</v>
      </c>
      <c r="D192" s="8" t="s">
        <v>1933</v>
      </c>
      <c r="E192" s="8" t="s">
        <v>1899</v>
      </c>
      <c r="F192" s="8">
        <v>20</v>
      </c>
      <c r="G192" s="8">
        <v>51.75</v>
      </c>
      <c r="H192" s="8">
        <v>0.14652014652014653</v>
      </c>
      <c r="I192" s="8">
        <v>0.24907099999999999</v>
      </c>
      <c r="J192" s="8">
        <v>37.07</v>
      </c>
      <c r="K192" s="8">
        <v>20.88</v>
      </c>
      <c r="L192" s="8">
        <v>20.260000000000002</v>
      </c>
      <c r="M192" s="8">
        <f t="shared" si="11"/>
        <v>64.430000000000007</v>
      </c>
      <c r="N192" s="8">
        <v>295.10000000000002</v>
      </c>
      <c r="O192" s="20">
        <v>775.54660000000001</v>
      </c>
      <c r="P192" s="10">
        <v>32.151172250000002</v>
      </c>
      <c r="Q192" s="8">
        <v>-106.701775817</v>
      </c>
    </row>
    <row r="193" spans="1:17" ht="15.6" x14ac:dyDescent="0.3">
      <c r="A193" s="4">
        <v>44051</v>
      </c>
      <c r="B193" s="4" t="s">
        <v>1986</v>
      </c>
      <c r="C193" s="8" t="s">
        <v>1930</v>
      </c>
      <c r="D193" s="8" t="s">
        <v>1934</v>
      </c>
      <c r="E193" s="8" t="s">
        <v>1899</v>
      </c>
      <c r="F193" s="8">
        <v>25</v>
      </c>
      <c r="G193" s="8">
        <v>51.75</v>
      </c>
      <c r="H193" s="8">
        <v>0.18315018315018314</v>
      </c>
      <c r="I193" s="8">
        <v>0.20181099999999999</v>
      </c>
      <c r="J193" s="8">
        <v>37.07</v>
      </c>
      <c r="K193" s="8">
        <v>20.88</v>
      </c>
      <c r="L193" s="8">
        <v>20.260000000000002</v>
      </c>
      <c r="M193" s="8">
        <f t="shared" si="11"/>
        <v>64.430000000000007</v>
      </c>
      <c r="N193" s="8">
        <v>295.10000000000002</v>
      </c>
      <c r="O193" s="20">
        <v>776.02790000000005</v>
      </c>
      <c r="P193" s="10">
        <v>32.149876749999997</v>
      </c>
      <c r="Q193" s="8">
        <v>-106.70122965199999</v>
      </c>
    </row>
    <row r="194" spans="1:17" ht="15.6" x14ac:dyDescent="0.3">
      <c r="A194" s="4">
        <v>44054</v>
      </c>
      <c r="B194" s="4" t="s">
        <v>1986</v>
      </c>
      <c r="C194" s="8" t="s">
        <v>1910</v>
      </c>
      <c r="D194" s="8" t="s">
        <v>1911</v>
      </c>
      <c r="E194" s="8" t="s">
        <v>1899</v>
      </c>
      <c r="F194" s="8">
        <v>37</v>
      </c>
      <c r="G194" s="8">
        <v>48.75</v>
      </c>
      <c r="H194" s="8">
        <v>0.27106227106227104</v>
      </c>
      <c r="I194" s="8">
        <v>0.46195799999999998</v>
      </c>
      <c r="J194" s="8">
        <v>40.409999999999997</v>
      </c>
      <c r="K194" s="8">
        <v>19.329999999999998</v>
      </c>
      <c r="L194" s="8">
        <v>7.68</v>
      </c>
      <c r="M194" s="8">
        <v>52.93</v>
      </c>
      <c r="N194" s="8">
        <v>324.92</v>
      </c>
      <c r="O194" s="8">
        <v>1777.7378571428501</v>
      </c>
      <c r="P194" s="10">
        <v>32.684593560000003</v>
      </c>
      <c r="Q194" s="8">
        <v>-107.198291263</v>
      </c>
    </row>
    <row r="195" spans="1:17" ht="15.6" x14ac:dyDescent="0.3">
      <c r="A195" s="4">
        <v>44054</v>
      </c>
      <c r="B195" s="4" t="s">
        <v>1986</v>
      </c>
      <c r="C195" s="8" t="s">
        <v>1910</v>
      </c>
      <c r="D195" s="8" t="s">
        <v>1912</v>
      </c>
      <c r="E195" s="8" t="s">
        <v>1899</v>
      </c>
      <c r="F195" s="8">
        <v>60</v>
      </c>
      <c r="G195" s="8">
        <v>48.75</v>
      </c>
      <c r="H195" s="8">
        <v>0.43956043956043955</v>
      </c>
      <c r="I195" s="8">
        <v>0.34787099999999999</v>
      </c>
      <c r="J195" s="8">
        <v>40.409999999999997</v>
      </c>
      <c r="K195" s="8">
        <v>19.329999999999998</v>
      </c>
      <c r="L195" s="8">
        <v>7.68</v>
      </c>
      <c r="M195" s="8">
        <v>52.93</v>
      </c>
      <c r="N195" s="8">
        <v>324.92</v>
      </c>
      <c r="O195" s="8">
        <v>1777.7378571428501</v>
      </c>
      <c r="P195" s="10">
        <v>32.683200059999997</v>
      </c>
      <c r="Q195" s="8">
        <v>-107.19655905899999</v>
      </c>
    </row>
    <row r="196" spans="1:17" ht="15.6" x14ac:dyDescent="0.3">
      <c r="A196" s="4">
        <v>44054</v>
      </c>
      <c r="B196" s="4" t="s">
        <v>1986</v>
      </c>
      <c r="C196" s="8" t="s">
        <v>1910</v>
      </c>
      <c r="D196" s="8" t="s">
        <v>1913</v>
      </c>
      <c r="E196" s="8" t="s">
        <v>1899</v>
      </c>
      <c r="F196" s="8">
        <v>74</v>
      </c>
      <c r="G196" s="8">
        <v>48.75</v>
      </c>
      <c r="H196" s="8">
        <v>0.54212454212454209</v>
      </c>
      <c r="I196" s="8">
        <v>0.31891000000000003</v>
      </c>
      <c r="J196" s="8">
        <v>40.409999999999997</v>
      </c>
      <c r="K196" s="8">
        <v>19.329999999999998</v>
      </c>
      <c r="L196" s="8">
        <v>7.68</v>
      </c>
      <c r="M196" s="8">
        <v>52.93</v>
      </c>
      <c r="N196" s="8">
        <v>324.92</v>
      </c>
      <c r="O196" s="8">
        <v>1777.7068965517201</v>
      </c>
      <c r="P196" s="10">
        <v>32.682965369999998</v>
      </c>
      <c r="Q196" s="8">
        <v>-107.194007775</v>
      </c>
    </row>
    <row r="197" spans="1:17" ht="15.6" x14ac:dyDescent="0.3">
      <c r="A197" s="4">
        <v>44054</v>
      </c>
      <c r="B197" s="4" t="s">
        <v>1986</v>
      </c>
      <c r="C197" s="8" t="s">
        <v>1910</v>
      </c>
      <c r="D197" s="8" t="s">
        <v>1914</v>
      </c>
      <c r="E197" s="8" t="s">
        <v>1899</v>
      </c>
      <c r="F197" s="8">
        <v>24</v>
      </c>
      <c r="G197" s="8">
        <v>48.75</v>
      </c>
      <c r="H197" s="8">
        <v>0.17582417582417584</v>
      </c>
      <c r="I197" s="8">
        <v>0.31365799999999999</v>
      </c>
      <c r="J197" s="8">
        <v>40.409999999999997</v>
      </c>
      <c r="K197" s="8">
        <v>19.329999999999998</v>
      </c>
      <c r="L197" s="8">
        <v>7.68</v>
      </c>
      <c r="M197" s="8">
        <v>52.93</v>
      </c>
      <c r="N197" s="8">
        <v>324.92</v>
      </c>
      <c r="O197" s="8">
        <v>1777.7068965517201</v>
      </c>
      <c r="P197" s="10">
        <v>32.683288330000003</v>
      </c>
      <c r="Q197" s="8">
        <v>-107.192017576</v>
      </c>
    </row>
    <row r="198" spans="1:17" ht="15.6" x14ac:dyDescent="0.3">
      <c r="A198" s="4">
        <v>44054</v>
      </c>
      <c r="B198" s="4" t="s">
        <v>1986</v>
      </c>
      <c r="C198" s="8" t="s">
        <v>1915</v>
      </c>
      <c r="D198" s="8" t="s">
        <v>1916</v>
      </c>
      <c r="E198" s="8" t="s">
        <v>1899</v>
      </c>
      <c r="F198" s="8">
        <v>819</v>
      </c>
      <c r="G198" s="8">
        <v>505.75</v>
      </c>
      <c r="H198" s="8">
        <v>6</v>
      </c>
      <c r="I198" s="8">
        <v>0.17171900000000001</v>
      </c>
      <c r="J198" s="8">
        <v>40.44</v>
      </c>
      <c r="K198" s="8">
        <v>19.510000000000002</v>
      </c>
      <c r="L198" s="8">
        <v>10.88</v>
      </c>
      <c r="M198" s="8">
        <f>6.24+36.8</f>
        <v>43.04</v>
      </c>
      <c r="N198" s="8">
        <v>317.22000000000003</v>
      </c>
      <c r="O198" s="8">
        <v>1777.5951851851801</v>
      </c>
      <c r="P198" s="10">
        <v>32.659915720000001</v>
      </c>
      <c r="Q198" s="8">
        <v>-107.11338426</v>
      </c>
    </row>
    <row r="199" spans="1:17" ht="15.6" x14ac:dyDescent="0.3">
      <c r="A199" s="4">
        <v>44054</v>
      </c>
      <c r="B199" s="4" t="s">
        <v>1986</v>
      </c>
      <c r="C199" s="8" t="s">
        <v>1915</v>
      </c>
      <c r="D199" s="8" t="s">
        <v>1917</v>
      </c>
      <c r="E199" s="8" t="s">
        <v>1899</v>
      </c>
      <c r="F199" s="8">
        <v>502</v>
      </c>
      <c r="G199" s="8">
        <v>505.75</v>
      </c>
      <c r="H199" s="8">
        <v>3.6776556776556775</v>
      </c>
      <c r="I199" s="8">
        <v>0.23196900000000001</v>
      </c>
      <c r="J199" s="8">
        <v>40.44</v>
      </c>
      <c r="K199" s="8">
        <v>19.510000000000002</v>
      </c>
      <c r="L199" s="8">
        <v>10.88</v>
      </c>
      <c r="M199" s="8">
        <f t="shared" ref="M199:M201" si="12">6.24+36.8</f>
        <v>43.04</v>
      </c>
      <c r="N199" s="8">
        <v>317.22000000000003</v>
      </c>
      <c r="O199" s="8">
        <v>1777.5951851851801</v>
      </c>
      <c r="P199" s="10">
        <v>32.658148570000002</v>
      </c>
      <c r="Q199" s="8">
        <v>-107.111894041</v>
      </c>
    </row>
    <row r="200" spans="1:17" ht="15.6" x14ac:dyDescent="0.3">
      <c r="A200" s="4">
        <v>44054</v>
      </c>
      <c r="B200" s="4" t="s">
        <v>1986</v>
      </c>
      <c r="C200" s="8" t="s">
        <v>1915</v>
      </c>
      <c r="D200" s="8" t="s">
        <v>1918</v>
      </c>
      <c r="E200" s="8" t="s">
        <v>1899</v>
      </c>
      <c r="F200" s="8">
        <v>358</v>
      </c>
      <c r="G200" s="8">
        <v>505.75</v>
      </c>
      <c r="H200" s="8">
        <v>2.6227106227106227</v>
      </c>
      <c r="I200" s="8">
        <v>0.43992300000000001</v>
      </c>
      <c r="J200" s="8">
        <v>40.44</v>
      </c>
      <c r="K200" s="8">
        <v>19.510000000000002</v>
      </c>
      <c r="L200" s="8">
        <v>10.88</v>
      </c>
      <c r="M200" s="8">
        <f t="shared" si="12"/>
        <v>43.04</v>
      </c>
      <c r="N200" s="8">
        <v>317.22000000000003</v>
      </c>
      <c r="O200" s="8">
        <v>1777.5951851851801</v>
      </c>
      <c r="P200" s="10">
        <v>32.656895470000002</v>
      </c>
      <c r="Q200" s="8">
        <v>-107.110165525</v>
      </c>
    </row>
    <row r="201" spans="1:17" ht="15.6" x14ac:dyDescent="0.3">
      <c r="A201" s="4">
        <v>44054</v>
      </c>
      <c r="B201" s="4" t="s">
        <v>1986</v>
      </c>
      <c r="C201" s="8" t="s">
        <v>1915</v>
      </c>
      <c r="D201" s="8" t="s">
        <v>1919</v>
      </c>
      <c r="E201" s="8" t="s">
        <v>1899</v>
      </c>
      <c r="F201" s="8">
        <v>344</v>
      </c>
      <c r="G201" s="8">
        <v>505.75</v>
      </c>
      <c r="H201" s="8">
        <v>2.5201465201465201</v>
      </c>
      <c r="I201" s="8">
        <v>0.40304899999999999</v>
      </c>
      <c r="J201" s="8">
        <v>40.44</v>
      </c>
      <c r="K201" s="8">
        <v>19.510000000000002</v>
      </c>
      <c r="L201" s="8">
        <v>10.88</v>
      </c>
      <c r="M201" s="8">
        <f t="shared" si="12"/>
        <v>43.04</v>
      </c>
      <c r="N201" s="8">
        <v>317.22000000000003</v>
      </c>
      <c r="O201" s="8">
        <v>1777.51965517241</v>
      </c>
      <c r="P201" s="10">
        <v>32.655832400000001</v>
      </c>
      <c r="Q201" s="8">
        <v>-107.10839526700001</v>
      </c>
    </row>
    <row r="202" spans="1:17" ht="15.6" x14ac:dyDescent="0.3">
      <c r="A202" s="4">
        <v>44054</v>
      </c>
      <c r="B202" s="4" t="s">
        <v>1986</v>
      </c>
      <c r="C202" s="8" t="s">
        <v>1920</v>
      </c>
      <c r="D202" s="8" t="s">
        <v>1921</v>
      </c>
      <c r="E202" s="8" t="s">
        <v>1899</v>
      </c>
      <c r="F202" s="8">
        <v>266</v>
      </c>
      <c r="G202" s="8">
        <v>272.25</v>
      </c>
      <c r="H202" s="8">
        <v>1.9487179487179487</v>
      </c>
      <c r="I202" s="8">
        <v>0.308722</v>
      </c>
      <c r="J202" s="8">
        <v>40.44</v>
      </c>
      <c r="K202" s="8">
        <v>19.63</v>
      </c>
      <c r="L202" s="8">
        <v>11.93</v>
      </c>
      <c r="M202" s="8">
        <f>37.87</f>
        <v>37.869999999999997</v>
      </c>
      <c r="N202" s="8">
        <v>308.45999999999998</v>
      </c>
      <c r="O202" s="8">
        <v>1777.4403703703699</v>
      </c>
      <c r="P202" s="10">
        <v>32.643676370000001</v>
      </c>
      <c r="Q202" s="8">
        <v>-107.043436607</v>
      </c>
    </row>
    <row r="203" spans="1:17" ht="15.6" x14ac:dyDescent="0.3">
      <c r="A203" s="4">
        <v>44054</v>
      </c>
      <c r="B203" s="4" t="s">
        <v>1986</v>
      </c>
      <c r="C203" s="8" t="s">
        <v>1920</v>
      </c>
      <c r="D203" s="8" t="s">
        <v>1922</v>
      </c>
      <c r="E203" s="8" t="s">
        <v>1899</v>
      </c>
      <c r="F203" s="8">
        <v>468</v>
      </c>
      <c r="G203" s="8">
        <v>272.25</v>
      </c>
      <c r="H203" s="8">
        <v>3.4285714285714284</v>
      </c>
      <c r="I203" s="8">
        <v>0.26599600000000001</v>
      </c>
      <c r="J203" s="8">
        <v>40.44</v>
      </c>
      <c r="K203" s="8">
        <v>19.63</v>
      </c>
      <c r="L203" s="8">
        <v>11.93</v>
      </c>
      <c r="M203" s="8">
        <f t="shared" ref="M203:M205" si="13">37.87</f>
        <v>37.869999999999997</v>
      </c>
      <c r="N203" s="8">
        <v>308.45999999999998</v>
      </c>
      <c r="O203" s="8">
        <v>1777.4403703703699</v>
      </c>
      <c r="P203" s="10">
        <v>32.64225648</v>
      </c>
      <c r="Q203" s="8">
        <v>-107.041698704</v>
      </c>
    </row>
    <row r="204" spans="1:17" ht="15.6" x14ac:dyDescent="0.3">
      <c r="A204" s="4">
        <v>44054</v>
      </c>
      <c r="B204" s="4" t="s">
        <v>1986</v>
      </c>
      <c r="C204" s="8" t="s">
        <v>1920</v>
      </c>
      <c r="D204" s="8" t="s">
        <v>1923</v>
      </c>
      <c r="E204" s="8" t="s">
        <v>1899</v>
      </c>
      <c r="F204" s="8">
        <v>124</v>
      </c>
      <c r="G204" s="8">
        <v>272.25</v>
      </c>
      <c r="H204" s="8">
        <v>0.90842490842490842</v>
      </c>
      <c r="I204" s="8">
        <v>-2.1948499999999999E-2</v>
      </c>
      <c r="J204" s="8">
        <v>40.44</v>
      </c>
      <c r="K204" s="8">
        <v>19.63</v>
      </c>
      <c r="L204" s="8">
        <v>11.93</v>
      </c>
      <c r="M204" s="8">
        <f t="shared" si="13"/>
        <v>37.869999999999997</v>
      </c>
      <c r="N204" s="8">
        <v>308.45999999999998</v>
      </c>
      <c r="O204" s="8">
        <v>1777.4117857142801</v>
      </c>
      <c r="P204" s="10">
        <v>32.640433250000001</v>
      </c>
      <c r="Q204" s="8">
        <v>-107.04065071399999</v>
      </c>
    </row>
    <row r="205" spans="1:17" ht="15.6" x14ac:dyDescent="0.3">
      <c r="A205" s="4">
        <v>44054</v>
      </c>
      <c r="B205" s="4" t="s">
        <v>1986</v>
      </c>
      <c r="C205" s="8" t="s">
        <v>1920</v>
      </c>
      <c r="D205" s="8" t="s">
        <v>1924</v>
      </c>
      <c r="E205" s="8" t="s">
        <v>1899</v>
      </c>
      <c r="F205" s="8">
        <v>231</v>
      </c>
      <c r="G205" s="8">
        <v>272.25</v>
      </c>
      <c r="H205" s="8">
        <v>1.6923076923076923</v>
      </c>
      <c r="I205" s="8">
        <v>0.35771999999999998</v>
      </c>
      <c r="J205" s="8">
        <v>40.44</v>
      </c>
      <c r="K205" s="8">
        <v>19.63</v>
      </c>
      <c r="L205" s="8">
        <v>11.93</v>
      </c>
      <c r="M205" s="8">
        <f t="shared" si="13"/>
        <v>37.869999999999997</v>
      </c>
      <c r="N205" s="8">
        <v>308.45999999999998</v>
      </c>
      <c r="O205" s="8">
        <v>1777.4117857142801</v>
      </c>
      <c r="P205" s="10">
        <v>32.638175500000003</v>
      </c>
      <c r="Q205" s="8">
        <v>-107.040821118</v>
      </c>
    </row>
    <row r="206" spans="1:17" ht="15.6" x14ac:dyDescent="0.3">
      <c r="A206" s="4">
        <v>44055</v>
      </c>
      <c r="B206" s="4" t="s">
        <v>1986</v>
      </c>
      <c r="C206" s="8" t="s">
        <v>1897</v>
      </c>
      <c r="D206" s="8" t="s">
        <v>1898</v>
      </c>
      <c r="E206" s="8" t="s">
        <v>1899</v>
      </c>
      <c r="F206" s="8">
        <v>35</v>
      </c>
      <c r="G206" s="8">
        <v>35</v>
      </c>
      <c r="H206" s="8">
        <v>0.25641025641025639</v>
      </c>
      <c r="I206" s="8">
        <v>2.09839E-2</v>
      </c>
      <c r="J206" s="8">
        <v>40.61</v>
      </c>
      <c r="K206" s="8">
        <v>21.92</v>
      </c>
      <c r="L206" s="8">
        <v>12.03</v>
      </c>
      <c r="M206" s="8">
        <v>43.13</v>
      </c>
      <c r="N206" s="8">
        <v>248.98999999999998</v>
      </c>
      <c r="O206" s="8">
        <v>1678.76818181818</v>
      </c>
      <c r="P206" s="10">
        <v>32.276358330000001</v>
      </c>
      <c r="Q206" s="8">
        <v>-106.82694495699999</v>
      </c>
    </row>
    <row r="207" spans="1:17" ht="15.6" x14ac:dyDescent="0.3">
      <c r="A207" s="4">
        <v>44055</v>
      </c>
      <c r="B207" s="4" t="s">
        <v>1986</v>
      </c>
      <c r="C207" s="8" t="s">
        <v>1897</v>
      </c>
      <c r="D207" s="8" t="s">
        <v>1900</v>
      </c>
      <c r="E207" s="8" t="s">
        <v>1902</v>
      </c>
      <c r="F207" s="8">
        <v>0</v>
      </c>
      <c r="G207" s="8">
        <v>35</v>
      </c>
      <c r="H207" s="8">
        <v>0</v>
      </c>
      <c r="I207" s="8">
        <v>-0.230404</v>
      </c>
      <c r="J207" s="8">
        <v>40.61</v>
      </c>
      <c r="K207" s="8">
        <v>21.92</v>
      </c>
      <c r="L207" s="8">
        <v>12.03</v>
      </c>
      <c r="M207" s="8">
        <v>43.13</v>
      </c>
      <c r="N207" s="8">
        <v>248.98999999999998</v>
      </c>
      <c r="O207" s="8">
        <v>1678.76818181818</v>
      </c>
      <c r="P207" s="10">
        <v>32.273942239999997</v>
      </c>
      <c r="Q207" s="8">
        <v>-106.82747175900001</v>
      </c>
    </row>
    <row r="208" spans="1:17" ht="15.6" x14ac:dyDescent="0.3">
      <c r="A208" s="4">
        <v>44055</v>
      </c>
      <c r="B208" s="4" t="s">
        <v>1986</v>
      </c>
      <c r="C208" s="8" t="s">
        <v>1897</v>
      </c>
      <c r="D208" s="8" t="s">
        <v>1901</v>
      </c>
      <c r="E208" s="8" t="s">
        <v>1899</v>
      </c>
      <c r="F208" s="8">
        <v>0</v>
      </c>
      <c r="G208" s="8">
        <v>35</v>
      </c>
      <c r="H208" s="8">
        <v>0</v>
      </c>
      <c r="I208" s="8">
        <v>0.31099599999999999</v>
      </c>
      <c r="J208" s="8">
        <v>40.61</v>
      </c>
      <c r="K208" s="8">
        <v>21.92</v>
      </c>
      <c r="L208" s="8">
        <v>12.03</v>
      </c>
      <c r="M208" s="8">
        <v>43.13</v>
      </c>
      <c r="N208" s="8">
        <v>248.98999999999998</v>
      </c>
      <c r="O208" s="8">
        <v>1678.76818181818</v>
      </c>
      <c r="P208" s="10">
        <v>32.271216870000003</v>
      </c>
      <c r="Q208" s="8">
        <v>-106.827994287</v>
      </c>
    </row>
    <row r="209" spans="1:17" ht="15.6" x14ac:dyDescent="0.3">
      <c r="A209" s="4">
        <v>44055</v>
      </c>
      <c r="B209" s="4" t="s">
        <v>1986</v>
      </c>
      <c r="C209" s="8" t="s">
        <v>1897</v>
      </c>
      <c r="D209" s="8" t="s">
        <v>1903</v>
      </c>
      <c r="E209" s="8" t="s">
        <v>1899</v>
      </c>
      <c r="F209" s="8">
        <v>105</v>
      </c>
      <c r="G209" s="8">
        <v>35</v>
      </c>
      <c r="H209" s="8">
        <v>0.76923076923076927</v>
      </c>
      <c r="I209" s="8">
        <v>0.35225600000000001</v>
      </c>
      <c r="J209" s="8">
        <v>40.61</v>
      </c>
      <c r="K209" s="8">
        <v>21.92</v>
      </c>
      <c r="L209" s="8">
        <v>12.03</v>
      </c>
      <c r="M209" s="8">
        <v>43.13</v>
      </c>
      <c r="N209" s="8">
        <v>248.98999999999998</v>
      </c>
      <c r="O209" s="8">
        <v>1677.80794117647</v>
      </c>
      <c r="P209" s="10">
        <v>32.337331810000002</v>
      </c>
      <c r="Q209" s="8">
        <v>-106.82764308500001</v>
      </c>
    </row>
    <row r="210" spans="1:17" ht="15.6" x14ac:dyDescent="0.3">
      <c r="A210" s="4">
        <v>44072</v>
      </c>
      <c r="B210" s="4" t="s">
        <v>1986</v>
      </c>
      <c r="C210" s="8" t="s">
        <v>1897</v>
      </c>
      <c r="D210" s="8" t="s">
        <v>1898</v>
      </c>
      <c r="E210" s="8" t="s">
        <v>1899</v>
      </c>
      <c r="F210" s="8">
        <v>218</v>
      </c>
      <c r="G210" s="8">
        <v>155.25</v>
      </c>
      <c r="H210" s="8">
        <v>1.5970695970695972</v>
      </c>
      <c r="I210" s="8">
        <v>2.09839E-2</v>
      </c>
      <c r="J210" s="8">
        <v>38.56</v>
      </c>
      <c r="K210" s="8">
        <v>21.91</v>
      </c>
      <c r="L210" s="8">
        <v>12.03</v>
      </c>
      <c r="M210" s="8">
        <v>43.13</v>
      </c>
      <c r="N210" s="8">
        <v>248.98999999999998</v>
      </c>
      <c r="O210" s="8">
        <v>1413.34</v>
      </c>
      <c r="P210" s="10">
        <v>32.276358330000001</v>
      </c>
      <c r="Q210" s="8">
        <v>-106.82694495699999</v>
      </c>
    </row>
    <row r="211" spans="1:17" ht="15.6" x14ac:dyDescent="0.3">
      <c r="A211" s="4">
        <v>44072</v>
      </c>
      <c r="B211" s="4" t="s">
        <v>1986</v>
      </c>
      <c r="C211" s="8" t="s">
        <v>1897</v>
      </c>
      <c r="D211" s="8" t="s">
        <v>1900</v>
      </c>
      <c r="E211" s="8" t="s">
        <v>1899</v>
      </c>
      <c r="F211" s="8">
        <v>118</v>
      </c>
      <c r="G211" s="8">
        <v>155.25</v>
      </c>
      <c r="H211" s="8">
        <v>0.86446886446886451</v>
      </c>
      <c r="I211" s="8">
        <v>-0.230404</v>
      </c>
      <c r="J211" s="8">
        <v>38.56</v>
      </c>
      <c r="K211" s="8">
        <v>21.91</v>
      </c>
      <c r="L211" s="8">
        <v>12.03</v>
      </c>
      <c r="M211" s="8">
        <v>43.13</v>
      </c>
      <c r="N211" s="8">
        <v>248.98999999999998</v>
      </c>
      <c r="O211" s="8">
        <v>1413.34</v>
      </c>
      <c r="P211" s="10">
        <v>32.273942239999997</v>
      </c>
      <c r="Q211" s="8">
        <v>-106.82747175900001</v>
      </c>
    </row>
    <row r="212" spans="1:17" ht="15.6" x14ac:dyDescent="0.3">
      <c r="A212" s="4">
        <v>44072</v>
      </c>
      <c r="B212" s="4" t="s">
        <v>1986</v>
      </c>
      <c r="C212" s="8" t="s">
        <v>1897</v>
      </c>
      <c r="D212" s="8" t="s">
        <v>1901</v>
      </c>
      <c r="E212" s="8" t="s">
        <v>1899</v>
      </c>
      <c r="F212" s="8">
        <v>37</v>
      </c>
      <c r="G212" s="8">
        <v>155.25</v>
      </c>
      <c r="H212" s="8">
        <v>0.27106227106227104</v>
      </c>
      <c r="I212" s="8">
        <v>0.31099599999999999</v>
      </c>
      <c r="J212" s="8">
        <v>38.56</v>
      </c>
      <c r="K212" s="8">
        <v>21.91</v>
      </c>
      <c r="L212" s="8">
        <v>12.03</v>
      </c>
      <c r="M212" s="8">
        <v>43.13</v>
      </c>
      <c r="N212" s="8">
        <v>248.98999999999998</v>
      </c>
      <c r="O212" s="8">
        <v>1402.6605714285699</v>
      </c>
      <c r="P212" s="10">
        <v>32.271216870000003</v>
      </c>
      <c r="Q212" s="8">
        <v>-106.827994287</v>
      </c>
    </row>
    <row r="213" spans="1:17" ht="15.6" x14ac:dyDescent="0.3">
      <c r="A213" s="4">
        <v>44072</v>
      </c>
      <c r="B213" s="4" t="s">
        <v>1986</v>
      </c>
      <c r="C213" s="8" t="s">
        <v>1897</v>
      </c>
      <c r="D213" s="8" t="s">
        <v>1903</v>
      </c>
      <c r="E213" s="8" t="s">
        <v>1899</v>
      </c>
      <c r="F213" s="8">
        <v>248</v>
      </c>
      <c r="G213" s="8">
        <v>155.25</v>
      </c>
      <c r="H213" s="8">
        <v>1.8168498168498168</v>
      </c>
      <c r="I213" s="8">
        <v>0.35225600000000001</v>
      </c>
      <c r="J213" s="8">
        <v>38.56</v>
      </c>
      <c r="K213" s="8">
        <v>21.91</v>
      </c>
      <c r="L213" s="8">
        <v>12.03</v>
      </c>
      <c r="M213" s="8">
        <v>43.13</v>
      </c>
      <c r="N213" s="8">
        <v>248.98999999999998</v>
      </c>
      <c r="O213" s="8">
        <v>1402.6605714285699</v>
      </c>
      <c r="P213" s="10">
        <v>32.337331810000002</v>
      </c>
      <c r="Q213" s="8">
        <v>-106.82764308500001</v>
      </c>
    </row>
    <row r="214" spans="1:17" ht="15.6" x14ac:dyDescent="0.3">
      <c r="A214" s="4">
        <v>44078</v>
      </c>
      <c r="B214" s="4" t="s">
        <v>1987</v>
      </c>
      <c r="C214" s="8" t="s">
        <v>1905</v>
      </c>
      <c r="D214" s="8" t="s">
        <v>1906</v>
      </c>
      <c r="E214" s="8" t="s">
        <v>1899</v>
      </c>
      <c r="F214" s="8">
        <v>140</v>
      </c>
      <c r="G214" s="8">
        <v>104.75</v>
      </c>
      <c r="H214" s="8">
        <v>2.5368063420158551</v>
      </c>
      <c r="I214" s="8">
        <v>0.136987</v>
      </c>
      <c r="J214" s="8">
        <v>37.49</v>
      </c>
      <c r="K214" s="8">
        <v>17.63</v>
      </c>
      <c r="L214" s="8">
        <v>15.36</v>
      </c>
      <c r="M214" s="8">
        <f>4.29+26.72</f>
        <v>31.009999999999998</v>
      </c>
      <c r="N214" s="8">
        <v>259.49</v>
      </c>
      <c r="O214" s="8">
        <v>968.34685714285729</v>
      </c>
      <c r="P214" s="10">
        <v>32.470109710000003</v>
      </c>
      <c r="Q214" s="8">
        <v>-106.90982680800001</v>
      </c>
    </row>
    <row r="215" spans="1:17" ht="15.6" x14ac:dyDescent="0.3">
      <c r="A215" s="4">
        <v>44078</v>
      </c>
      <c r="B215" s="4" t="s">
        <v>1987</v>
      </c>
      <c r="C215" s="8" t="s">
        <v>1905</v>
      </c>
      <c r="D215" s="8" t="s">
        <v>1907</v>
      </c>
      <c r="E215" s="8" t="s">
        <v>1899</v>
      </c>
      <c r="F215" s="8">
        <v>56</v>
      </c>
      <c r="G215" s="8">
        <v>104.75</v>
      </c>
      <c r="H215" s="8">
        <v>1.0147225368063419</v>
      </c>
      <c r="I215" s="8">
        <v>0.113806</v>
      </c>
      <c r="J215" s="8">
        <v>37.49</v>
      </c>
      <c r="K215" s="8">
        <v>17.63</v>
      </c>
      <c r="L215" s="8">
        <v>15.36</v>
      </c>
      <c r="M215" s="8">
        <f t="shared" ref="M215:M217" si="14">4.29+26.72</f>
        <v>31.009999999999998</v>
      </c>
      <c r="N215" s="8">
        <v>259.49</v>
      </c>
      <c r="O215" s="8">
        <v>968.34685714285729</v>
      </c>
      <c r="P215" s="10">
        <v>32.467802339999999</v>
      </c>
      <c r="Q215" s="8">
        <v>-106.906827511</v>
      </c>
    </row>
    <row r="216" spans="1:17" ht="15.6" x14ac:dyDescent="0.3">
      <c r="A216" s="4">
        <v>44078</v>
      </c>
      <c r="B216" s="4" t="s">
        <v>1987</v>
      </c>
      <c r="C216" s="8" t="s">
        <v>1905</v>
      </c>
      <c r="D216" s="8" t="s">
        <v>1908</v>
      </c>
      <c r="E216" s="8" t="s">
        <v>1899</v>
      </c>
      <c r="F216" s="8">
        <v>97</v>
      </c>
      <c r="G216" s="8">
        <v>104.75</v>
      </c>
      <c r="H216" s="8">
        <v>1.7576443941109854</v>
      </c>
      <c r="I216" s="8">
        <v>0.239065</v>
      </c>
      <c r="J216" s="8">
        <v>37.49</v>
      </c>
      <c r="K216" s="8">
        <v>17.63</v>
      </c>
      <c r="L216" s="8">
        <v>15.36</v>
      </c>
      <c r="M216" s="8">
        <f t="shared" si="14"/>
        <v>31.009999999999998</v>
      </c>
      <c r="N216" s="8">
        <v>259.49</v>
      </c>
      <c r="O216" s="8">
        <v>968.34685714285729</v>
      </c>
      <c r="P216" s="10">
        <v>32.465720939999997</v>
      </c>
      <c r="Q216" s="8">
        <v>-106.90437270300001</v>
      </c>
    </row>
    <row r="217" spans="1:17" ht="15.6" x14ac:dyDescent="0.3">
      <c r="A217" s="4">
        <v>44078</v>
      </c>
      <c r="B217" s="4" t="s">
        <v>1987</v>
      </c>
      <c r="C217" s="8" t="s">
        <v>1905</v>
      </c>
      <c r="D217" s="8" t="s">
        <v>1909</v>
      </c>
      <c r="E217" s="8" t="s">
        <v>1899</v>
      </c>
      <c r="F217" s="8">
        <v>126</v>
      </c>
      <c r="G217" s="8">
        <v>104.75</v>
      </c>
      <c r="H217" s="8">
        <v>2.2831257078142695</v>
      </c>
      <c r="I217" s="8">
        <v>5.3039099999999999E-2</v>
      </c>
      <c r="J217" s="8">
        <v>37.49</v>
      </c>
      <c r="K217" s="8">
        <v>17.63</v>
      </c>
      <c r="L217" s="8">
        <v>15.36</v>
      </c>
      <c r="M217" s="8">
        <f t="shared" si="14"/>
        <v>31.009999999999998</v>
      </c>
      <c r="N217" s="8">
        <v>259.49</v>
      </c>
      <c r="O217" s="8">
        <v>968.41428571428594</v>
      </c>
      <c r="P217" s="10">
        <v>32.46283631</v>
      </c>
      <c r="Q217" s="8">
        <v>-106.903139055</v>
      </c>
    </row>
    <row r="218" spans="1:17" ht="15.6" x14ac:dyDescent="0.3">
      <c r="A218" s="4">
        <v>44078</v>
      </c>
      <c r="B218" s="4" t="s">
        <v>1987</v>
      </c>
      <c r="C218" s="8" t="s">
        <v>1972</v>
      </c>
      <c r="D218" s="8" t="s">
        <v>1973</v>
      </c>
      <c r="E218" s="8" t="s">
        <v>1899</v>
      </c>
      <c r="F218" s="8">
        <v>165</v>
      </c>
      <c r="G218" s="8">
        <v>105.25</v>
      </c>
      <c r="H218" s="8">
        <v>2.9898074745186864</v>
      </c>
      <c r="I218" s="8">
        <v>0.20693700000000001</v>
      </c>
      <c r="J218" s="8">
        <v>37.42</v>
      </c>
      <c r="K218" s="8">
        <v>17.88</v>
      </c>
      <c r="L218" s="8">
        <v>19.670000000000002</v>
      </c>
      <c r="M218" s="8">
        <v>63.08</v>
      </c>
      <c r="N218" s="8">
        <v>296.86</v>
      </c>
      <c r="O218" s="8">
        <v>968.41428571428594</v>
      </c>
      <c r="P218" s="10">
        <v>32.418188430000001</v>
      </c>
      <c r="Q218" s="8">
        <v>-106.866721781</v>
      </c>
    </row>
    <row r="219" spans="1:17" ht="15.6" x14ac:dyDescent="0.3">
      <c r="A219" s="4">
        <v>44078</v>
      </c>
      <c r="B219" s="4" t="s">
        <v>1987</v>
      </c>
      <c r="C219" s="8" t="s">
        <v>1972</v>
      </c>
      <c r="D219" s="8" t="s">
        <v>1974</v>
      </c>
      <c r="E219" s="8" t="s">
        <v>1899</v>
      </c>
      <c r="F219" s="8">
        <v>58</v>
      </c>
      <c r="G219" s="8">
        <v>105.25</v>
      </c>
      <c r="H219" s="8">
        <v>1.0509626274065684</v>
      </c>
      <c r="I219" s="8">
        <v>0.144598</v>
      </c>
      <c r="J219" s="8">
        <v>37.42</v>
      </c>
      <c r="K219" s="8">
        <v>17.88</v>
      </c>
      <c r="L219" s="8">
        <v>19.670000000000002</v>
      </c>
      <c r="M219" s="8">
        <v>63.08</v>
      </c>
      <c r="N219" s="8">
        <v>296.86</v>
      </c>
      <c r="O219" s="8">
        <v>968.20885714285725</v>
      </c>
      <c r="P219" s="10">
        <v>32.415859599999997</v>
      </c>
      <c r="Q219" s="8">
        <v>-106.865907898</v>
      </c>
    </row>
    <row r="220" spans="1:17" ht="15.6" x14ac:dyDescent="0.3">
      <c r="A220" s="4">
        <v>44078</v>
      </c>
      <c r="B220" s="4" t="s">
        <v>1987</v>
      </c>
      <c r="C220" s="8" t="s">
        <v>1972</v>
      </c>
      <c r="D220" s="8" t="s">
        <v>1975</v>
      </c>
      <c r="E220" s="8" t="s">
        <v>1899</v>
      </c>
      <c r="F220" s="8">
        <v>14</v>
      </c>
      <c r="G220" s="8">
        <v>105.25</v>
      </c>
      <c r="H220" s="8">
        <v>0.25368063420158549</v>
      </c>
      <c r="I220" s="8">
        <v>0.15165200000000001</v>
      </c>
      <c r="J220" s="8">
        <v>37.42</v>
      </c>
      <c r="K220" s="8">
        <v>17.88</v>
      </c>
      <c r="L220" s="8">
        <v>19.670000000000002</v>
      </c>
      <c r="M220" s="8">
        <v>63.08</v>
      </c>
      <c r="N220" s="8">
        <v>296.86</v>
      </c>
      <c r="O220" s="8">
        <v>968.20885714285725</v>
      </c>
      <c r="P220" s="10">
        <v>32.413950450000002</v>
      </c>
      <c r="Q220" s="8">
        <v>-106.865315968</v>
      </c>
    </row>
    <row r="221" spans="1:17" ht="15.6" x14ac:dyDescent="0.3">
      <c r="A221" s="4">
        <v>44078</v>
      </c>
      <c r="B221" s="4" t="s">
        <v>1987</v>
      </c>
      <c r="C221" s="8" t="s">
        <v>1972</v>
      </c>
      <c r="D221" s="8" t="s">
        <v>1976</v>
      </c>
      <c r="E221" s="8" t="s">
        <v>1899</v>
      </c>
      <c r="F221" s="8">
        <v>184</v>
      </c>
      <c r="G221" s="8">
        <v>105.25</v>
      </c>
      <c r="H221" s="8">
        <v>3.3340883352208381</v>
      </c>
      <c r="I221" s="8">
        <v>0.21068700000000001</v>
      </c>
      <c r="J221" s="8">
        <v>37.42</v>
      </c>
      <c r="K221" s="8">
        <v>17.88</v>
      </c>
      <c r="L221" s="8">
        <v>19.670000000000002</v>
      </c>
      <c r="M221" s="8">
        <v>63.08</v>
      </c>
      <c r="N221" s="8">
        <v>296.86</v>
      </c>
      <c r="O221" s="8">
        <v>968.20885714285725</v>
      </c>
      <c r="P221" s="10">
        <v>32.412090589999998</v>
      </c>
      <c r="Q221" s="8">
        <v>-106.86472420600001</v>
      </c>
    </row>
    <row r="222" spans="1:17" ht="15.6" x14ac:dyDescent="0.3">
      <c r="A222" s="4">
        <v>44078</v>
      </c>
      <c r="B222" s="4" t="s">
        <v>1987</v>
      </c>
      <c r="C222" s="8" t="s">
        <v>1977</v>
      </c>
      <c r="D222" s="8" t="s">
        <v>1978</v>
      </c>
      <c r="E222" s="8" t="s">
        <v>1899</v>
      </c>
      <c r="F222" s="8">
        <v>33</v>
      </c>
      <c r="G222" s="8">
        <v>23</v>
      </c>
      <c r="H222" s="8">
        <v>0.59796149490373729</v>
      </c>
      <c r="I222" s="8">
        <v>0.29122999999999999</v>
      </c>
      <c r="J222" s="8">
        <v>37.5</v>
      </c>
      <c r="K222" s="8">
        <v>18.22</v>
      </c>
      <c r="L222" s="8">
        <v>24.28</v>
      </c>
      <c r="M222" s="8">
        <f>39.14+16.45</f>
        <v>55.59</v>
      </c>
      <c r="N222" s="8">
        <v>273.32999999999993</v>
      </c>
      <c r="O222" s="8">
        <v>822.70514285714296</v>
      </c>
      <c r="P222" s="10">
        <v>32.343313549999998</v>
      </c>
      <c r="Q222" s="8">
        <v>-106.83927490400001</v>
      </c>
    </row>
    <row r="223" spans="1:17" ht="15.6" x14ac:dyDescent="0.3">
      <c r="A223" s="4">
        <v>44078</v>
      </c>
      <c r="B223" s="4" t="s">
        <v>1987</v>
      </c>
      <c r="C223" s="8" t="s">
        <v>1977</v>
      </c>
      <c r="D223" s="8" t="s">
        <v>1979</v>
      </c>
      <c r="E223" s="8" t="s">
        <v>1899</v>
      </c>
      <c r="F223" s="8">
        <v>42</v>
      </c>
      <c r="G223" s="8">
        <v>23</v>
      </c>
      <c r="H223" s="8">
        <v>0.76104190260475646</v>
      </c>
      <c r="I223" s="8">
        <v>0.26112099999999999</v>
      </c>
      <c r="J223" s="8">
        <v>37.5</v>
      </c>
      <c r="K223" s="8">
        <v>18.22</v>
      </c>
      <c r="L223" s="8">
        <v>24.28</v>
      </c>
      <c r="M223" s="8">
        <f t="shared" ref="M223:M225" si="15">39.14+16.45</f>
        <v>55.59</v>
      </c>
      <c r="N223" s="8">
        <v>273.32999999999993</v>
      </c>
      <c r="O223" s="8">
        <v>823.11441176470601</v>
      </c>
      <c r="P223" s="10">
        <v>32.341215060000003</v>
      </c>
      <c r="Q223" s="8">
        <v>-106.83799523899999</v>
      </c>
    </row>
    <row r="224" spans="1:17" ht="15.6" x14ac:dyDescent="0.3">
      <c r="A224" s="4">
        <v>44078</v>
      </c>
      <c r="B224" s="4" t="s">
        <v>1987</v>
      </c>
      <c r="C224" s="8" t="s">
        <v>1977</v>
      </c>
      <c r="D224" s="8" t="s">
        <v>1980</v>
      </c>
      <c r="E224" s="8" t="s">
        <v>1899</v>
      </c>
      <c r="F224" s="8">
        <v>8</v>
      </c>
      <c r="G224" s="8">
        <v>23</v>
      </c>
      <c r="H224" s="8">
        <v>0.14496036240090601</v>
      </c>
      <c r="I224" s="8">
        <v>0.385523</v>
      </c>
      <c r="J224" s="8">
        <v>37.5</v>
      </c>
      <c r="K224" s="8">
        <v>18.22</v>
      </c>
      <c r="L224" s="8">
        <v>24.28</v>
      </c>
      <c r="M224" s="8">
        <f t="shared" si="15"/>
        <v>55.59</v>
      </c>
      <c r="N224" s="8">
        <v>273.32999999999993</v>
      </c>
      <c r="O224" s="8">
        <v>823.11441176470601</v>
      </c>
      <c r="P224" s="10">
        <v>32.339590059999999</v>
      </c>
      <c r="Q224" s="8">
        <v>-106.836637622</v>
      </c>
    </row>
    <row r="225" spans="1:17" ht="15.6" x14ac:dyDescent="0.3">
      <c r="A225" s="4">
        <v>44078</v>
      </c>
      <c r="B225" s="4" t="s">
        <v>1987</v>
      </c>
      <c r="C225" s="8" t="s">
        <v>1977</v>
      </c>
      <c r="D225" s="8" t="s">
        <v>1981</v>
      </c>
      <c r="E225" s="8" t="s">
        <v>1899</v>
      </c>
      <c r="F225" s="8">
        <v>9</v>
      </c>
      <c r="G225" s="8">
        <v>23</v>
      </c>
      <c r="H225" s="8">
        <v>0.16308040770101925</v>
      </c>
      <c r="I225" s="8">
        <v>0.34942899999999999</v>
      </c>
      <c r="J225" s="8">
        <v>37.5</v>
      </c>
      <c r="K225" s="8">
        <v>18.22</v>
      </c>
      <c r="L225" s="8">
        <v>24.28</v>
      </c>
      <c r="M225" s="8">
        <f t="shared" si="15"/>
        <v>55.59</v>
      </c>
      <c r="N225" s="8">
        <v>273.32999999999993</v>
      </c>
      <c r="O225" s="8">
        <v>823.49727272727284</v>
      </c>
      <c r="P225" s="10">
        <v>32.337331810000002</v>
      </c>
      <c r="Q225" s="8">
        <v>-106.835410427</v>
      </c>
    </row>
    <row r="226" spans="1:17" ht="15.6" x14ac:dyDescent="0.3">
      <c r="A226" s="4">
        <v>44084</v>
      </c>
      <c r="B226" s="4" t="s">
        <v>1987</v>
      </c>
      <c r="C226" s="8" t="s">
        <v>1956</v>
      </c>
      <c r="D226" s="8" t="s">
        <v>1957</v>
      </c>
      <c r="E226" s="8" t="s">
        <v>1902</v>
      </c>
      <c r="F226" s="8">
        <v>0</v>
      </c>
      <c r="G226" s="8">
        <v>4.25</v>
      </c>
      <c r="H226" s="8">
        <v>0</v>
      </c>
      <c r="I226" s="8">
        <v>0.18215600000000001</v>
      </c>
      <c r="J226" s="8">
        <v>19.34</v>
      </c>
      <c r="K226" s="8">
        <v>9.93</v>
      </c>
      <c r="L226" s="8">
        <v>5.8</v>
      </c>
      <c r="M226" s="8">
        <v>29.61</v>
      </c>
      <c r="N226" s="8">
        <v>253.60999999999999</v>
      </c>
      <c r="O226" s="8">
        <v>1290.6605555555554</v>
      </c>
      <c r="P226" s="10">
        <v>32.031857369999997</v>
      </c>
      <c r="Q226" s="8">
        <v>-106.65194758200001</v>
      </c>
    </row>
    <row r="227" spans="1:17" ht="15.6" x14ac:dyDescent="0.3">
      <c r="A227" s="4">
        <v>44084</v>
      </c>
      <c r="B227" s="4" t="s">
        <v>1987</v>
      </c>
      <c r="C227" s="8" t="s">
        <v>1956</v>
      </c>
      <c r="D227" s="8" t="s">
        <v>1958</v>
      </c>
      <c r="E227" s="8" t="s">
        <v>1899</v>
      </c>
      <c r="F227" s="8">
        <v>3</v>
      </c>
      <c r="G227" s="8">
        <v>4.25</v>
      </c>
      <c r="H227" s="8">
        <v>5.4360135900339751E-2</v>
      </c>
      <c r="I227" s="8">
        <v>0.25267099999999998</v>
      </c>
      <c r="J227" s="8">
        <v>19.34</v>
      </c>
      <c r="K227" s="8">
        <v>9.93</v>
      </c>
      <c r="L227" s="8">
        <v>5.8</v>
      </c>
      <c r="M227" s="8">
        <v>29.61</v>
      </c>
      <c r="N227" s="8">
        <v>253.60999999999999</v>
      </c>
      <c r="O227" s="8">
        <v>1290.6605555555554</v>
      </c>
      <c r="P227" s="10">
        <v>32.029919890000002</v>
      </c>
      <c r="Q227" s="8">
        <v>-106.651127413</v>
      </c>
    </row>
    <row r="228" spans="1:17" ht="15.6" x14ac:dyDescent="0.3">
      <c r="A228" s="4">
        <v>44084</v>
      </c>
      <c r="B228" s="4" t="s">
        <v>1987</v>
      </c>
      <c r="C228" s="8" t="s">
        <v>1956</v>
      </c>
      <c r="D228" s="8" t="s">
        <v>1959</v>
      </c>
      <c r="E228" s="8" t="s">
        <v>1902</v>
      </c>
      <c r="F228" s="8">
        <v>0</v>
      </c>
      <c r="G228" s="8">
        <v>4.25</v>
      </c>
      <c r="H228" s="8">
        <v>0</v>
      </c>
      <c r="I228" s="8">
        <v>0.23965400000000001</v>
      </c>
      <c r="J228" s="8">
        <v>19.34</v>
      </c>
      <c r="K228" s="8">
        <v>9.93</v>
      </c>
      <c r="L228" s="8">
        <v>5.8</v>
      </c>
      <c r="M228" s="8">
        <v>29.61</v>
      </c>
      <c r="N228" s="8">
        <v>253.60999999999999</v>
      </c>
      <c r="O228" s="8">
        <v>1290.6605555555554</v>
      </c>
      <c r="P228" s="10">
        <v>32.027896169999998</v>
      </c>
      <c r="Q228" s="8">
        <v>-106.650328953</v>
      </c>
    </row>
    <row r="229" spans="1:17" ht="15.6" x14ac:dyDescent="0.3">
      <c r="A229" s="4">
        <v>44084</v>
      </c>
      <c r="B229" s="4" t="s">
        <v>1987</v>
      </c>
      <c r="C229" s="8" t="s">
        <v>1956</v>
      </c>
      <c r="D229" s="8" t="s">
        <v>1960</v>
      </c>
      <c r="E229" s="8" t="s">
        <v>1899</v>
      </c>
      <c r="F229" s="8">
        <v>14</v>
      </c>
      <c r="G229" s="8">
        <v>4.25</v>
      </c>
      <c r="H229" s="8">
        <v>0.25368063420158549</v>
      </c>
      <c r="I229" s="8">
        <v>0.26034800000000002</v>
      </c>
      <c r="J229" s="8">
        <v>19.34</v>
      </c>
      <c r="K229" s="8">
        <v>9.93</v>
      </c>
      <c r="L229" s="8">
        <v>5.8</v>
      </c>
      <c r="M229" s="8">
        <v>29.61</v>
      </c>
      <c r="N229" s="8">
        <v>253.60999999999999</v>
      </c>
      <c r="O229" s="8">
        <v>1290.6605555555554</v>
      </c>
      <c r="P229" s="10">
        <v>32.025768839999998</v>
      </c>
      <c r="Q229" s="8">
        <v>-106.649783375</v>
      </c>
    </row>
    <row r="230" spans="1:17" ht="15.6" x14ac:dyDescent="0.3">
      <c r="A230" s="4">
        <v>44084</v>
      </c>
      <c r="B230" s="4" t="s">
        <v>1987</v>
      </c>
      <c r="C230" s="8" t="s">
        <v>1961</v>
      </c>
      <c r="D230" s="8" t="s">
        <v>1962</v>
      </c>
      <c r="E230" s="8" t="s">
        <v>1902</v>
      </c>
      <c r="F230" s="8">
        <v>0</v>
      </c>
      <c r="G230" s="8">
        <v>0</v>
      </c>
      <c r="H230" s="8">
        <v>0</v>
      </c>
      <c r="I230" s="8">
        <v>0.23075599999999999</v>
      </c>
      <c r="J230" s="8">
        <v>19.38</v>
      </c>
      <c r="K230" s="8">
        <v>10</v>
      </c>
      <c r="L230" s="8">
        <v>6.89</v>
      </c>
      <c r="M230" s="8">
        <v>29.2</v>
      </c>
      <c r="N230" s="8">
        <v>252.5</v>
      </c>
      <c r="O230" s="8">
        <v>1277.7219444444445</v>
      </c>
      <c r="P230" s="10">
        <v>31.975540540000001</v>
      </c>
      <c r="Q230" s="8">
        <v>-106.613480262</v>
      </c>
    </row>
    <row r="231" spans="1:17" ht="15.6" x14ac:dyDescent="0.3">
      <c r="A231" s="4">
        <v>44084</v>
      </c>
      <c r="B231" s="4" t="s">
        <v>1987</v>
      </c>
      <c r="C231" s="8" t="s">
        <v>1961</v>
      </c>
      <c r="D231" s="8" t="s">
        <v>1963</v>
      </c>
      <c r="E231" s="8" t="s">
        <v>1902</v>
      </c>
      <c r="F231" s="8">
        <v>0</v>
      </c>
      <c r="G231" s="8">
        <v>0</v>
      </c>
      <c r="H231" s="8">
        <v>0</v>
      </c>
      <c r="I231" s="8">
        <v>0.315606</v>
      </c>
      <c r="J231" s="8">
        <v>19.38</v>
      </c>
      <c r="K231" s="8">
        <v>10</v>
      </c>
      <c r="L231" s="8">
        <v>6.89</v>
      </c>
      <c r="M231" s="8">
        <v>29.2</v>
      </c>
      <c r="N231" s="8">
        <v>252.5</v>
      </c>
      <c r="O231" s="8">
        <v>1277.7219444444445</v>
      </c>
      <c r="P231" s="10">
        <v>31.9740608</v>
      </c>
      <c r="Q231" s="8">
        <v>-106.611764068</v>
      </c>
    </row>
    <row r="232" spans="1:17" ht="15.6" x14ac:dyDescent="0.3">
      <c r="A232" s="4">
        <v>44084</v>
      </c>
      <c r="B232" s="4" t="s">
        <v>1987</v>
      </c>
      <c r="C232" s="8" t="s">
        <v>1961</v>
      </c>
      <c r="D232" s="8" t="s">
        <v>1964</v>
      </c>
      <c r="E232" s="8" t="s">
        <v>1902</v>
      </c>
      <c r="F232" s="8">
        <v>0</v>
      </c>
      <c r="G232" s="8">
        <v>0</v>
      </c>
      <c r="H232" s="8">
        <v>0</v>
      </c>
      <c r="I232" s="8">
        <v>0.17072399999999999</v>
      </c>
      <c r="J232" s="8">
        <v>19.38</v>
      </c>
      <c r="K232" s="8">
        <v>10</v>
      </c>
      <c r="L232" s="8">
        <v>6.89</v>
      </c>
      <c r="M232" s="8">
        <v>29.2</v>
      </c>
      <c r="N232" s="8">
        <v>252.5</v>
      </c>
      <c r="O232" s="8">
        <v>1277.7219444444445</v>
      </c>
      <c r="P232" s="10">
        <v>31.97219063</v>
      </c>
      <c r="Q232" s="8">
        <v>-106.609719638</v>
      </c>
    </row>
    <row r="233" spans="1:17" ht="15.6" x14ac:dyDescent="0.3">
      <c r="A233" s="4">
        <v>44084</v>
      </c>
      <c r="B233" s="4" t="s">
        <v>1987</v>
      </c>
      <c r="C233" s="8" t="s">
        <v>1961</v>
      </c>
      <c r="D233" s="8" t="s">
        <v>1965</v>
      </c>
      <c r="E233" s="8" t="s">
        <v>1902</v>
      </c>
      <c r="F233" s="8">
        <v>0</v>
      </c>
      <c r="G233" s="8">
        <v>0</v>
      </c>
      <c r="H233" s="8">
        <v>0</v>
      </c>
      <c r="I233" s="8">
        <v>0.186802</v>
      </c>
      <c r="J233" s="8">
        <v>19.38</v>
      </c>
      <c r="K233" s="8">
        <v>10</v>
      </c>
      <c r="L233" s="8">
        <v>6.89</v>
      </c>
      <c r="M233" s="8">
        <v>29.2</v>
      </c>
      <c r="N233" s="8">
        <v>252.5</v>
      </c>
      <c r="O233" s="8">
        <v>1277.7219444444445</v>
      </c>
      <c r="P233" s="10">
        <v>31.970151560000001</v>
      </c>
      <c r="Q233" s="8">
        <v>-106.60783463200001</v>
      </c>
    </row>
    <row r="234" spans="1:17" ht="15.6" x14ac:dyDescent="0.3">
      <c r="A234" s="4">
        <v>44084</v>
      </c>
      <c r="B234" s="4" t="s">
        <v>1987</v>
      </c>
      <c r="C234" s="8" t="s">
        <v>1966</v>
      </c>
      <c r="D234" s="8" t="s">
        <v>1967</v>
      </c>
      <c r="E234" s="8" t="s">
        <v>1899</v>
      </c>
      <c r="F234" s="8">
        <v>1</v>
      </c>
      <c r="G234" s="8">
        <v>0.75</v>
      </c>
      <c r="H234" s="8">
        <v>1.8120045300113252E-2</v>
      </c>
      <c r="I234" s="8">
        <v>0.20965800000000001</v>
      </c>
      <c r="J234" s="8">
        <v>19.47</v>
      </c>
      <c r="K234" s="8">
        <v>10.08</v>
      </c>
      <c r="L234" s="8">
        <v>4.9800000000000004</v>
      </c>
      <c r="M234" s="8">
        <v>28.11</v>
      </c>
      <c r="N234" s="8">
        <v>230.64999999999992</v>
      </c>
      <c r="O234" s="8">
        <v>1234.1597297297301</v>
      </c>
      <c r="P234" s="10">
        <v>31.916504360000001</v>
      </c>
      <c r="Q234" s="8">
        <v>-106.60253039600001</v>
      </c>
    </row>
    <row r="235" spans="1:17" ht="15.6" x14ac:dyDescent="0.3">
      <c r="A235" s="4">
        <v>44084</v>
      </c>
      <c r="B235" s="4" t="s">
        <v>1987</v>
      </c>
      <c r="C235" s="8" t="s">
        <v>1966</v>
      </c>
      <c r="D235" s="8" t="s">
        <v>1968</v>
      </c>
      <c r="E235" s="8" t="s">
        <v>1982</v>
      </c>
      <c r="F235" s="8">
        <v>0</v>
      </c>
      <c r="G235" s="8">
        <v>0.75</v>
      </c>
      <c r="H235" s="8">
        <v>0</v>
      </c>
      <c r="I235" s="8">
        <v>0.18291499999999999</v>
      </c>
      <c r="J235" s="8">
        <v>19.47</v>
      </c>
      <c r="K235" s="8">
        <v>10.08</v>
      </c>
      <c r="L235" s="8">
        <v>4.9800000000000004</v>
      </c>
      <c r="M235" s="8">
        <v>28.11</v>
      </c>
      <c r="N235" s="8">
        <v>230.64999999999992</v>
      </c>
      <c r="O235" s="8">
        <v>1234.1597297297301</v>
      </c>
      <c r="P235" s="10">
        <v>31.914385249999999</v>
      </c>
      <c r="Q235" s="8">
        <v>-106.60258320200001</v>
      </c>
    </row>
    <row r="236" spans="1:17" ht="15.6" x14ac:dyDescent="0.3">
      <c r="A236" s="4">
        <v>44084</v>
      </c>
      <c r="B236" s="4" t="s">
        <v>1987</v>
      </c>
      <c r="C236" s="8" t="s">
        <v>1966</v>
      </c>
      <c r="D236" s="8" t="s">
        <v>1969</v>
      </c>
      <c r="E236" s="8" t="s">
        <v>1899</v>
      </c>
      <c r="F236" s="8">
        <v>1</v>
      </c>
      <c r="G236" s="8">
        <v>0.75</v>
      </c>
      <c r="H236" s="8">
        <v>1.8120045300113252E-2</v>
      </c>
      <c r="I236" s="8">
        <v>0.209286</v>
      </c>
      <c r="J236" s="8">
        <v>19.47</v>
      </c>
      <c r="K236" s="8">
        <v>10.08</v>
      </c>
      <c r="L236" s="8">
        <v>4.9800000000000004</v>
      </c>
      <c r="M236" s="8">
        <v>28.11</v>
      </c>
      <c r="N236" s="8">
        <v>230.64999999999992</v>
      </c>
      <c r="O236" s="8">
        <v>1234.1597297297301</v>
      </c>
      <c r="P236" s="10">
        <v>31.912305780000001</v>
      </c>
      <c r="Q236" s="8">
        <v>-106.602544812</v>
      </c>
    </row>
    <row r="237" spans="1:17" ht="15.6" x14ac:dyDescent="0.3">
      <c r="A237" s="4">
        <v>44084</v>
      </c>
      <c r="B237" s="4" t="s">
        <v>1987</v>
      </c>
      <c r="C237" s="8" t="s">
        <v>1966</v>
      </c>
      <c r="D237" s="8" t="s">
        <v>1970</v>
      </c>
      <c r="E237" s="8" t="s">
        <v>1899</v>
      </c>
      <c r="F237" s="8">
        <v>1</v>
      </c>
      <c r="G237" s="8">
        <v>0.75</v>
      </c>
      <c r="H237" s="8">
        <v>1.8120045300113252E-2</v>
      </c>
      <c r="I237" s="8">
        <v>0.12715899999999999</v>
      </c>
      <c r="J237" s="8">
        <v>19.47</v>
      </c>
      <c r="K237" s="8">
        <v>10.08</v>
      </c>
      <c r="L237" s="8">
        <v>4.9800000000000004</v>
      </c>
      <c r="M237" s="8">
        <v>28.11</v>
      </c>
      <c r="N237" s="8">
        <v>230.64999999999992</v>
      </c>
      <c r="O237" s="8">
        <v>1234.1597297297301</v>
      </c>
      <c r="P237" s="10">
        <v>31.910398650000001</v>
      </c>
      <c r="Q237" s="8">
        <v>-106.602328224</v>
      </c>
    </row>
    <row r="238" spans="1:17" ht="15.6" x14ac:dyDescent="0.3">
      <c r="A238" s="4">
        <v>44085</v>
      </c>
      <c r="B238" s="4" t="s">
        <v>1987</v>
      </c>
      <c r="C238" s="8" t="s">
        <v>1925</v>
      </c>
      <c r="D238" s="8" t="s">
        <v>1926</v>
      </c>
      <c r="E238" s="8" t="s">
        <v>1899</v>
      </c>
      <c r="F238" s="8">
        <v>3</v>
      </c>
      <c r="G238" s="8">
        <v>2.25</v>
      </c>
      <c r="H238" s="8">
        <v>5.4360135900339751E-2</v>
      </c>
      <c r="I238" s="8">
        <v>0.14322299999999999</v>
      </c>
      <c r="J238" s="8">
        <v>24.92</v>
      </c>
      <c r="K238" s="8">
        <v>10.82</v>
      </c>
      <c r="L238" s="8">
        <v>12.89</v>
      </c>
      <c r="M238" s="8">
        <v>67.739999999999995</v>
      </c>
      <c r="N238" s="8">
        <v>276.12</v>
      </c>
      <c r="O238" s="8">
        <v>834.35333333333358</v>
      </c>
      <c r="P238" s="10">
        <v>32.208915599999997</v>
      </c>
      <c r="Q238" s="8">
        <v>-106.769143017</v>
      </c>
    </row>
    <row r="239" spans="1:17" ht="15.6" x14ac:dyDescent="0.3">
      <c r="A239" s="4">
        <v>44085</v>
      </c>
      <c r="B239" s="4" t="s">
        <v>1987</v>
      </c>
      <c r="C239" s="8" t="s">
        <v>1925</v>
      </c>
      <c r="D239" s="8" t="s">
        <v>1927</v>
      </c>
      <c r="E239" s="8" t="s">
        <v>1899</v>
      </c>
      <c r="F239" s="8">
        <v>5</v>
      </c>
      <c r="G239" s="8">
        <v>2.25</v>
      </c>
      <c r="H239" s="8">
        <v>9.0600226500566247E-2</v>
      </c>
      <c r="I239" s="8">
        <v>0.172259</v>
      </c>
      <c r="J239" s="8">
        <v>24.92</v>
      </c>
      <c r="K239" s="8">
        <v>10.82</v>
      </c>
      <c r="L239" s="8">
        <v>12.89</v>
      </c>
      <c r="M239" s="8">
        <v>67.739999999999995</v>
      </c>
      <c r="N239" s="8">
        <v>276.12</v>
      </c>
      <c r="O239" s="8">
        <v>834.35333333333358</v>
      </c>
      <c r="P239" s="10">
        <v>32.207741470000002</v>
      </c>
      <c r="Q239" s="8">
        <v>-106.766901109</v>
      </c>
    </row>
    <row r="240" spans="1:17" ht="15.6" x14ac:dyDescent="0.3">
      <c r="A240" s="4">
        <v>44085</v>
      </c>
      <c r="B240" s="4" t="s">
        <v>1987</v>
      </c>
      <c r="C240" s="8" t="s">
        <v>1925</v>
      </c>
      <c r="D240" s="8" t="s">
        <v>1928</v>
      </c>
      <c r="E240" s="8" t="s">
        <v>1902</v>
      </c>
      <c r="F240" s="8">
        <v>0</v>
      </c>
      <c r="G240" s="8">
        <v>2.25</v>
      </c>
      <c r="H240" s="8">
        <v>0</v>
      </c>
      <c r="I240" s="8">
        <v>0.22254599999999999</v>
      </c>
      <c r="J240" s="8">
        <v>24.92</v>
      </c>
      <c r="K240" s="8">
        <v>10.82</v>
      </c>
      <c r="L240" s="8">
        <v>12.89</v>
      </c>
      <c r="M240" s="8">
        <v>67.739999999999995</v>
      </c>
      <c r="N240" s="8">
        <v>276.12</v>
      </c>
      <c r="O240" s="8">
        <v>834.35333333333358</v>
      </c>
      <c r="P240" s="10">
        <v>32.207102519999999</v>
      </c>
      <c r="Q240" s="8">
        <v>-106.764127538</v>
      </c>
    </row>
    <row r="241" spans="1:17" ht="15.6" x14ac:dyDescent="0.3">
      <c r="A241" s="4">
        <v>44085</v>
      </c>
      <c r="B241" s="4" t="s">
        <v>1987</v>
      </c>
      <c r="C241" s="8" t="s">
        <v>1925</v>
      </c>
      <c r="D241" s="8" t="s">
        <v>1929</v>
      </c>
      <c r="E241" s="8" t="s">
        <v>1899</v>
      </c>
      <c r="F241" s="8">
        <v>1</v>
      </c>
      <c r="G241" s="8">
        <v>2.25</v>
      </c>
      <c r="H241" s="8">
        <v>1.8120045300113252E-2</v>
      </c>
      <c r="I241" s="8">
        <v>0.206784</v>
      </c>
      <c r="J241" s="8">
        <v>24.92</v>
      </c>
      <c r="K241" s="8">
        <v>10.82</v>
      </c>
      <c r="L241" s="8">
        <v>12.89</v>
      </c>
      <c r="M241" s="8">
        <v>67.739999999999995</v>
      </c>
      <c r="N241" s="8">
        <v>276.12</v>
      </c>
      <c r="O241" s="8">
        <v>834.35333333333358</v>
      </c>
      <c r="P241" s="10">
        <v>32.20636725</v>
      </c>
      <c r="Q241" s="8">
        <v>-106.760718031</v>
      </c>
    </row>
    <row r="242" spans="1:17" ht="15.6" x14ac:dyDescent="0.3">
      <c r="A242" s="4">
        <v>44085</v>
      </c>
      <c r="B242" s="4" t="s">
        <v>1987</v>
      </c>
      <c r="C242" s="8" t="s">
        <v>1930</v>
      </c>
      <c r="D242" s="8" t="s">
        <v>1931</v>
      </c>
      <c r="E242" s="8" t="s">
        <v>1902</v>
      </c>
      <c r="F242" s="8">
        <v>0</v>
      </c>
      <c r="G242" s="8">
        <v>81</v>
      </c>
      <c r="H242" s="8">
        <v>0</v>
      </c>
      <c r="I242" s="8">
        <v>0.26828099999999999</v>
      </c>
      <c r="J242" s="8">
        <v>25.02</v>
      </c>
      <c r="K242" s="8">
        <v>10.84</v>
      </c>
      <c r="L242" s="8">
        <v>6.04</v>
      </c>
      <c r="M242" s="8">
        <v>42.51</v>
      </c>
      <c r="N242" s="8">
        <v>280.8</v>
      </c>
      <c r="O242" s="8">
        <v>844.96500000000026</v>
      </c>
      <c r="P242" s="10">
        <v>32.153534860000001</v>
      </c>
      <c r="Q242" s="8">
        <v>-106.703418754</v>
      </c>
    </row>
    <row r="243" spans="1:17" ht="15.6" x14ac:dyDescent="0.3">
      <c r="A243" s="4">
        <v>44085</v>
      </c>
      <c r="B243" s="4" t="s">
        <v>1987</v>
      </c>
      <c r="C243" s="8" t="s">
        <v>1930</v>
      </c>
      <c r="D243" s="8" t="s">
        <v>1932</v>
      </c>
      <c r="E243" s="8" t="s">
        <v>1899</v>
      </c>
      <c r="F243" s="8">
        <v>295</v>
      </c>
      <c r="G243" s="8">
        <v>81</v>
      </c>
      <c r="H243" s="8">
        <v>5.3454133635334085</v>
      </c>
      <c r="I243" s="8">
        <v>0.25768400000000002</v>
      </c>
      <c r="J243" s="8">
        <v>25.02</v>
      </c>
      <c r="K243" s="8">
        <v>10.84</v>
      </c>
      <c r="L243" s="8">
        <v>6.04</v>
      </c>
      <c r="M243" s="8">
        <v>42.51</v>
      </c>
      <c r="N243" s="8">
        <v>280.8</v>
      </c>
      <c r="O243" s="8">
        <v>844.96500000000026</v>
      </c>
      <c r="P243" s="10">
        <v>32.152351590000002</v>
      </c>
      <c r="Q243" s="8">
        <v>-106.70247310800001</v>
      </c>
    </row>
    <row r="244" spans="1:17" ht="15.6" x14ac:dyDescent="0.3">
      <c r="A244" s="4">
        <v>44085</v>
      </c>
      <c r="B244" s="4" t="s">
        <v>1987</v>
      </c>
      <c r="C244" s="8" t="s">
        <v>1930</v>
      </c>
      <c r="D244" s="8" t="s">
        <v>1933</v>
      </c>
      <c r="E244" s="8" t="s">
        <v>1899</v>
      </c>
      <c r="F244" s="8">
        <v>10</v>
      </c>
      <c r="G244" s="8">
        <v>81</v>
      </c>
      <c r="H244" s="8">
        <v>0.18120045300113249</v>
      </c>
      <c r="I244" s="8">
        <v>0.24330599999999999</v>
      </c>
      <c r="J244" s="8">
        <v>25.02</v>
      </c>
      <c r="K244" s="8">
        <v>10.84</v>
      </c>
      <c r="L244" s="8">
        <v>6.04</v>
      </c>
      <c r="M244" s="8">
        <v>42.51</v>
      </c>
      <c r="N244" s="8">
        <v>280.8</v>
      </c>
      <c r="O244" s="8">
        <v>844.96500000000026</v>
      </c>
      <c r="P244" s="10">
        <v>32.151172250000002</v>
      </c>
      <c r="Q244" s="8">
        <v>-106.701775817</v>
      </c>
    </row>
    <row r="245" spans="1:17" ht="15.6" x14ac:dyDescent="0.3">
      <c r="A245" s="4">
        <v>44085</v>
      </c>
      <c r="B245" s="4" t="s">
        <v>1987</v>
      </c>
      <c r="C245" s="8" t="s">
        <v>1930</v>
      </c>
      <c r="D245" s="8" t="s">
        <v>1934</v>
      </c>
      <c r="E245" s="8" t="s">
        <v>1899</v>
      </c>
      <c r="F245" s="8">
        <v>19</v>
      </c>
      <c r="G245" s="8">
        <v>81</v>
      </c>
      <c r="H245" s="8">
        <v>0.34428086070215175</v>
      </c>
      <c r="I245" s="8">
        <v>0.26102399999999998</v>
      </c>
      <c r="J245" s="8">
        <v>25.02</v>
      </c>
      <c r="K245" s="8">
        <v>10.84</v>
      </c>
      <c r="L245" s="8">
        <v>6.04</v>
      </c>
      <c r="M245" s="8">
        <v>42.51</v>
      </c>
      <c r="N245" s="8">
        <v>280.8</v>
      </c>
      <c r="O245" s="8">
        <v>844.96500000000026</v>
      </c>
      <c r="P245" s="10">
        <v>32.149876749999997</v>
      </c>
      <c r="Q245" s="8">
        <v>-106.70122965199999</v>
      </c>
    </row>
    <row r="246" spans="1:17" ht="15.6" x14ac:dyDescent="0.3">
      <c r="A246" s="4">
        <v>44085</v>
      </c>
      <c r="B246" s="4" t="s">
        <v>1987</v>
      </c>
      <c r="C246" s="8" t="s">
        <v>1935</v>
      </c>
      <c r="D246" s="8" t="s">
        <v>1936</v>
      </c>
      <c r="E246" s="8" t="s">
        <v>1899</v>
      </c>
      <c r="F246" s="8">
        <v>28</v>
      </c>
      <c r="G246" s="8">
        <v>9</v>
      </c>
      <c r="H246" s="8">
        <v>0.50736126840317097</v>
      </c>
      <c r="I246" s="8">
        <v>0.24864900000000001</v>
      </c>
      <c r="J246" s="8">
        <v>25.13</v>
      </c>
      <c r="K246" s="8">
        <v>10.88</v>
      </c>
      <c r="L246" s="8">
        <v>6.33</v>
      </c>
      <c r="M246" s="8">
        <v>28.53</v>
      </c>
      <c r="N246" s="8">
        <v>251.73000000000002</v>
      </c>
      <c r="O246" s="8">
        <v>846.2384848484852</v>
      </c>
      <c r="P246" s="10">
        <v>32.086251730000001</v>
      </c>
      <c r="Q246" s="8">
        <v>-106.66332744100001</v>
      </c>
    </row>
    <row r="247" spans="1:17" ht="15.6" x14ac:dyDescent="0.3">
      <c r="A247" s="4">
        <v>44085</v>
      </c>
      <c r="B247" s="4" t="s">
        <v>1987</v>
      </c>
      <c r="C247" s="8" t="s">
        <v>1935</v>
      </c>
      <c r="D247" s="8" t="s">
        <v>1937</v>
      </c>
      <c r="E247" s="8" t="s">
        <v>1899</v>
      </c>
      <c r="F247" s="8">
        <v>8</v>
      </c>
      <c r="G247" s="8">
        <v>9</v>
      </c>
      <c r="H247" s="8">
        <v>0.14496036240090601</v>
      </c>
      <c r="I247" s="8">
        <v>0.26825199999999999</v>
      </c>
      <c r="J247" s="8">
        <v>25.13</v>
      </c>
      <c r="K247" s="8">
        <v>10.88</v>
      </c>
      <c r="L247" s="8">
        <v>6.33</v>
      </c>
      <c r="M247" s="8">
        <v>28.53</v>
      </c>
      <c r="N247" s="8">
        <v>251.73000000000002</v>
      </c>
      <c r="O247" s="8">
        <v>846.2384848484852</v>
      </c>
      <c r="P247" s="10">
        <v>32.085078009999997</v>
      </c>
      <c r="Q247" s="8">
        <v>-106.664177952</v>
      </c>
    </row>
    <row r="248" spans="1:17" ht="15.6" x14ac:dyDescent="0.3">
      <c r="A248" s="4">
        <v>44085</v>
      </c>
      <c r="B248" s="4" t="s">
        <v>1987</v>
      </c>
      <c r="C248" s="8" t="s">
        <v>1935</v>
      </c>
      <c r="D248" s="8" t="s">
        <v>1938</v>
      </c>
      <c r="E248" s="8" t="s">
        <v>1902</v>
      </c>
      <c r="F248" s="8">
        <v>0</v>
      </c>
      <c r="G248" s="8">
        <v>9</v>
      </c>
      <c r="H248" s="8">
        <v>0</v>
      </c>
      <c r="I248" s="8">
        <v>0.28209000000000001</v>
      </c>
      <c r="J248" s="8">
        <v>25.13</v>
      </c>
      <c r="K248" s="8">
        <v>10.88</v>
      </c>
      <c r="L248" s="8">
        <v>6.33</v>
      </c>
      <c r="M248" s="8">
        <v>28.53</v>
      </c>
      <c r="N248" s="8">
        <v>251.73000000000002</v>
      </c>
      <c r="O248" s="8">
        <v>846.2384848484852</v>
      </c>
      <c r="P248" s="10">
        <v>32.083189070000003</v>
      </c>
      <c r="Q248" s="8">
        <v>-106.664443072</v>
      </c>
    </row>
    <row r="249" spans="1:17" ht="15.6" x14ac:dyDescent="0.3">
      <c r="A249" s="4">
        <v>44085</v>
      </c>
      <c r="B249" s="4" t="s">
        <v>1987</v>
      </c>
      <c r="C249" s="8" t="s">
        <v>1935</v>
      </c>
      <c r="D249" s="8" t="s">
        <v>1939</v>
      </c>
      <c r="E249" s="8" t="s">
        <v>1902</v>
      </c>
      <c r="F249" s="8">
        <v>0</v>
      </c>
      <c r="G249" s="8">
        <v>9</v>
      </c>
      <c r="H249" s="8">
        <v>0</v>
      </c>
      <c r="I249" s="8">
        <v>0.23607600000000001</v>
      </c>
      <c r="J249" s="8">
        <v>25.13</v>
      </c>
      <c r="K249" s="8">
        <v>10.88</v>
      </c>
      <c r="L249" s="8">
        <v>6.33</v>
      </c>
      <c r="M249" s="8">
        <v>28.53</v>
      </c>
      <c r="N249" s="8">
        <v>251.73000000000002</v>
      </c>
      <c r="O249" s="8">
        <v>846.2384848484852</v>
      </c>
      <c r="P249" s="10">
        <v>32.081014799999998</v>
      </c>
      <c r="Q249" s="8">
        <v>-106.663955413</v>
      </c>
    </row>
    <row r="250" spans="1:17" ht="15.6" x14ac:dyDescent="0.3">
      <c r="A250" s="4">
        <v>44086</v>
      </c>
      <c r="B250" s="4" t="s">
        <v>1987</v>
      </c>
      <c r="C250" s="8" t="s">
        <v>1897</v>
      </c>
      <c r="D250" s="8" t="s">
        <v>1898</v>
      </c>
      <c r="E250" s="8" t="s">
        <v>1899</v>
      </c>
      <c r="F250" s="8">
        <v>5</v>
      </c>
      <c r="G250" s="8">
        <v>18.75</v>
      </c>
      <c r="H250" s="8">
        <v>9.0600226500566247E-2</v>
      </c>
      <c r="I250" s="8">
        <v>0.215332</v>
      </c>
      <c r="J250" s="8">
        <v>27.57</v>
      </c>
      <c r="K250" s="8">
        <v>12.52</v>
      </c>
      <c r="L250" s="8">
        <v>12.14</v>
      </c>
      <c r="M250" s="8">
        <f>37.81+12.03</f>
        <v>49.84</v>
      </c>
      <c r="N250" s="8">
        <v>242.25</v>
      </c>
      <c r="O250" s="8">
        <v>794.65342857142889</v>
      </c>
      <c r="P250" s="10">
        <v>32.276358330000001</v>
      </c>
      <c r="Q250" s="8">
        <v>-106.82694495699999</v>
      </c>
    </row>
    <row r="251" spans="1:17" ht="15.6" x14ac:dyDescent="0.3">
      <c r="A251" s="4">
        <v>44086</v>
      </c>
      <c r="B251" s="4" t="s">
        <v>1987</v>
      </c>
      <c r="C251" s="8" t="s">
        <v>1897</v>
      </c>
      <c r="D251" s="8" t="s">
        <v>1900</v>
      </c>
      <c r="E251" s="8" t="s">
        <v>1899</v>
      </c>
      <c r="F251" s="8">
        <v>4</v>
      </c>
      <c r="G251" s="8">
        <v>18.75</v>
      </c>
      <c r="H251" s="8">
        <v>7.2480181200453006E-2</v>
      </c>
      <c r="I251" s="8">
        <v>4.7849500000000003E-2</v>
      </c>
      <c r="J251" s="8">
        <v>27.57</v>
      </c>
      <c r="K251" s="8">
        <v>12.52</v>
      </c>
      <c r="L251" s="8">
        <v>12.14</v>
      </c>
      <c r="M251" s="8">
        <f t="shared" ref="M251:M253" si="16">37.81+12.03</f>
        <v>49.84</v>
      </c>
      <c r="N251" s="8">
        <v>242.25</v>
      </c>
      <c r="O251" s="8">
        <v>794.65342857142889</v>
      </c>
      <c r="P251" s="10">
        <v>32.273942239999997</v>
      </c>
      <c r="Q251" s="8">
        <v>-106.82747175900001</v>
      </c>
    </row>
    <row r="252" spans="1:17" ht="15.6" x14ac:dyDescent="0.3">
      <c r="A252" s="4">
        <v>44086</v>
      </c>
      <c r="B252" s="4" t="s">
        <v>1987</v>
      </c>
      <c r="C252" s="8" t="s">
        <v>1897</v>
      </c>
      <c r="D252" s="8" t="s">
        <v>1901</v>
      </c>
      <c r="E252" s="8" t="s">
        <v>1899</v>
      </c>
      <c r="F252" s="8">
        <v>31</v>
      </c>
      <c r="G252" s="8">
        <v>18.75</v>
      </c>
      <c r="H252" s="8">
        <v>0.56172140430351081</v>
      </c>
      <c r="I252" s="8">
        <v>0.22973299999999999</v>
      </c>
      <c r="J252" s="8">
        <v>27.57</v>
      </c>
      <c r="K252" s="8">
        <v>12.52</v>
      </c>
      <c r="L252" s="8">
        <v>12.14</v>
      </c>
      <c r="M252" s="8">
        <f t="shared" si="16"/>
        <v>49.84</v>
      </c>
      <c r="N252" s="8">
        <v>242.25</v>
      </c>
      <c r="O252" s="8">
        <v>794.59057142857171</v>
      </c>
      <c r="P252" s="10">
        <v>32.271216870000003</v>
      </c>
      <c r="Q252" s="8">
        <v>-106.827994287</v>
      </c>
    </row>
    <row r="253" spans="1:17" ht="15.6" x14ac:dyDescent="0.3">
      <c r="A253" s="4">
        <v>44086</v>
      </c>
      <c r="B253" s="4" t="s">
        <v>1987</v>
      </c>
      <c r="C253" s="8" t="s">
        <v>1897</v>
      </c>
      <c r="D253" s="8" t="s">
        <v>1903</v>
      </c>
      <c r="E253" s="8" t="s">
        <v>1899</v>
      </c>
      <c r="F253" s="8">
        <v>35</v>
      </c>
      <c r="G253" s="8">
        <v>18.75</v>
      </c>
      <c r="H253" s="8">
        <v>0.63420158550396377</v>
      </c>
      <c r="I253" s="8">
        <v>0.30162099999999997</v>
      </c>
      <c r="J253" s="8">
        <v>27.57</v>
      </c>
      <c r="K253" s="8">
        <v>12.52</v>
      </c>
      <c r="L253" s="8">
        <v>12.14</v>
      </c>
      <c r="M253" s="8">
        <f t="shared" si="16"/>
        <v>49.84</v>
      </c>
      <c r="N253" s="8">
        <v>242.25</v>
      </c>
      <c r="O253" s="8">
        <v>794.59057142857171</v>
      </c>
      <c r="P253" s="10">
        <v>32.26696003</v>
      </c>
      <c r="Q253" s="8">
        <v>-106.82764308500001</v>
      </c>
    </row>
    <row r="254" spans="1:17" ht="15.6" x14ac:dyDescent="0.3">
      <c r="A254" s="4">
        <v>44098</v>
      </c>
      <c r="B254" s="4" t="s">
        <v>1987</v>
      </c>
      <c r="C254" s="8" t="s">
        <v>1910</v>
      </c>
      <c r="D254" s="8" t="s">
        <v>1911</v>
      </c>
      <c r="E254" s="8" t="s">
        <v>1899</v>
      </c>
      <c r="F254" s="8">
        <v>69</v>
      </c>
      <c r="G254" s="8">
        <v>31.5</v>
      </c>
      <c r="H254" s="8">
        <v>1.2502831257078142</v>
      </c>
      <c r="I254" s="8">
        <v>0.44453199999999998</v>
      </c>
      <c r="J254" s="8">
        <v>35.1</v>
      </c>
      <c r="K254" s="8">
        <v>12.13</v>
      </c>
      <c r="L254" s="8">
        <v>38.49</v>
      </c>
      <c r="M254" s="8">
        <v>49.81</v>
      </c>
      <c r="N254" s="8">
        <v>326.09000000000003</v>
      </c>
      <c r="O254" s="8">
        <v>508.34194444444438</v>
      </c>
      <c r="P254" s="10">
        <v>32.684593560000003</v>
      </c>
      <c r="Q254" s="8">
        <v>-107.198291263</v>
      </c>
    </row>
    <row r="255" spans="1:17" ht="15.6" x14ac:dyDescent="0.3">
      <c r="A255" s="4">
        <v>44098</v>
      </c>
      <c r="B255" s="4" t="s">
        <v>1987</v>
      </c>
      <c r="C255" s="8" t="s">
        <v>1910</v>
      </c>
      <c r="D255" s="8" t="s">
        <v>1912</v>
      </c>
      <c r="E255" s="8" t="s">
        <v>1899</v>
      </c>
      <c r="F255" s="8">
        <v>2</v>
      </c>
      <c r="G255" s="8">
        <v>31.5</v>
      </c>
      <c r="H255" s="8">
        <v>3.6240090600226503E-2</v>
      </c>
      <c r="I255" s="8">
        <v>0.38141900000000001</v>
      </c>
      <c r="J255" s="8">
        <v>35.1</v>
      </c>
      <c r="K255" s="8">
        <v>12.13</v>
      </c>
      <c r="L255" s="8">
        <v>38.49</v>
      </c>
      <c r="M255" s="8">
        <v>49.81</v>
      </c>
      <c r="N255" s="8">
        <v>326.09000000000003</v>
      </c>
      <c r="O255" s="8">
        <v>508.34194444444438</v>
      </c>
      <c r="P255" s="10">
        <v>32.683200059999997</v>
      </c>
      <c r="Q255" s="8">
        <v>-107.19655905899999</v>
      </c>
    </row>
    <row r="256" spans="1:17" ht="15.6" x14ac:dyDescent="0.3">
      <c r="A256" s="4">
        <v>44098</v>
      </c>
      <c r="B256" s="4" t="s">
        <v>1987</v>
      </c>
      <c r="C256" s="8" t="s">
        <v>1910</v>
      </c>
      <c r="D256" s="8" t="s">
        <v>1913</v>
      </c>
      <c r="E256" s="8" t="s">
        <v>1899</v>
      </c>
      <c r="F256" s="8">
        <v>40</v>
      </c>
      <c r="G256" s="8">
        <v>31.5</v>
      </c>
      <c r="H256" s="8">
        <v>0.72480181200452998</v>
      </c>
      <c r="I256" s="8">
        <v>0.35899300000000001</v>
      </c>
      <c r="J256" s="8">
        <v>35.1</v>
      </c>
      <c r="K256" s="8">
        <v>12.13</v>
      </c>
      <c r="L256" s="8">
        <v>38.49</v>
      </c>
      <c r="M256" s="8">
        <v>49.81</v>
      </c>
      <c r="N256" s="8">
        <v>326.09000000000003</v>
      </c>
      <c r="O256" s="8">
        <v>508.29750000000007</v>
      </c>
      <c r="P256" s="10">
        <v>32.682965369999998</v>
      </c>
      <c r="Q256" s="8">
        <v>-107.194007775</v>
      </c>
    </row>
    <row r="257" spans="1:17" ht="15.6" x14ac:dyDescent="0.3">
      <c r="A257" s="4">
        <v>44098</v>
      </c>
      <c r="B257" s="4" t="s">
        <v>1987</v>
      </c>
      <c r="C257" s="8" t="s">
        <v>1910</v>
      </c>
      <c r="D257" s="8" t="s">
        <v>1914</v>
      </c>
      <c r="E257" s="8" t="s">
        <v>1899</v>
      </c>
      <c r="F257" s="8">
        <v>15</v>
      </c>
      <c r="G257" s="8">
        <v>31.5</v>
      </c>
      <c r="H257" s="8">
        <v>0.27180067950169873</v>
      </c>
      <c r="I257" s="8">
        <v>0.34343600000000002</v>
      </c>
      <c r="J257" s="8">
        <v>35.1</v>
      </c>
      <c r="K257" s="8">
        <v>12.13</v>
      </c>
      <c r="L257" s="8">
        <v>38.49</v>
      </c>
      <c r="M257" s="8">
        <v>49.81</v>
      </c>
      <c r="N257" s="8">
        <v>326.09000000000003</v>
      </c>
      <c r="O257" s="8">
        <v>508.29750000000007</v>
      </c>
      <c r="P257" s="10">
        <v>32.683288330000003</v>
      </c>
      <c r="Q257" s="8">
        <v>-107.192017576</v>
      </c>
    </row>
    <row r="258" spans="1:17" ht="15.6" x14ac:dyDescent="0.3">
      <c r="A258" s="4">
        <v>44098</v>
      </c>
      <c r="B258" s="4" t="s">
        <v>1987</v>
      </c>
      <c r="C258" s="8" t="s">
        <v>1915</v>
      </c>
      <c r="D258" s="8" t="s">
        <v>1916</v>
      </c>
      <c r="E258" s="8" t="s">
        <v>1899</v>
      </c>
      <c r="F258" s="8">
        <v>119</v>
      </c>
      <c r="G258" s="8">
        <v>268</v>
      </c>
      <c r="H258" s="8">
        <v>2.1562853907134767</v>
      </c>
      <c r="I258" s="8">
        <v>0.20188300000000001</v>
      </c>
      <c r="J258" s="8">
        <v>35.090000000000003</v>
      </c>
      <c r="K258" s="8">
        <v>12.25</v>
      </c>
      <c r="L258" s="8">
        <v>40.46</v>
      </c>
      <c r="M258" s="8">
        <v>47.68</v>
      </c>
      <c r="N258" s="8">
        <v>318.43</v>
      </c>
      <c r="O258" s="8">
        <v>508.19117647058835</v>
      </c>
      <c r="P258" s="10">
        <v>32.659915720000001</v>
      </c>
      <c r="Q258" s="8">
        <v>-107.11338426</v>
      </c>
    </row>
    <row r="259" spans="1:17" ht="15.6" x14ac:dyDescent="0.3">
      <c r="A259" s="4">
        <v>44098</v>
      </c>
      <c r="B259" s="4" t="s">
        <v>1987</v>
      </c>
      <c r="C259" s="8" t="s">
        <v>1915</v>
      </c>
      <c r="D259" s="8" t="s">
        <v>1917</v>
      </c>
      <c r="E259" s="8" t="s">
        <v>1899</v>
      </c>
      <c r="F259" s="8">
        <v>506</v>
      </c>
      <c r="G259" s="8">
        <v>268</v>
      </c>
      <c r="H259" s="8">
        <v>9.1687429218573051</v>
      </c>
      <c r="I259" s="8">
        <v>0.26980199999999999</v>
      </c>
      <c r="J259" s="8">
        <v>35.090000000000003</v>
      </c>
      <c r="K259" s="8">
        <v>12.25</v>
      </c>
      <c r="L259" s="8">
        <v>40.46</v>
      </c>
      <c r="M259" s="8">
        <v>47.68</v>
      </c>
      <c r="N259" s="8">
        <v>318.43</v>
      </c>
      <c r="O259" s="8">
        <v>508.19117647058835</v>
      </c>
      <c r="P259" s="10">
        <v>32.658148570000002</v>
      </c>
      <c r="Q259" s="8">
        <v>-107.111894041</v>
      </c>
    </row>
    <row r="260" spans="1:17" ht="15.6" x14ac:dyDescent="0.3">
      <c r="A260" s="4">
        <v>44098</v>
      </c>
      <c r="B260" s="4" t="s">
        <v>1987</v>
      </c>
      <c r="C260" s="8" t="s">
        <v>1915</v>
      </c>
      <c r="D260" s="8" t="s">
        <v>1918</v>
      </c>
      <c r="E260" s="8" t="s">
        <v>1899</v>
      </c>
      <c r="F260" s="8">
        <v>142</v>
      </c>
      <c r="G260" s="8">
        <v>268</v>
      </c>
      <c r="H260" s="8">
        <v>2.5730464326160813</v>
      </c>
      <c r="I260" s="8">
        <v>0.410972</v>
      </c>
      <c r="J260" s="8">
        <v>35.090000000000003</v>
      </c>
      <c r="K260" s="8">
        <v>12.25</v>
      </c>
      <c r="L260" s="8">
        <v>40.46</v>
      </c>
      <c r="M260" s="8">
        <v>47.68</v>
      </c>
      <c r="N260" s="8">
        <v>318.43</v>
      </c>
      <c r="O260" s="8">
        <v>508.22257142857154</v>
      </c>
      <c r="P260" s="10">
        <v>32.656895470000002</v>
      </c>
      <c r="Q260" s="8">
        <v>-107.110165525</v>
      </c>
    </row>
    <row r="261" spans="1:17" ht="15.6" x14ac:dyDescent="0.3">
      <c r="A261" s="4">
        <v>44098</v>
      </c>
      <c r="B261" s="4" t="s">
        <v>1987</v>
      </c>
      <c r="C261" s="8" t="s">
        <v>1915</v>
      </c>
      <c r="D261" s="8" t="s">
        <v>1919</v>
      </c>
      <c r="E261" s="8" t="s">
        <v>1899</v>
      </c>
      <c r="F261" s="8">
        <v>305</v>
      </c>
      <c r="G261" s="8">
        <v>268</v>
      </c>
      <c r="H261" s="8">
        <v>5.5266138165345415</v>
      </c>
      <c r="I261" s="8">
        <v>0.41555300000000001</v>
      </c>
      <c r="J261" s="8">
        <v>35.090000000000003</v>
      </c>
      <c r="K261" s="8">
        <v>12.25</v>
      </c>
      <c r="L261" s="8">
        <v>40.46</v>
      </c>
      <c r="M261" s="8">
        <v>47.68</v>
      </c>
      <c r="N261" s="8">
        <v>318.43</v>
      </c>
      <c r="O261" s="8">
        <v>508.22257142857154</v>
      </c>
      <c r="P261" s="10">
        <v>32.655832400000001</v>
      </c>
      <c r="Q261" s="8">
        <v>-107.10839526700001</v>
      </c>
    </row>
    <row r="262" spans="1:17" ht="15.6" x14ac:dyDescent="0.3">
      <c r="A262" s="4">
        <v>44098</v>
      </c>
      <c r="B262" s="4" t="s">
        <v>1987</v>
      </c>
      <c r="C262" s="8" t="s">
        <v>1920</v>
      </c>
      <c r="D262" s="8" t="s">
        <v>1921</v>
      </c>
      <c r="E262" s="8" t="s">
        <v>1899</v>
      </c>
      <c r="F262" s="8">
        <v>461</v>
      </c>
      <c r="G262" s="8">
        <v>185.75</v>
      </c>
      <c r="H262" s="8">
        <v>8.3533408833522085</v>
      </c>
      <c r="I262" s="8">
        <v>0.28860799999999998</v>
      </c>
      <c r="J262" s="8">
        <v>35.049999999999997</v>
      </c>
      <c r="K262" s="8">
        <v>12.32</v>
      </c>
      <c r="L262" s="8">
        <v>39.409999999999997</v>
      </c>
      <c r="M262" s="8">
        <f>11.93+32.21</f>
        <v>44.14</v>
      </c>
      <c r="N262" s="8">
        <v>307.11</v>
      </c>
      <c r="O262" s="8">
        <v>508.12542857142853</v>
      </c>
      <c r="P262" s="10">
        <v>32.643676370000001</v>
      </c>
      <c r="Q262" s="8">
        <v>-107.043436607</v>
      </c>
    </row>
    <row r="263" spans="1:17" ht="15.6" x14ac:dyDescent="0.3">
      <c r="A263" s="4">
        <v>44098</v>
      </c>
      <c r="B263" s="4" t="s">
        <v>1987</v>
      </c>
      <c r="C263" s="8" t="s">
        <v>1920</v>
      </c>
      <c r="D263" s="8" t="s">
        <v>1922</v>
      </c>
      <c r="E263" s="8" t="s">
        <v>1902</v>
      </c>
      <c r="F263" s="8">
        <v>0</v>
      </c>
      <c r="G263" s="8">
        <v>185.75</v>
      </c>
      <c r="H263" s="8">
        <v>0</v>
      </c>
      <c r="I263" s="8">
        <v>0.29969099999999999</v>
      </c>
      <c r="J263" s="8">
        <v>35.049999999999997</v>
      </c>
      <c r="K263" s="8">
        <v>12.32</v>
      </c>
      <c r="L263" s="8">
        <v>39.409999999999997</v>
      </c>
      <c r="M263" s="8">
        <f t="shared" ref="M263:M265" si="17">11.93+32.21</f>
        <v>44.14</v>
      </c>
      <c r="N263" s="8">
        <v>307.11</v>
      </c>
      <c r="O263" s="8">
        <v>508.12542857142853</v>
      </c>
      <c r="P263" s="10">
        <v>32.64225648</v>
      </c>
      <c r="Q263" s="8">
        <v>-107.041698704</v>
      </c>
    </row>
    <row r="264" spans="1:17" ht="15.6" x14ac:dyDescent="0.3">
      <c r="A264" s="4">
        <v>44098</v>
      </c>
      <c r="B264" s="4" t="s">
        <v>1987</v>
      </c>
      <c r="C264" s="8" t="s">
        <v>1920</v>
      </c>
      <c r="D264" s="8" t="s">
        <v>1923</v>
      </c>
      <c r="E264" s="8" t="s">
        <v>1899</v>
      </c>
      <c r="F264" s="8">
        <v>273</v>
      </c>
      <c r="G264" s="8">
        <v>185.75</v>
      </c>
      <c r="H264" s="8">
        <v>4.9467723669309169</v>
      </c>
      <c r="I264" s="8">
        <v>0.17580899999999999</v>
      </c>
      <c r="J264" s="8">
        <v>35.049999999999997</v>
      </c>
      <c r="K264" s="8">
        <v>12.32</v>
      </c>
      <c r="L264" s="8">
        <v>39.409999999999997</v>
      </c>
      <c r="M264" s="8">
        <f t="shared" si="17"/>
        <v>44.14</v>
      </c>
      <c r="N264" s="8">
        <v>307.11</v>
      </c>
      <c r="O264" s="8">
        <v>508.12542857142853</v>
      </c>
      <c r="P264" s="10">
        <v>32.640433250000001</v>
      </c>
      <c r="Q264" s="8">
        <v>-107.04065071399999</v>
      </c>
    </row>
    <row r="265" spans="1:17" ht="15.6" x14ac:dyDescent="0.3">
      <c r="A265" s="4">
        <v>44098</v>
      </c>
      <c r="B265" s="4" t="s">
        <v>1987</v>
      </c>
      <c r="C265" s="8" t="s">
        <v>1920</v>
      </c>
      <c r="D265" s="8" t="s">
        <v>1924</v>
      </c>
      <c r="E265" s="8" t="s">
        <v>1899</v>
      </c>
      <c r="F265" s="8">
        <v>9</v>
      </c>
      <c r="G265" s="8">
        <v>185.75</v>
      </c>
      <c r="H265" s="8">
        <v>0.16308040770101925</v>
      </c>
      <c r="I265" s="8">
        <v>0.33425899999999997</v>
      </c>
      <c r="J265" s="8">
        <v>35.049999999999997</v>
      </c>
      <c r="K265" s="8">
        <v>12.32</v>
      </c>
      <c r="L265" s="8">
        <v>39.409999999999997</v>
      </c>
      <c r="M265" s="8">
        <f t="shared" si="17"/>
        <v>44.14</v>
      </c>
      <c r="N265" s="8">
        <v>307.11</v>
      </c>
      <c r="O265" s="8">
        <v>508.14529411764715</v>
      </c>
      <c r="P265" s="10">
        <v>32.638175500000003</v>
      </c>
      <c r="Q265" s="8">
        <v>-107.040821118</v>
      </c>
    </row>
    <row r="266" spans="1:17" ht="15.6" x14ac:dyDescent="0.3">
      <c r="A266" s="4">
        <v>44104</v>
      </c>
      <c r="B266" s="4" t="s">
        <v>1987</v>
      </c>
      <c r="C266" s="8" t="s">
        <v>1940</v>
      </c>
      <c r="D266" s="8" t="s">
        <v>1941</v>
      </c>
      <c r="E266" s="8" t="s">
        <v>1899</v>
      </c>
      <c r="F266" s="8">
        <v>4</v>
      </c>
      <c r="G266" s="8">
        <v>2.5</v>
      </c>
      <c r="H266" s="8">
        <v>7.2480181200453006E-2</v>
      </c>
      <c r="I266" s="8">
        <v>0.430643</v>
      </c>
      <c r="J266" s="8">
        <v>32.54</v>
      </c>
      <c r="K266" s="8">
        <v>8.17</v>
      </c>
      <c r="L266" s="8">
        <v>31.26</v>
      </c>
      <c r="M266" s="8">
        <f>1.75+93.68</f>
        <v>95.43</v>
      </c>
      <c r="N266" s="8">
        <v>353.69999999999993</v>
      </c>
      <c r="O266" s="8">
        <v>0</v>
      </c>
      <c r="P266" s="10">
        <v>32.983916350000001</v>
      </c>
      <c r="Q266" s="8">
        <v>-107.288835347</v>
      </c>
    </row>
    <row r="267" spans="1:17" ht="15.6" x14ac:dyDescent="0.3">
      <c r="A267" s="4">
        <v>44104</v>
      </c>
      <c r="B267" s="4" t="s">
        <v>1987</v>
      </c>
      <c r="C267" s="8" t="s">
        <v>1940</v>
      </c>
      <c r="D267" s="8" t="s">
        <v>1942</v>
      </c>
      <c r="E267" s="8" t="s">
        <v>1899</v>
      </c>
      <c r="F267" s="8">
        <v>3</v>
      </c>
      <c r="G267" s="8">
        <v>2.5</v>
      </c>
      <c r="H267" s="8">
        <v>5.4360135900339751E-2</v>
      </c>
      <c r="I267" s="8">
        <v>0.336117</v>
      </c>
      <c r="J267" s="8">
        <v>32.54</v>
      </c>
      <c r="K267" s="8">
        <v>8.17</v>
      </c>
      <c r="L267" s="8">
        <v>31.26</v>
      </c>
      <c r="M267" s="8">
        <f t="shared" ref="M267:M269" si="18">1.75+93.68</f>
        <v>95.43</v>
      </c>
      <c r="N267" s="8">
        <v>353.69999999999993</v>
      </c>
      <c r="O267" s="8">
        <v>0</v>
      </c>
      <c r="P267" s="10">
        <v>32.982119179999998</v>
      </c>
      <c r="Q267" s="8">
        <v>-107.290254738</v>
      </c>
    </row>
    <row r="268" spans="1:17" ht="15.6" x14ac:dyDescent="0.3">
      <c r="A268" s="4">
        <v>44104</v>
      </c>
      <c r="B268" s="4" t="s">
        <v>1987</v>
      </c>
      <c r="C268" s="8" t="s">
        <v>1940</v>
      </c>
      <c r="D268" s="8" t="s">
        <v>1943</v>
      </c>
      <c r="E268" s="8" t="s">
        <v>1902</v>
      </c>
      <c r="F268" s="8">
        <v>0</v>
      </c>
      <c r="G268" s="8">
        <v>2.5</v>
      </c>
      <c r="H268" s="8">
        <v>0</v>
      </c>
      <c r="I268" s="8">
        <v>0.31484899999999999</v>
      </c>
      <c r="J268" s="8">
        <v>32.54</v>
      </c>
      <c r="K268" s="8">
        <v>8.17</v>
      </c>
      <c r="L268" s="8">
        <v>31.26</v>
      </c>
      <c r="M268" s="8">
        <f t="shared" si="18"/>
        <v>95.43</v>
      </c>
      <c r="N268" s="8">
        <v>353.69999999999993</v>
      </c>
      <c r="O268" s="8">
        <v>0</v>
      </c>
      <c r="P268" s="10">
        <v>32.98042126</v>
      </c>
      <c r="Q268" s="8">
        <v>-107.291222261</v>
      </c>
    </row>
    <row r="269" spans="1:17" ht="15.6" x14ac:dyDescent="0.3">
      <c r="A269" s="4">
        <v>44104</v>
      </c>
      <c r="B269" s="4" t="s">
        <v>1987</v>
      </c>
      <c r="C269" s="8" t="s">
        <v>1940</v>
      </c>
      <c r="D269" s="8" t="s">
        <v>1944</v>
      </c>
      <c r="E269" s="8" t="s">
        <v>1899</v>
      </c>
      <c r="F269" s="8">
        <v>3</v>
      </c>
      <c r="G269" s="8">
        <v>2.5</v>
      </c>
      <c r="H269" s="8">
        <v>5.4360135900339751E-2</v>
      </c>
      <c r="I269" s="8">
        <v>0.46229799999999999</v>
      </c>
      <c r="J269" s="8">
        <v>32.54</v>
      </c>
      <c r="K269" s="8">
        <v>8.17</v>
      </c>
      <c r="L269" s="8">
        <v>31.26</v>
      </c>
      <c r="M269" s="8">
        <f t="shared" si="18"/>
        <v>95.43</v>
      </c>
      <c r="N269" s="8">
        <v>353.69999999999993</v>
      </c>
      <c r="O269" s="8">
        <v>0</v>
      </c>
      <c r="P269" s="10">
        <v>32.978510190000002</v>
      </c>
      <c r="Q269" s="8">
        <v>-107.291759541</v>
      </c>
    </row>
    <row r="270" spans="1:17" ht="15.6" x14ac:dyDescent="0.3">
      <c r="A270" s="4">
        <v>44104</v>
      </c>
      <c r="B270" s="4" t="s">
        <v>1987</v>
      </c>
      <c r="C270" s="8" t="s">
        <v>1945</v>
      </c>
      <c r="D270" s="8" t="s">
        <v>1946</v>
      </c>
      <c r="E270" s="8" t="s">
        <v>1899</v>
      </c>
      <c r="F270" s="8">
        <v>17</v>
      </c>
      <c r="G270" s="8">
        <v>10.5</v>
      </c>
      <c r="H270" s="8">
        <v>0.30804077010192527</v>
      </c>
      <c r="I270" s="8">
        <v>0.36293500000000001</v>
      </c>
      <c r="J270" s="8">
        <v>32.479999999999997</v>
      </c>
      <c r="K270" s="8">
        <v>7.99</v>
      </c>
      <c r="L270" s="8">
        <v>33.979999999999997</v>
      </c>
      <c r="M270" s="8">
        <f>52.97+1.37</f>
        <v>54.339999999999996</v>
      </c>
      <c r="N270" s="8">
        <v>309.24</v>
      </c>
      <c r="O270" s="8">
        <v>0</v>
      </c>
      <c r="P270" s="10">
        <v>32.893181159999997</v>
      </c>
      <c r="Q270" s="8">
        <v>-107.29238633999999</v>
      </c>
    </row>
    <row r="271" spans="1:17" ht="15.6" x14ac:dyDescent="0.3">
      <c r="A271" s="4">
        <v>44104</v>
      </c>
      <c r="B271" s="4" t="s">
        <v>1987</v>
      </c>
      <c r="C271" s="8" t="s">
        <v>1945</v>
      </c>
      <c r="D271" s="8" t="s">
        <v>1947</v>
      </c>
      <c r="E271" s="8" t="s">
        <v>1899</v>
      </c>
      <c r="F271" s="8">
        <v>24</v>
      </c>
      <c r="G271" s="8">
        <v>10.5</v>
      </c>
      <c r="H271" s="8">
        <v>0.43488108720271801</v>
      </c>
      <c r="I271" s="8">
        <v>0.18074599999999999</v>
      </c>
      <c r="J271" s="8">
        <v>32.479999999999997</v>
      </c>
      <c r="K271" s="8">
        <v>7.99</v>
      </c>
      <c r="L271" s="8">
        <v>33.979999999999997</v>
      </c>
      <c r="M271" s="8">
        <f t="shared" ref="M271:M273" si="19">52.97+1.37</f>
        <v>54.339999999999996</v>
      </c>
      <c r="N271" s="8">
        <v>309.24</v>
      </c>
      <c r="O271" s="8">
        <v>0</v>
      </c>
      <c r="P271" s="10">
        <v>32.891696969999998</v>
      </c>
      <c r="Q271" s="8">
        <v>-107.291893065</v>
      </c>
    </row>
    <row r="272" spans="1:17" ht="15.6" x14ac:dyDescent="0.3">
      <c r="A272" s="4">
        <v>44104</v>
      </c>
      <c r="B272" s="4" t="s">
        <v>1987</v>
      </c>
      <c r="C272" s="8" t="s">
        <v>1945</v>
      </c>
      <c r="D272" s="8" t="s">
        <v>1948</v>
      </c>
      <c r="E272" s="8" t="s">
        <v>1899</v>
      </c>
      <c r="F272" s="8">
        <v>1</v>
      </c>
      <c r="G272" s="8">
        <v>10.5</v>
      </c>
      <c r="H272" s="8">
        <v>1.8120045300113252E-2</v>
      </c>
      <c r="I272" s="8">
        <v>0.33965000000000001</v>
      </c>
      <c r="J272" s="8">
        <v>32.479999999999997</v>
      </c>
      <c r="K272" s="8">
        <v>7.99</v>
      </c>
      <c r="L272" s="8">
        <v>33.979999999999997</v>
      </c>
      <c r="M272" s="8">
        <f t="shared" si="19"/>
        <v>54.339999999999996</v>
      </c>
      <c r="N272" s="8">
        <v>309.24</v>
      </c>
      <c r="O272" s="8">
        <v>0</v>
      </c>
      <c r="P272" s="10">
        <v>32.889828809999997</v>
      </c>
      <c r="Q272" s="8">
        <v>-107.291925335</v>
      </c>
    </row>
    <row r="273" spans="1:17" ht="15.6" x14ac:dyDescent="0.3">
      <c r="A273" s="4">
        <v>44104</v>
      </c>
      <c r="B273" s="4" t="s">
        <v>1987</v>
      </c>
      <c r="C273" s="8" t="s">
        <v>1945</v>
      </c>
      <c r="D273" s="8" t="s">
        <v>1949</v>
      </c>
      <c r="E273" s="8" t="s">
        <v>1902</v>
      </c>
      <c r="F273" s="8">
        <v>0</v>
      </c>
      <c r="G273" s="8">
        <v>10.5</v>
      </c>
      <c r="H273" s="8">
        <v>0</v>
      </c>
      <c r="I273" s="8">
        <v>0.30231200000000003</v>
      </c>
      <c r="J273" s="8">
        <v>32.479999999999997</v>
      </c>
      <c r="K273" s="8">
        <v>7.99</v>
      </c>
      <c r="L273" s="8">
        <v>33.979999999999997</v>
      </c>
      <c r="M273" s="8">
        <f t="shared" si="19"/>
        <v>54.339999999999996</v>
      </c>
      <c r="N273" s="8">
        <v>309.24</v>
      </c>
      <c r="O273" s="8">
        <v>0</v>
      </c>
      <c r="P273" s="10">
        <v>32.887792429999998</v>
      </c>
      <c r="Q273" s="8">
        <v>-107.291810168</v>
      </c>
    </row>
    <row r="274" spans="1:17" ht="15.6" x14ac:dyDescent="0.3">
      <c r="A274" s="4">
        <v>44104</v>
      </c>
      <c r="B274" s="4" t="s">
        <v>1987</v>
      </c>
      <c r="C274" s="8" t="s">
        <v>1950</v>
      </c>
      <c r="D274" s="8" t="s">
        <v>1951</v>
      </c>
      <c r="E274" s="8" t="s">
        <v>1899</v>
      </c>
      <c r="F274" s="8">
        <v>79</v>
      </c>
      <c r="G274" s="8">
        <v>35.75</v>
      </c>
      <c r="H274" s="8">
        <v>1.4314835787089468</v>
      </c>
      <c r="I274" s="8">
        <v>0.378882</v>
      </c>
      <c r="J274" s="8">
        <v>32.57</v>
      </c>
      <c r="K274" s="8">
        <v>7.85</v>
      </c>
      <c r="L274" s="8">
        <v>33.4</v>
      </c>
      <c r="M274" s="8">
        <v>48.05</v>
      </c>
      <c r="N274" s="8">
        <v>283.94</v>
      </c>
      <c r="O274" s="8">
        <v>0</v>
      </c>
      <c r="P274" s="10">
        <v>32.84798241</v>
      </c>
      <c r="Q274" s="8">
        <v>-107.296856409</v>
      </c>
    </row>
    <row r="275" spans="1:17" ht="15.6" x14ac:dyDescent="0.3">
      <c r="A275" s="4">
        <v>44104</v>
      </c>
      <c r="B275" s="4" t="s">
        <v>1987</v>
      </c>
      <c r="C275" s="8" t="s">
        <v>1950</v>
      </c>
      <c r="D275" s="8" t="s">
        <v>1952</v>
      </c>
      <c r="E275" s="8" t="s">
        <v>1899</v>
      </c>
      <c r="F275" s="8">
        <v>8</v>
      </c>
      <c r="G275" s="8">
        <v>35.75</v>
      </c>
      <c r="H275" s="8">
        <v>0.14496036240090601</v>
      </c>
      <c r="I275" s="8">
        <v>0.25245499999999998</v>
      </c>
      <c r="J275" s="8">
        <v>32.57</v>
      </c>
      <c r="K275" s="8">
        <v>7.85</v>
      </c>
      <c r="L275" s="8">
        <v>33.4</v>
      </c>
      <c r="M275" s="8">
        <v>48.05</v>
      </c>
      <c r="N275" s="8">
        <v>283.94</v>
      </c>
      <c r="O275" s="8">
        <v>0</v>
      </c>
      <c r="P275" s="10">
        <v>32.846088770000001</v>
      </c>
      <c r="Q275" s="8">
        <v>-107.29636263099999</v>
      </c>
    </row>
    <row r="276" spans="1:17" ht="15.6" x14ac:dyDescent="0.3">
      <c r="A276" s="4">
        <v>44104</v>
      </c>
      <c r="B276" s="4" t="s">
        <v>1987</v>
      </c>
      <c r="C276" s="8" t="s">
        <v>1950</v>
      </c>
      <c r="D276" s="8" t="s">
        <v>1953</v>
      </c>
      <c r="E276" s="8" t="s">
        <v>1899</v>
      </c>
      <c r="F276" s="8">
        <v>25</v>
      </c>
      <c r="G276" s="8">
        <v>35.75</v>
      </c>
      <c r="H276" s="8">
        <v>0.45300113250283125</v>
      </c>
      <c r="I276" s="8">
        <v>0.14468300000000001</v>
      </c>
      <c r="J276" s="8">
        <v>32.57</v>
      </c>
      <c r="K276" s="8">
        <v>7.85</v>
      </c>
      <c r="L276" s="8">
        <v>33.4</v>
      </c>
      <c r="M276" s="8">
        <v>48.05</v>
      </c>
      <c r="N276" s="8">
        <v>283.94</v>
      </c>
      <c r="O276" s="8">
        <v>0</v>
      </c>
      <c r="P276" s="10">
        <v>32.843727510000001</v>
      </c>
      <c r="Q276" s="8">
        <v>-107.296832521</v>
      </c>
    </row>
    <row r="277" spans="1:17" ht="15.6" x14ac:dyDescent="0.3">
      <c r="A277" s="4">
        <v>44104</v>
      </c>
      <c r="B277" s="4" t="s">
        <v>1987</v>
      </c>
      <c r="C277" s="8" t="s">
        <v>1950</v>
      </c>
      <c r="D277" s="8" t="s">
        <v>1954</v>
      </c>
      <c r="E277" s="8" t="s">
        <v>1899</v>
      </c>
      <c r="F277" s="8">
        <v>31</v>
      </c>
      <c r="G277" s="8">
        <v>35.75</v>
      </c>
      <c r="H277" s="8">
        <v>0.56172140430351081</v>
      </c>
      <c r="I277" s="8">
        <v>0.28467700000000001</v>
      </c>
      <c r="J277" s="8">
        <v>32.57</v>
      </c>
      <c r="K277" s="8">
        <v>7.85</v>
      </c>
      <c r="L277" s="8">
        <v>33.4</v>
      </c>
      <c r="M277" s="8">
        <v>48.05</v>
      </c>
      <c r="N277" s="8">
        <v>283.94</v>
      </c>
      <c r="O277" s="8">
        <v>0</v>
      </c>
      <c r="P277" s="10">
        <v>32.849535750000001</v>
      </c>
      <c r="Q277" s="8">
        <v>-107.29626422699999</v>
      </c>
    </row>
    <row r="278" spans="1:17" ht="15.6" x14ac:dyDescent="0.3">
      <c r="A278" s="4">
        <v>44112</v>
      </c>
      <c r="B278" s="4" t="s">
        <v>1988</v>
      </c>
      <c r="C278" s="8" t="s">
        <v>1897</v>
      </c>
      <c r="D278" s="8" t="s">
        <v>1898</v>
      </c>
      <c r="E278" s="8" t="s">
        <v>1899</v>
      </c>
      <c r="F278" s="8">
        <v>1</v>
      </c>
      <c r="G278" s="8">
        <v>5.75</v>
      </c>
      <c r="H278" s="8">
        <v>0.24454148471615719</v>
      </c>
      <c r="I278" s="8">
        <v>0.36362800000000001</v>
      </c>
      <c r="J278" s="8">
        <v>33.65</v>
      </c>
      <c r="K278" s="8">
        <v>8.43</v>
      </c>
      <c r="L278" s="8">
        <v>9.49</v>
      </c>
      <c r="M278" s="8">
        <f>12.14+12.03</f>
        <v>24.17</v>
      </c>
      <c r="N278" s="8">
        <v>227.01</v>
      </c>
      <c r="O278" s="8">
        <v>9.7941666666666691</v>
      </c>
      <c r="P278" s="10">
        <v>32.276358330000001</v>
      </c>
      <c r="Q278" s="8">
        <v>-106.82694495699999</v>
      </c>
    </row>
    <row r="279" spans="1:17" ht="15.6" x14ac:dyDescent="0.3">
      <c r="A279" s="4">
        <v>44112</v>
      </c>
      <c r="B279" s="4" t="s">
        <v>1988</v>
      </c>
      <c r="C279" s="8" t="s">
        <v>1897</v>
      </c>
      <c r="D279" s="8" t="s">
        <v>1900</v>
      </c>
      <c r="E279" s="8" t="s">
        <v>1899</v>
      </c>
      <c r="F279" s="8">
        <v>8</v>
      </c>
      <c r="G279" s="8">
        <v>5.75</v>
      </c>
      <c r="H279" s="8">
        <v>1.9563318777292575</v>
      </c>
      <c r="I279" s="8">
        <v>0.27088499999999999</v>
      </c>
      <c r="J279" s="8">
        <v>33.65</v>
      </c>
      <c r="K279" s="8">
        <v>8.43</v>
      </c>
      <c r="L279" s="8">
        <v>9.49</v>
      </c>
      <c r="M279" s="8">
        <f t="shared" ref="M279:M281" si="20">12.14+12.03</f>
        <v>24.17</v>
      </c>
      <c r="N279" s="8">
        <v>227.01</v>
      </c>
      <c r="O279" s="8">
        <v>9.7941666666666691</v>
      </c>
      <c r="P279" s="10">
        <v>32.273942239999997</v>
      </c>
      <c r="Q279" s="8">
        <v>-106.82747175900001</v>
      </c>
    </row>
    <row r="280" spans="1:17" ht="15.6" x14ac:dyDescent="0.3">
      <c r="A280" s="4">
        <v>44112</v>
      </c>
      <c r="B280" s="4" t="s">
        <v>1988</v>
      </c>
      <c r="C280" s="8" t="s">
        <v>1897</v>
      </c>
      <c r="D280" s="8" t="s">
        <v>1901</v>
      </c>
      <c r="E280" s="8" t="s">
        <v>1899</v>
      </c>
      <c r="F280" s="8">
        <v>14</v>
      </c>
      <c r="G280" s="8">
        <v>5.75</v>
      </c>
      <c r="H280" s="8">
        <v>3.4235807860262009</v>
      </c>
      <c r="I280" s="8">
        <v>0.27465400000000001</v>
      </c>
      <c r="J280" s="8">
        <v>33.65</v>
      </c>
      <c r="K280" s="8">
        <v>8.43</v>
      </c>
      <c r="L280" s="8">
        <v>9.49</v>
      </c>
      <c r="M280" s="8">
        <f t="shared" si="20"/>
        <v>24.17</v>
      </c>
      <c r="N280" s="8">
        <v>227.01</v>
      </c>
      <c r="O280" s="8">
        <v>9.7941666666666691</v>
      </c>
      <c r="P280" s="10">
        <v>32.271216870000003</v>
      </c>
      <c r="Q280" s="8">
        <v>-106.827994287</v>
      </c>
    </row>
    <row r="281" spans="1:17" ht="15.6" x14ac:dyDescent="0.3">
      <c r="A281" s="4">
        <v>44112</v>
      </c>
      <c r="B281" s="4" t="s">
        <v>1988</v>
      </c>
      <c r="C281" s="8" t="s">
        <v>1897</v>
      </c>
      <c r="D281" s="8" t="s">
        <v>1903</v>
      </c>
      <c r="E281" s="8" t="s">
        <v>1902</v>
      </c>
      <c r="F281" s="8">
        <v>0</v>
      </c>
      <c r="G281" s="8">
        <v>5.75</v>
      </c>
      <c r="H281" s="8">
        <v>0</v>
      </c>
      <c r="I281" s="8">
        <v>0.32918799999999998</v>
      </c>
      <c r="J281" s="8">
        <v>33.65</v>
      </c>
      <c r="K281" s="8">
        <v>8.43</v>
      </c>
      <c r="L281" s="8">
        <v>9.49</v>
      </c>
      <c r="M281" s="8">
        <f t="shared" si="20"/>
        <v>24.17</v>
      </c>
      <c r="N281" s="8">
        <v>227.01</v>
      </c>
      <c r="O281" s="8">
        <v>9.7941666666666691</v>
      </c>
      <c r="P281" s="10">
        <v>32.26696003</v>
      </c>
      <c r="Q281" s="8">
        <v>-106.82764308500001</v>
      </c>
    </row>
    <row r="282" spans="1:17" ht="15.6" x14ac:dyDescent="0.3">
      <c r="A282" s="4">
        <v>44119</v>
      </c>
      <c r="B282" s="4" t="s">
        <v>1988</v>
      </c>
      <c r="C282" s="8" t="s">
        <v>1940</v>
      </c>
      <c r="D282" s="8" t="s">
        <v>1941</v>
      </c>
      <c r="E282" s="8" t="s">
        <v>1899</v>
      </c>
      <c r="F282" s="8">
        <v>2</v>
      </c>
      <c r="G282" s="8">
        <v>1.5</v>
      </c>
      <c r="H282" s="8">
        <v>0.48908296943231439</v>
      </c>
      <c r="I282" s="8">
        <v>0.36338799999999999</v>
      </c>
      <c r="J282" s="8">
        <v>29.14</v>
      </c>
      <c r="K282" s="8">
        <v>9.52</v>
      </c>
      <c r="L282" s="8">
        <v>4.84</v>
      </c>
      <c r="M282" s="8">
        <v>33.01</v>
      </c>
      <c r="N282" s="8">
        <v>326.60999999999996</v>
      </c>
      <c r="O282" s="8">
        <v>0</v>
      </c>
      <c r="P282" s="10">
        <v>32.983916350000001</v>
      </c>
      <c r="Q282" s="8">
        <v>-107.288835347</v>
      </c>
    </row>
    <row r="283" spans="1:17" ht="15.6" x14ac:dyDescent="0.3">
      <c r="A283" s="4">
        <v>44119</v>
      </c>
      <c r="B283" s="4" t="s">
        <v>1988</v>
      </c>
      <c r="C283" s="8" t="s">
        <v>1940</v>
      </c>
      <c r="D283" s="8" t="s">
        <v>1942</v>
      </c>
      <c r="E283" s="8" t="s">
        <v>1902</v>
      </c>
      <c r="F283" s="8">
        <v>0</v>
      </c>
      <c r="G283" s="8">
        <v>1.5</v>
      </c>
      <c r="H283" s="8">
        <v>0</v>
      </c>
      <c r="I283" s="8">
        <v>0.28272900000000001</v>
      </c>
      <c r="J283" s="8">
        <v>29.14</v>
      </c>
      <c r="K283" s="8">
        <v>9.52</v>
      </c>
      <c r="L283" s="8">
        <v>4.84</v>
      </c>
      <c r="M283" s="8">
        <v>33.01</v>
      </c>
      <c r="N283" s="8">
        <v>326.60999999999996</v>
      </c>
      <c r="O283" s="8">
        <v>0</v>
      </c>
      <c r="P283" s="10">
        <v>32.982119179999998</v>
      </c>
      <c r="Q283" s="8">
        <v>-107.290254738</v>
      </c>
    </row>
    <row r="284" spans="1:17" ht="15.6" x14ac:dyDescent="0.3">
      <c r="A284" s="4">
        <v>44119</v>
      </c>
      <c r="B284" s="4" t="s">
        <v>1988</v>
      </c>
      <c r="C284" s="8" t="s">
        <v>1940</v>
      </c>
      <c r="D284" s="8" t="s">
        <v>1943</v>
      </c>
      <c r="E284" s="8" t="s">
        <v>1899</v>
      </c>
      <c r="F284" s="8">
        <v>1</v>
      </c>
      <c r="G284" s="8">
        <v>1.5</v>
      </c>
      <c r="H284" s="8">
        <v>0.24454148471615719</v>
      </c>
      <c r="I284" s="8">
        <v>0.27484500000000001</v>
      </c>
      <c r="J284" s="8">
        <v>29.14</v>
      </c>
      <c r="K284" s="8">
        <v>9.52</v>
      </c>
      <c r="L284" s="8">
        <v>4.84</v>
      </c>
      <c r="M284" s="8">
        <v>33.01</v>
      </c>
      <c r="N284" s="8">
        <v>326.60999999999996</v>
      </c>
      <c r="O284" s="8">
        <v>0</v>
      </c>
      <c r="P284" s="10">
        <v>32.98042126</v>
      </c>
      <c r="Q284" s="8">
        <v>-107.291222261</v>
      </c>
    </row>
    <row r="285" spans="1:17" ht="15.6" x14ac:dyDescent="0.3">
      <c r="A285" s="4">
        <v>44119</v>
      </c>
      <c r="B285" s="4" t="s">
        <v>1988</v>
      </c>
      <c r="C285" s="8" t="s">
        <v>1940</v>
      </c>
      <c r="D285" s="8" t="s">
        <v>1944</v>
      </c>
      <c r="E285" s="8" t="s">
        <v>1899</v>
      </c>
      <c r="F285" s="8">
        <v>3</v>
      </c>
      <c r="G285" s="8">
        <v>1.5</v>
      </c>
      <c r="H285" s="8">
        <v>0.73362445414847155</v>
      </c>
      <c r="I285" s="8">
        <v>0.38354300000000002</v>
      </c>
      <c r="J285" s="8">
        <v>29.14</v>
      </c>
      <c r="K285" s="8">
        <v>9.52</v>
      </c>
      <c r="L285" s="8">
        <v>4.84</v>
      </c>
      <c r="M285" s="8">
        <v>33.01</v>
      </c>
      <c r="N285" s="8">
        <v>326.60999999999996</v>
      </c>
      <c r="O285" s="8">
        <v>0</v>
      </c>
      <c r="P285" s="10">
        <v>32.978510190000002</v>
      </c>
      <c r="Q285" s="8">
        <v>-107.291759541</v>
      </c>
    </row>
    <row r="286" spans="1:17" ht="15.6" x14ac:dyDescent="0.3">
      <c r="A286" s="4">
        <v>44119</v>
      </c>
      <c r="B286" s="4" t="s">
        <v>1988</v>
      </c>
      <c r="C286" s="8" t="s">
        <v>1945</v>
      </c>
      <c r="D286" s="8" t="s">
        <v>1946</v>
      </c>
      <c r="E286" s="8" t="s">
        <v>1899</v>
      </c>
      <c r="F286" s="8">
        <v>4</v>
      </c>
      <c r="G286" s="8">
        <v>1.5</v>
      </c>
      <c r="H286" s="8">
        <v>0.97816593886462877</v>
      </c>
      <c r="I286" s="8">
        <v>0.316743</v>
      </c>
      <c r="J286" s="8">
        <v>29.18</v>
      </c>
      <c r="K286" s="8">
        <v>9.15</v>
      </c>
      <c r="L286" s="8">
        <v>4.29</v>
      </c>
      <c r="M286" s="8">
        <v>35.35</v>
      </c>
      <c r="N286" s="8">
        <v>283.58999999999997</v>
      </c>
      <c r="O286" s="8">
        <v>0</v>
      </c>
      <c r="P286" s="10">
        <v>32.893181159999997</v>
      </c>
      <c r="Q286" s="8">
        <v>-107.29238633999999</v>
      </c>
    </row>
    <row r="287" spans="1:17" ht="15.6" x14ac:dyDescent="0.3">
      <c r="A287" s="4">
        <v>44119</v>
      </c>
      <c r="B287" s="4" t="s">
        <v>1988</v>
      </c>
      <c r="C287" s="8" t="s">
        <v>1945</v>
      </c>
      <c r="D287" s="8" t="s">
        <v>1947</v>
      </c>
      <c r="E287" s="8" t="s">
        <v>1902</v>
      </c>
      <c r="F287" s="8">
        <v>0</v>
      </c>
      <c r="G287" s="8">
        <v>1.5</v>
      </c>
      <c r="H287" s="8">
        <v>0</v>
      </c>
      <c r="I287" s="8">
        <v>0.244778</v>
      </c>
      <c r="J287" s="8">
        <v>29.18</v>
      </c>
      <c r="K287" s="8">
        <v>9.15</v>
      </c>
      <c r="L287" s="8">
        <v>4.29</v>
      </c>
      <c r="M287" s="8">
        <v>35.35</v>
      </c>
      <c r="N287" s="8">
        <v>283.58999999999997</v>
      </c>
      <c r="O287" s="8">
        <v>0</v>
      </c>
      <c r="P287" s="10">
        <v>32.891696969999998</v>
      </c>
      <c r="Q287" s="8">
        <v>-107.291893065</v>
      </c>
    </row>
    <row r="288" spans="1:17" ht="15.6" x14ac:dyDescent="0.3">
      <c r="A288" s="4">
        <v>44119</v>
      </c>
      <c r="B288" s="4" t="s">
        <v>1988</v>
      </c>
      <c r="C288" s="8" t="s">
        <v>1945</v>
      </c>
      <c r="D288" s="8" t="s">
        <v>1948</v>
      </c>
      <c r="E288" s="8" t="s">
        <v>1899</v>
      </c>
      <c r="F288" s="8">
        <v>2</v>
      </c>
      <c r="G288" s="8">
        <v>1.5</v>
      </c>
      <c r="H288" s="8">
        <v>0.48908296943231439</v>
      </c>
      <c r="I288" s="8">
        <v>0.30862200000000001</v>
      </c>
      <c r="J288" s="8">
        <v>29.18</v>
      </c>
      <c r="K288" s="8">
        <v>9.15</v>
      </c>
      <c r="L288" s="8">
        <v>4.29</v>
      </c>
      <c r="M288" s="8">
        <v>35.35</v>
      </c>
      <c r="N288" s="8">
        <v>283.58999999999997</v>
      </c>
      <c r="O288" s="8">
        <v>0</v>
      </c>
      <c r="P288" s="10">
        <v>32.889828809999997</v>
      </c>
      <c r="Q288" s="8">
        <v>-107.291925335</v>
      </c>
    </row>
    <row r="289" spans="1:17" ht="15.6" x14ac:dyDescent="0.3">
      <c r="A289" s="4">
        <v>44119</v>
      </c>
      <c r="B289" s="4" t="s">
        <v>1988</v>
      </c>
      <c r="C289" s="8" t="s">
        <v>1945</v>
      </c>
      <c r="D289" s="8" t="s">
        <v>1949</v>
      </c>
      <c r="E289" s="8" t="s">
        <v>1902</v>
      </c>
      <c r="F289" s="8">
        <v>0</v>
      </c>
      <c r="G289" s="8">
        <v>1.5</v>
      </c>
      <c r="H289" s="8">
        <v>0</v>
      </c>
      <c r="I289" s="8">
        <v>0.26120399999999999</v>
      </c>
      <c r="J289" s="8">
        <v>29.18</v>
      </c>
      <c r="K289" s="8">
        <v>9.15</v>
      </c>
      <c r="L289" s="8">
        <v>4.29</v>
      </c>
      <c r="M289" s="8">
        <v>35.35</v>
      </c>
      <c r="N289" s="8">
        <v>283.58999999999997</v>
      </c>
      <c r="O289" s="8">
        <v>0</v>
      </c>
      <c r="P289" s="10">
        <v>32.887792429999998</v>
      </c>
      <c r="Q289" s="8">
        <v>-107.291810168</v>
      </c>
    </row>
    <row r="290" spans="1:17" ht="15.6" x14ac:dyDescent="0.3">
      <c r="A290" s="4">
        <v>44119</v>
      </c>
      <c r="B290" s="4" t="s">
        <v>1988</v>
      </c>
      <c r="C290" s="8" t="s">
        <v>1950</v>
      </c>
      <c r="D290" s="8" t="s">
        <v>1951</v>
      </c>
      <c r="E290" s="8" t="s">
        <v>1899</v>
      </c>
      <c r="F290" s="8">
        <v>1</v>
      </c>
      <c r="G290" s="8">
        <v>13</v>
      </c>
      <c r="H290" s="8">
        <v>0.24454148471615719</v>
      </c>
      <c r="I290" s="8">
        <v>0.44489800000000002</v>
      </c>
      <c r="J290" s="8">
        <v>29.33</v>
      </c>
      <c r="K290" s="8">
        <v>8.94</v>
      </c>
      <c r="L290" s="8">
        <v>4</v>
      </c>
      <c r="M290" s="8">
        <v>42.7</v>
      </c>
      <c r="N290" s="8">
        <v>261.73</v>
      </c>
      <c r="O290" s="8">
        <v>0</v>
      </c>
      <c r="P290" s="10">
        <v>32.84798241</v>
      </c>
      <c r="Q290" s="8">
        <v>-107.296856409</v>
      </c>
    </row>
    <row r="291" spans="1:17" ht="15.6" x14ac:dyDescent="0.3">
      <c r="A291" s="4">
        <v>44119</v>
      </c>
      <c r="B291" s="4" t="s">
        <v>1988</v>
      </c>
      <c r="C291" s="8" t="s">
        <v>1950</v>
      </c>
      <c r="D291" s="8" t="s">
        <v>1952</v>
      </c>
      <c r="E291" s="8" t="s">
        <v>1899</v>
      </c>
      <c r="F291" s="8">
        <v>43</v>
      </c>
      <c r="G291" s="8">
        <v>13</v>
      </c>
      <c r="H291" s="8">
        <v>10.51528384279476</v>
      </c>
      <c r="I291" s="8">
        <v>0.228489</v>
      </c>
      <c r="J291" s="8">
        <v>29.33</v>
      </c>
      <c r="K291" s="8">
        <v>8.94</v>
      </c>
      <c r="L291" s="8">
        <v>4</v>
      </c>
      <c r="M291" s="8">
        <v>42.7</v>
      </c>
      <c r="N291" s="8">
        <v>261.73</v>
      </c>
      <c r="O291" s="8">
        <v>0</v>
      </c>
      <c r="P291" s="10">
        <v>32.846088770000001</v>
      </c>
      <c r="Q291" s="8">
        <v>-107.29636263099999</v>
      </c>
    </row>
    <row r="292" spans="1:17" ht="15.6" x14ac:dyDescent="0.3">
      <c r="A292" s="4">
        <v>44119</v>
      </c>
      <c r="B292" s="4" t="s">
        <v>1988</v>
      </c>
      <c r="C292" s="8" t="s">
        <v>1950</v>
      </c>
      <c r="D292" s="8" t="s">
        <v>1953</v>
      </c>
      <c r="E292" s="8" t="s">
        <v>1899</v>
      </c>
      <c r="F292" s="8">
        <v>7</v>
      </c>
      <c r="G292" s="8">
        <v>13</v>
      </c>
      <c r="H292" s="8">
        <v>1.7117903930131004</v>
      </c>
      <c r="I292" s="8">
        <v>0.165633</v>
      </c>
      <c r="J292" s="8">
        <v>29.33</v>
      </c>
      <c r="K292" s="8">
        <v>8.94</v>
      </c>
      <c r="L292" s="8">
        <v>4</v>
      </c>
      <c r="M292" s="8">
        <v>42.7</v>
      </c>
      <c r="N292" s="8">
        <v>261.73</v>
      </c>
      <c r="O292" s="8">
        <v>0</v>
      </c>
      <c r="P292" s="10">
        <v>32.843727510000001</v>
      </c>
      <c r="Q292" s="8">
        <v>-107.296832521</v>
      </c>
    </row>
    <row r="293" spans="1:17" ht="15.6" x14ac:dyDescent="0.3">
      <c r="A293" s="4">
        <v>44119</v>
      </c>
      <c r="B293" s="4" t="s">
        <v>1988</v>
      </c>
      <c r="C293" s="8" t="s">
        <v>1950</v>
      </c>
      <c r="D293" s="8" t="s">
        <v>1954</v>
      </c>
      <c r="E293" s="8" t="s">
        <v>1899</v>
      </c>
      <c r="F293" s="8">
        <v>1</v>
      </c>
      <c r="G293" s="8">
        <v>13</v>
      </c>
      <c r="H293" s="8">
        <v>0.24454148471615719</v>
      </c>
      <c r="I293" s="8">
        <v>0.209593</v>
      </c>
      <c r="J293" s="8">
        <v>29.33</v>
      </c>
      <c r="K293" s="8">
        <v>8.94</v>
      </c>
      <c r="L293" s="8">
        <v>4</v>
      </c>
      <c r="M293" s="8">
        <v>42.7</v>
      </c>
      <c r="N293" s="8">
        <v>261.73</v>
      </c>
      <c r="O293" s="8">
        <v>0</v>
      </c>
      <c r="P293" s="10">
        <v>32.849535750000001</v>
      </c>
      <c r="Q293" s="8">
        <v>-107.29626422699999</v>
      </c>
    </row>
    <row r="294" spans="1:17" ht="15.6" x14ac:dyDescent="0.3">
      <c r="A294" s="4">
        <v>44121</v>
      </c>
      <c r="B294" s="4" t="s">
        <v>1988</v>
      </c>
      <c r="C294" s="8" t="s">
        <v>1935</v>
      </c>
      <c r="D294" s="8" t="s">
        <v>1936</v>
      </c>
      <c r="E294" s="8" t="s">
        <v>1899</v>
      </c>
      <c r="F294" s="8">
        <v>8</v>
      </c>
      <c r="G294" s="8">
        <v>2</v>
      </c>
      <c r="H294" s="8">
        <v>1.9563318777292575</v>
      </c>
      <c r="I294" s="8">
        <v>0.30060100000000001</v>
      </c>
      <c r="J294" s="8">
        <v>32.4</v>
      </c>
      <c r="K294" s="8">
        <v>7.4</v>
      </c>
      <c r="L294" s="8">
        <v>9.2100000000000009</v>
      </c>
      <c r="M294" s="8">
        <v>10.66</v>
      </c>
      <c r="N294" s="8">
        <v>234.34</v>
      </c>
      <c r="O294" s="8">
        <v>6.8384999999999989</v>
      </c>
      <c r="P294" s="10">
        <v>32.086251730000001</v>
      </c>
      <c r="Q294" s="8">
        <v>-106.66332744100001</v>
      </c>
    </row>
    <row r="295" spans="1:17" ht="15.6" x14ac:dyDescent="0.3">
      <c r="A295" s="4">
        <v>44121</v>
      </c>
      <c r="B295" s="4" t="s">
        <v>1988</v>
      </c>
      <c r="C295" s="8" t="s">
        <v>1935</v>
      </c>
      <c r="D295" s="8" t="s">
        <v>1937</v>
      </c>
      <c r="E295" s="8" t="s">
        <v>1902</v>
      </c>
      <c r="F295" s="8">
        <v>0</v>
      </c>
      <c r="G295" s="8">
        <v>2</v>
      </c>
      <c r="H295" s="8">
        <v>0</v>
      </c>
      <c r="I295" s="8">
        <v>0.26349400000000001</v>
      </c>
      <c r="J295" s="8">
        <v>32.4</v>
      </c>
      <c r="K295" s="8">
        <v>7.4</v>
      </c>
      <c r="L295" s="8">
        <v>9.2100000000000009</v>
      </c>
      <c r="M295" s="8">
        <v>10.66</v>
      </c>
      <c r="N295" s="8">
        <v>234.34</v>
      </c>
      <c r="O295" s="8">
        <v>6.8384999999999989</v>
      </c>
      <c r="P295" s="10">
        <v>32.085078009999997</v>
      </c>
      <c r="Q295" s="8">
        <v>-106.664177952</v>
      </c>
    </row>
    <row r="296" spans="1:17" ht="15.6" x14ac:dyDescent="0.3">
      <c r="A296" s="4">
        <v>44121</v>
      </c>
      <c r="B296" s="4" t="s">
        <v>1988</v>
      </c>
      <c r="C296" s="8" t="s">
        <v>1935</v>
      </c>
      <c r="D296" s="8" t="s">
        <v>1938</v>
      </c>
      <c r="E296" s="8" t="s">
        <v>1902</v>
      </c>
      <c r="F296" s="8">
        <v>0</v>
      </c>
      <c r="G296" s="8">
        <v>2</v>
      </c>
      <c r="H296" s="8">
        <v>0</v>
      </c>
      <c r="I296" s="8">
        <v>0.273756</v>
      </c>
      <c r="J296" s="8">
        <v>32.4</v>
      </c>
      <c r="K296" s="8">
        <v>7.4</v>
      </c>
      <c r="L296" s="8">
        <v>9.2100000000000009</v>
      </c>
      <c r="M296" s="8">
        <v>10.66</v>
      </c>
      <c r="N296" s="8">
        <v>234.34</v>
      </c>
      <c r="O296" s="8">
        <v>6.8384999999999989</v>
      </c>
      <c r="P296" s="10">
        <v>32.083189070000003</v>
      </c>
      <c r="Q296" s="8">
        <v>-106.664443072</v>
      </c>
    </row>
    <row r="297" spans="1:17" ht="15.6" x14ac:dyDescent="0.3">
      <c r="A297" s="4">
        <v>44121</v>
      </c>
      <c r="B297" s="4" t="s">
        <v>1988</v>
      </c>
      <c r="C297" s="8" t="s">
        <v>1935</v>
      </c>
      <c r="D297" s="8" t="s">
        <v>1939</v>
      </c>
      <c r="E297" s="8" t="s">
        <v>1902</v>
      </c>
      <c r="F297" s="8">
        <v>0</v>
      </c>
      <c r="G297" s="8">
        <v>2</v>
      </c>
      <c r="H297" s="8">
        <v>0</v>
      </c>
      <c r="I297" s="8">
        <v>0.27737400000000001</v>
      </c>
      <c r="J297" s="8">
        <v>32.4</v>
      </c>
      <c r="K297" s="8">
        <v>7.4</v>
      </c>
      <c r="L297" s="8">
        <v>9.2100000000000009</v>
      </c>
      <c r="M297" s="8">
        <v>10.66</v>
      </c>
      <c r="N297" s="8">
        <v>234.34</v>
      </c>
      <c r="O297" s="8">
        <v>6.8384999999999989</v>
      </c>
      <c r="P297" s="10">
        <v>32.081014799999998</v>
      </c>
      <c r="Q297" s="8">
        <v>-106.663955413</v>
      </c>
    </row>
    <row r="298" spans="1:17" ht="15.6" x14ac:dyDescent="0.3">
      <c r="A298" s="4">
        <v>44121</v>
      </c>
      <c r="B298" s="4" t="s">
        <v>1988</v>
      </c>
      <c r="C298" s="8" t="s">
        <v>1956</v>
      </c>
      <c r="D298" s="8" t="s">
        <v>1957</v>
      </c>
      <c r="E298" s="8" t="s">
        <v>1899</v>
      </c>
      <c r="F298" s="8">
        <v>5</v>
      </c>
      <c r="G298" s="8">
        <v>2.75</v>
      </c>
      <c r="H298" s="8">
        <v>1.222707423580786</v>
      </c>
      <c r="I298" s="8">
        <v>0.22362799999999999</v>
      </c>
      <c r="J298" s="8">
        <v>32.36</v>
      </c>
      <c r="K298" s="8">
        <v>7.52</v>
      </c>
      <c r="L298" s="8">
        <v>7.02</v>
      </c>
      <c r="M298" s="8">
        <v>11.12</v>
      </c>
      <c r="N298" s="8">
        <v>236.63</v>
      </c>
      <c r="O298" s="8">
        <v>6.8384999999999989</v>
      </c>
      <c r="P298" s="10">
        <v>32.031857369999997</v>
      </c>
      <c r="Q298" s="8">
        <v>-106.65194758200001</v>
      </c>
    </row>
    <row r="299" spans="1:17" ht="15.6" x14ac:dyDescent="0.3">
      <c r="A299" s="4">
        <v>44121</v>
      </c>
      <c r="B299" s="4" t="s">
        <v>1988</v>
      </c>
      <c r="C299" s="8" t="s">
        <v>1956</v>
      </c>
      <c r="D299" s="8" t="s">
        <v>1958</v>
      </c>
      <c r="E299" s="8" t="s">
        <v>1899</v>
      </c>
      <c r="F299" s="8">
        <v>2</v>
      </c>
      <c r="G299" s="8">
        <v>2.75</v>
      </c>
      <c r="H299" s="8">
        <v>0.48908296943231439</v>
      </c>
      <c r="I299" s="8">
        <v>0.25239800000000001</v>
      </c>
      <c r="J299" s="8">
        <v>32.36</v>
      </c>
      <c r="K299" s="8">
        <v>7.52</v>
      </c>
      <c r="L299" s="8">
        <v>7.02</v>
      </c>
      <c r="M299" s="8">
        <v>11.12</v>
      </c>
      <c r="N299" s="8">
        <v>236.63</v>
      </c>
      <c r="O299" s="8">
        <v>6.8384999999999989</v>
      </c>
      <c r="P299" s="10">
        <v>32.029919890000002</v>
      </c>
      <c r="Q299" s="8">
        <v>-106.651127413</v>
      </c>
    </row>
    <row r="300" spans="1:17" ht="15.6" x14ac:dyDescent="0.3">
      <c r="A300" s="4">
        <v>44121</v>
      </c>
      <c r="B300" s="4" t="s">
        <v>1988</v>
      </c>
      <c r="C300" s="8" t="s">
        <v>1956</v>
      </c>
      <c r="D300" s="8" t="s">
        <v>1959</v>
      </c>
      <c r="E300" s="8" t="s">
        <v>1899</v>
      </c>
      <c r="F300" s="8">
        <v>1</v>
      </c>
      <c r="G300" s="8">
        <v>2.75</v>
      </c>
      <c r="H300" s="8">
        <v>0.24454148471615719</v>
      </c>
      <c r="I300" s="8">
        <v>0.245613</v>
      </c>
      <c r="J300" s="8">
        <v>32.36</v>
      </c>
      <c r="K300" s="8">
        <v>7.52</v>
      </c>
      <c r="L300" s="8">
        <v>7.02</v>
      </c>
      <c r="M300" s="8">
        <v>11.12</v>
      </c>
      <c r="N300" s="8">
        <v>236.63</v>
      </c>
      <c r="O300" s="8">
        <v>6.8384999999999989</v>
      </c>
      <c r="P300" s="10">
        <v>32.027896169999998</v>
      </c>
      <c r="Q300" s="8">
        <v>-106.650328953</v>
      </c>
    </row>
    <row r="301" spans="1:17" ht="15.6" x14ac:dyDescent="0.3">
      <c r="A301" s="4">
        <v>44121</v>
      </c>
      <c r="B301" s="4" t="s">
        <v>1988</v>
      </c>
      <c r="C301" s="8" t="s">
        <v>1956</v>
      </c>
      <c r="D301" s="8" t="s">
        <v>1960</v>
      </c>
      <c r="E301" s="8" t="s">
        <v>1899</v>
      </c>
      <c r="F301" s="8">
        <v>3</v>
      </c>
      <c r="G301" s="8">
        <v>2.75</v>
      </c>
      <c r="H301" s="8">
        <v>0.73362445414847155</v>
      </c>
      <c r="I301" s="8">
        <v>0.26067299999999999</v>
      </c>
      <c r="J301" s="8">
        <v>32.36</v>
      </c>
      <c r="K301" s="8">
        <v>7.52</v>
      </c>
      <c r="L301" s="8">
        <v>7.02</v>
      </c>
      <c r="M301" s="8">
        <v>11.12</v>
      </c>
      <c r="N301" s="8">
        <v>236.63</v>
      </c>
      <c r="O301" s="8">
        <v>6.8384999999999989</v>
      </c>
      <c r="P301" s="10">
        <v>32.025768839999998</v>
      </c>
      <c r="Q301" s="8">
        <v>-106.649783375</v>
      </c>
    </row>
    <row r="302" spans="1:17" ht="15.6" x14ac:dyDescent="0.3">
      <c r="A302" s="4">
        <v>44121</v>
      </c>
      <c r="B302" s="4" t="s">
        <v>1988</v>
      </c>
      <c r="C302" s="8" t="s">
        <v>1961</v>
      </c>
      <c r="D302" s="8" t="s">
        <v>1962</v>
      </c>
      <c r="E302" s="8" t="s">
        <v>1899</v>
      </c>
      <c r="F302" s="8">
        <v>7</v>
      </c>
      <c r="G302" s="8">
        <v>4.5</v>
      </c>
      <c r="H302" s="8">
        <v>1.7117903930131004</v>
      </c>
      <c r="I302" s="8">
        <v>0.23979600000000001</v>
      </c>
      <c r="J302" s="8">
        <v>32.36</v>
      </c>
      <c r="K302" s="8">
        <v>7.56</v>
      </c>
      <c r="L302" s="8">
        <v>3.56</v>
      </c>
      <c r="M302" s="8">
        <v>11.87</v>
      </c>
      <c r="N302" s="8">
        <v>231.20999999999998</v>
      </c>
      <c r="O302" s="8">
        <v>6.8384999999999989</v>
      </c>
      <c r="P302" s="10">
        <v>31.975540540000001</v>
      </c>
      <c r="Q302" s="8">
        <v>-106.613480262</v>
      </c>
    </row>
    <row r="303" spans="1:17" ht="15.6" x14ac:dyDescent="0.3">
      <c r="A303" s="4">
        <v>44121</v>
      </c>
      <c r="B303" s="4" t="s">
        <v>1988</v>
      </c>
      <c r="C303" s="8" t="s">
        <v>1961</v>
      </c>
      <c r="D303" s="8" t="s">
        <v>1963</v>
      </c>
      <c r="E303" s="8" t="s">
        <v>1899</v>
      </c>
      <c r="F303" s="8">
        <v>8</v>
      </c>
      <c r="G303" s="8">
        <v>4.5</v>
      </c>
      <c r="H303" s="8">
        <v>1.9563318777292575</v>
      </c>
      <c r="I303" s="8">
        <v>0.30413000000000001</v>
      </c>
      <c r="J303" s="8">
        <v>32.36</v>
      </c>
      <c r="K303" s="8">
        <v>7.56</v>
      </c>
      <c r="L303" s="8">
        <v>3.56</v>
      </c>
      <c r="M303" s="8">
        <v>11.87</v>
      </c>
      <c r="N303" s="8">
        <v>231.20999999999998</v>
      </c>
      <c r="O303" s="8">
        <v>6.8384999999999989</v>
      </c>
      <c r="P303" s="10">
        <v>31.9740608</v>
      </c>
      <c r="Q303" s="8">
        <v>-106.611764068</v>
      </c>
    </row>
    <row r="304" spans="1:17" ht="15.6" x14ac:dyDescent="0.3">
      <c r="A304" s="4">
        <v>44121</v>
      </c>
      <c r="B304" s="4" t="s">
        <v>1988</v>
      </c>
      <c r="C304" s="8" t="s">
        <v>1961</v>
      </c>
      <c r="D304" s="8" t="s">
        <v>1964</v>
      </c>
      <c r="E304" s="8" t="s">
        <v>1899</v>
      </c>
      <c r="F304" s="8">
        <v>2</v>
      </c>
      <c r="G304" s="8">
        <v>4.5</v>
      </c>
      <c r="H304" s="8">
        <v>0.48908296943231439</v>
      </c>
      <c r="I304" s="8">
        <v>0.19076099999999999</v>
      </c>
      <c r="J304" s="8">
        <v>32.36</v>
      </c>
      <c r="K304" s="8">
        <v>7.56</v>
      </c>
      <c r="L304" s="8">
        <v>3.56</v>
      </c>
      <c r="M304" s="8">
        <v>11.87</v>
      </c>
      <c r="N304" s="8">
        <v>231.20999999999998</v>
      </c>
      <c r="O304" s="8">
        <v>6.8384999999999989</v>
      </c>
      <c r="P304" s="10">
        <v>31.97219063</v>
      </c>
      <c r="Q304" s="8">
        <v>-106.609719638</v>
      </c>
    </row>
    <row r="305" spans="1:17" ht="15.6" x14ac:dyDescent="0.3">
      <c r="A305" s="4">
        <v>44121</v>
      </c>
      <c r="B305" s="4" t="s">
        <v>1988</v>
      </c>
      <c r="C305" s="8" t="s">
        <v>1961</v>
      </c>
      <c r="D305" s="8" t="s">
        <v>1965</v>
      </c>
      <c r="E305" s="8" t="s">
        <v>1899</v>
      </c>
      <c r="F305" s="8">
        <v>1</v>
      </c>
      <c r="G305" s="8">
        <v>4.5</v>
      </c>
      <c r="H305" s="8">
        <v>0.24454148471615719</v>
      </c>
      <c r="I305" s="8">
        <v>0.22702800000000001</v>
      </c>
      <c r="J305" s="8">
        <v>32.36</v>
      </c>
      <c r="K305" s="8">
        <v>7.56</v>
      </c>
      <c r="L305" s="8">
        <v>3.56</v>
      </c>
      <c r="M305" s="8">
        <v>11.87</v>
      </c>
      <c r="N305" s="8">
        <v>231.20999999999998</v>
      </c>
      <c r="O305" s="8">
        <v>6.8384999999999989</v>
      </c>
      <c r="P305" s="10">
        <v>31.970151560000001</v>
      </c>
      <c r="Q305" s="8">
        <v>-106.60783463200001</v>
      </c>
    </row>
    <row r="306" spans="1:17" ht="15.6" x14ac:dyDescent="0.3">
      <c r="A306" s="4">
        <v>44121</v>
      </c>
      <c r="B306" s="4" t="s">
        <v>1988</v>
      </c>
      <c r="C306" s="8" t="s">
        <v>1966</v>
      </c>
      <c r="D306" s="8" t="s">
        <v>1967</v>
      </c>
      <c r="E306" s="8" t="s">
        <v>1899</v>
      </c>
      <c r="F306" s="8">
        <v>2</v>
      </c>
      <c r="G306" s="8">
        <v>1.25</v>
      </c>
      <c r="H306" s="8">
        <v>0.48908296943231439</v>
      </c>
      <c r="I306" s="8">
        <v>0.19331599999999999</v>
      </c>
      <c r="J306" s="8">
        <v>32.380000000000003</v>
      </c>
      <c r="K306" s="8">
        <v>7.63</v>
      </c>
      <c r="L306" s="8">
        <v>4.57</v>
      </c>
      <c r="M306" s="8">
        <v>11.21</v>
      </c>
      <c r="N306" s="8">
        <v>212.96999999999997</v>
      </c>
      <c r="O306" s="8">
        <v>6.8384999999999989</v>
      </c>
      <c r="P306" s="10">
        <v>31.916504360000001</v>
      </c>
      <c r="Q306" s="8">
        <v>-106.60253039600001</v>
      </c>
    </row>
    <row r="307" spans="1:17" ht="15.6" x14ac:dyDescent="0.3">
      <c r="A307" s="4">
        <v>44121</v>
      </c>
      <c r="B307" s="4" t="s">
        <v>1988</v>
      </c>
      <c r="C307" s="8" t="s">
        <v>1966</v>
      </c>
      <c r="D307" s="8" t="s">
        <v>1968</v>
      </c>
      <c r="E307" s="8" t="s">
        <v>1899</v>
      </c>
      <c r="F307" s="8">
        <v>3</v>
      </c>
      <c r="G307" s="8">
        <v>1.25</v>
      </c>
      <c r="H307" s="8">
        <v>0.73362445414847155</v>
      </c>
      <c r="I307" s="8">
        <v>0.197242</v>
      </c>
      <c r="J307" s="8">
        <v>32.380000000000003</v>
      </c>
      <c r="K307" s="8">
        <v>7.63</v>
      </c>
      <c r="L307" s="8">
        <v>4.57</v>
      </c>
      <c r="M307" s="8">
        <v>11.21</v>
      </c>
      <c r="N307" s="8">
        <v>212.96999999999997</v>
      </c>
      <c r="O307" s="8">
        <v>6.8384999999999989</v>
      </c>
      <c r="P307" s="10">
        <v>31.914385249999999</v>
      </c>
      <c r="Q307" s="8">
        <v>-106.60258320200001</v>
      </c>
    </row>
    <row r="308" spans="1:17" ht="15.6" x14ac:dyDescent="0.3">
      <c r="A308" s="4">
        <v>44121</v>
      </c>
      <c r="B308" s="4" t="s">
        <v>1988</v>
      </c>
      <c r="C308" s="8" t="s">
        <v>1966</v>
      </c>
      <c r="D308" s="8" t="s">
        <v>1969</v>
      </c>
      <c r="E308" s="8" t="s">
        <v>1902</v>
      </c>
      <c r="F308" s="8">
        <v>0</v>
      </c>
      <c r="G308" s="8">
        <v>1.25</v>
      </c>
      <c r="H308" s="8">
        <v>0</v>
      </c>
      <c r="I308" s="8">
        <v>0.232543</v>
      </c>
      <c r="J308" s="8">
        <v>32.380000000000003</v>
      </c>
      <c r="K308" s="8">
        <v>7.63</v>
      </c>
      <c r="L308" s="8">
        <v>4.57</v>
      </c>
      <c r="M308" s="8">
        <v>11.21</v>
      </c>
      <c r="N308" s="8">
        <v>212.96999999999997</v>
      </c>
      <c r="O308" s="8">
        <v>6.8384999999999989</v>
      </c>
      <c r="P308" s="10">
        <v>31.912305780000001</v>
      </c>
      <c r="Q308" s="8">
        <v>-106.602544812</v>
      </c>
    </row>
    <row r="309" spans="1:17" ht="15.6" x14ac:dyDescent="0.3">
      <c r="A309" s="4">
        <v>44121</v>
      </c>
      <c r="B309" s="4" t="s">
        <v>1988</v>
      </c>
      <c r="C309" s="8" t="s">
        <v>1966</v>
      </c>
      <c r="D309" s="8" t="s">
        <v>1970</v>
      </c>
      <c r="E309" s="8" t="s">
        <v>1902</v>
      </c>
      <c r="F309" s="8">
        <v>0</v>
      </c>
      <c r="G309" s="8">
        <v>1.25</v>
      </c>
      <c r="H309" s="8">
        <v>0</v>
      </c>
      <c r="I309" s="8">
        <v>0.184554</v>
      </c>
      <c r="J309" s="8">
        <v>32.380000000000003</v>
      </c>
      <c r="K309" s="8">
        <v>7.63</v>
      </c>
      <c r="L309" s="8">
        <v>4.57</v>
      </c>
      <c r="M309" s="8">
        <v>11.21</v>
      </c>
      <c r="N309" s="8">
        <v>212.96999999999997</v>
      </c>
      <c r="O309" s="8">
        <v>6.8384999999999989</v>
      </c>
      <c r="P309" s="10">
        <v>31.910398650000001</v>
      </c>
      <c r="Q309" s="8">
        <v>-106.602328224</v>
      </c>
    </row>
    <row r="310" spans="1:17" ht="15.6" x14ac:dyDescent="0.3">
      <c r="A310" s="4">
        <v>44127</v>
      </c>
      <c r="B310" s="4" t="s">
        <v>1988</v>
      </c>
      <c r="C310" s="8" t="s">
        <v>1897</v>
      </c>
      <c r="D310" s="8" t="s">
        <v>1898</v>
      </c>
      <c r="E310" s="8" t="s">
        <v>1902</v>
      </c>
      <c r="F310" s="8">
        <v>0</v>
      </c>
      <c r="G310" s="8">
        <v>0</v>
      </c>
      <c r="H310" s="8">
        <v>0</v>
      </c>
      <c r="I310" s="8">
        <v>0.36362800000000001</v>
      </c>
      <c r="J310" s="8">
        <v>29.59</v>
      </c>
      <c r="K310" s="8">
        <v>7.66</v>
      </c>
      <c r="L310" s="8">
        <v>9.49</v>
      </c>
      <c r="M310" s="8">
        <f>12.14+12.03</f>
        <v>24.17</v>
      </c>
      <c r="N310" s="8">
        <v>227.01</v>
      </c>
      <c r="O310" s="8">
        <v>5.3</v>
      </c>
      <c r="P310" s="10">
        <v>32.276358330000001</v>
      </c>
      <c r="Q310" s="8">
        <v>-106.82694495699999</v>
      </c>
    </row>
    <row r="311" spans="1:17" ht="15.6" x14ac:dyDescent="0.3">
      <c r="A311" s="4">
        <v>44127</v>
      </c>
      <c r="B311" s="4" t="s">
        <v>1988</v>
      </c>
      <c r="C311" s="8" t="s">
        <v>1897</v>
      </c>
      <c r="D311" s="8" t="s">
        <v>1900</v>
      </c>
      <c r="E311" s="8" t="s">
        <v>1902</v>
      </c>
      <c r="F311" s="8">
        <v>0</v>
      </c>
      <c r="G311" s="8">
        <v>0</v>
      </c>
      <c r="H311" s="8">
        <v>0</v>
      </c>
      <c r="I311" s="8">
        <v>0.27088499999999999</v>
      </c>
      <c r="J311" s="8">
        <v>29.59</v>
      </c>
      <c r="K311" s="8">
        <v>7.66</v>
      </c>
      <c r="L311" s="8">
        <v>9.49</v>
      </c>
      <c r="M311" s="8">
        <f t="shared" ref="M311:M313" si="21">12.14+12.03</f>
        <v>24.17</v>
      </c>
      <c r="N311" s="8">
        <v>227.01</v>
      </c>
      <c r="O311" s="8">
        <v>5.3</v>
      </c>
      <c r="P311" s="10">
        <v>32.273942239999997</v>
      </c>
      <c r="Q311" s="8">
        <v>-106.82747175900001</v>
      </c>
    </row>
    <row r="312" spans="1:17" ht="15.6" x14ac:dyDescent="0.3">
      <c r="A312" s="4">
        <v>44127</v>
      </c>
      <c r="B312" s="4" t="s">
        <v>1988</v>
      </c>
      <c r="C312" s="8" t="s">
        <v>1897</v>
      </c>
      <c r="D312" s="8" t="s">
        <v>1901</v>
      </c>
      <c r="E312" s="8" t="s">
        <v>1902</v>
      </c>
      <c r="F312" s="8">
        <v>0</v>
      </c>
      <c r="G312" s="8">
        <v>0</v>
      </c>
      <c r="H312" s="8">
        <v>0</v>
      </c>
      <c r="I312" s="8">
        <v>0.27465400000000001</v>
      </c>
      <c r="J312" s="8">
        <v>29.59</v>
      </c>
      <c r="K312" s="8">
        <v>7.66</v>
      </c>
      <c r="L312" s="8">
        <v>9.49</v>
      </c>
      <c r="M312" s="8">
        <f t="shared" si="21"/>
        <v>24.17</v>
      </c>
      <c r="N312" s="8">
        <v>227.01</v>
      </c>
      <c r="O312" s="8">
        <v>5.3</v>
      </c>
      <c r="P312" s="10">
        <v>32.271216870000003</v>
      </c>
      <c r="Q312" s="8">
        <v>-106.827994287</v>
      </c>
    </row>
    <row r="313" spans="1:17" ht="15.6" x14ac:dyDescent="0.3">
      <c r="A313" s="4">
        <v>44127</v>
      </c>
      <c r="B313" s="4" t="s">
        <v>1988</v>
      </c>
      <c r="C313" s="8" t="s">
        <v>1897</v>
      </c>
      <c r="D313" s="8" t="s">
        <v>1903</v>
      </c>
      <c r="E313" s="8" t="s">
        <v>1902</v>
      </c>
      <c r="F313" s="8">
        <v>0</v>
      </c>
      <c r="G313" s="8">
        <v>0</v>
      </c>
      <c r="H313" s="8">
        <v>0</v>
      </c>
      <c r="I313" s="8">
        <v>0.32918799999999998</v>
      </c>
      <c r="J313" s="8">
        <v>29.59</v>
      </c>
      <c r="K313" s="8">
        <v>7.66</v>
      </c>
      <c r="L313" s="8">
        <v>9.49</v>
      </c>
      <c r="M313" s="8">
        <f t="shared" si="21"/>
        <v>24.17</v>
      </c>
      <c r="N313" s="8">
        <v>227.01</v>
      </c>
      <c r="O313" s="8">
        <v>5.3</v>
      </c>
      <c r="P313" s="10">
        <v>32.26696003</v>
      </c>
      <c r="Q313" s="8">
        <v>-106.82764308500001</v>
      </c>
    </row>
    <row r="314" spans="1:17" ht="15.6" x14ac:dyDescent="0.3">
      <c r="A314" s="4">
        <v>44127</v>
      </c>
      <c r="B314" s="4" t="s">
        <v>1988</v>
      </c>
      <c r="C314" s="8" t="s">
        <v>1925</v>
      </c>
      <c r="D314" s="8" t="s">
        <v>1926</v>
      </c>
      <c r="E314" s="8" t="s">
        <v>1902</v>
      </c>
      <c r="F314" s="8">
        <v>0</v>
      </c>
      <c r="G314" s="8">
        <v>0.25</v>
      </c>
      <c r="H314" s="8">
        <v>0</v>
      </c>
      <c r="I314" s="8">
        <v>0.18557699999999999</v>
      </c>
      <c r="J314" s="8">
        <v>29.56</v>
      </c>
      <c r="K314" s="8">
        <v>8.01</v>
      </c>
      <c r="L314" s="8">
        <v>14.31</v>
      </c>
      <c r="M314" s="8">
        <v>28.9</v>
      </c>
      <c r="N314" s="8">
        <v>265.52</v>
      </c>
      <c r="O314" s="8">
        <v>5.3</v>
      </c>
      <c r="P314" s="10">
        <v>32.208915599999997</v>
      </c>
      <c r="Q314" s="8">
        <v>-106.769143017</v>
      </c>
    </row>
    <row r="315" spans="1:17" ht="15.6" x14ac:dyDescent="0.3">
      <c r="A315" s="4">
        <v>44127</v>
      </c>
      <c r="B315" s="4" t="s">
        <v>1988</v>
      </c>
      <c r="C315" s="8" t="s">
        <v>1925</v>
      </c>
      <c r="D315" s="8" t="s">
        <v>1927</v>
      </c>
      <c r="E315" s="8" t="s">
        <v>1899</v>
      </c>
      <c r="F315" s="8">
        <v>1</v>
      </c>
      <c r="G315" s="8">
        <v>0.25</v>
      </c>
      <c r="H315" s="8">
        <v>0.24454148471615719</v>
      </c>
      <c r="I315" s="8">
        <v>0.20063900000000001</v>
      </c>
      <c r="J315" s="8">
        <v>29.56</v>
      </c>
      <c r="K315" s="8">
        <v>8.01</v>
      </c>
      <c r="L315" s="8">
        <v>14.31</v>
      </c>
      <c r="M315" s="8">
        <v>28.9</v>
      </c>
      <c r="N315" s="8">
        <v>265.52</v>
      </c>
      <c r="O315" s="8">
        <v>5.3</v>
      </c>
      <c r="P315" s="10">
        <v>32.207741470000002</v>
      </c>
      <c r="Q315" s="8">
        <v>-106.766901109</v>
      </c>
    </row>
    <row r="316" spans="1:17" ht="15.6" x14ac:dyDescent="0.3">
      <c r="A316" s="4">
        <v>44127</v>
      </c>
      <c r="B316" s="4" t="s">
        <v>1988</v>
      </c>
      <c r="C316" s="8" t="s">
        <v>1925</v>
      </c>
      <c r="D316" s="8" t="s">
        <v>1928</v>
      </c>
      <c r="E316" s="8" t="s">
        <v>1902</v>
      </c>
      <c r="F316" s="8">
        <v>0</v>
      </c>
      <c r="G316" s="8">
        <v>0.25</v>
      </c>
      <c r="H316" s="8">
        <v>0</v>
      </c>
      <c r="I316" s="8">
        <v>0.25546200000000002</v>
      </c>
      <c r="J316" s="8">
        <v>29.56</v>
      </c>
      <c r="K316" s="8">
        <v>8.01</v>
      </c>
      <c r="L316" s="8">
        <v>14.31</v>
      </c>
      <c r="M316" s="8">
        <v>28.9</v>
      </c>
      <c r="N316" s="8">
        <v>265.52</v>
      </c>
      <c r="O316" s="8">
        <v>5.3</v>
      </c>
      <c r="P316" s="10">
        <v>32.207102519999999</v>
      </c>
      <c r="Q316" s="8">
        <v>-106.764127538</v>
      </c>
    </row>
    <row r="317" spans="1:17" ht="15.6" x14ac:dyDescent="0.3">
      <c r="A317" s="4">
        <v>44127</v>
      </c>
      <c r="B317" s="4" t="s">
        <v>1988</v>
      </c>
      <c r="C317" s="8" t="s">
        <v>1925</v>
      </c>
      <c r="D317" s="8" t="s">
        <v>1929</v>
      </c>
      <c r="E317" s="8" t="s">
        <v>1902</v>
      </c>
      <c r="F317" s="8">
        <v>0</v>
      </c>
      <c r="G317" s="8">
        <v>0.25</v>
      </c>
      <c r="H317" s="8">
        <v>0</v>
      </c>
      <c r="I317" s="8">
        <v>0.22008900000000001</v>
      </c>
      <c r="J317" s="8">
        <v>29.56</v>
      </c>
      <c r="K317" s="8">
        <v>8.01</v>
      </c>
      <c r="L317" s="8">
        <v>14.31</v>
      </c>
      <c r="M317" s="8">
        <v>28.9</v>
      </c>
      <c r="N317" s="8">
        <v>265.52</v>
      </c>
      <c r="O317" s="8">
        <v>5.3</v>
      </c>
      <c r="P317" s="10">
        <v>32.20636725</v>
      </c>
      <c r="Q317" s="8">
        <v>-106.760718031</v>
      </c>
    </row>
    <row r="318" spans="1:17" ht="15.6" x14ac:dyDescent="0.3">
      <c r="A318" s="4">
        <v>44127</v>
      </c>
      <c r="B318" s="4" t="s">
        <v>1988</v>
      </c>
      <c r="C318" s="8" t="s">
        <v>1930</v>
      </c>
      <c r="D318" s="8" t="s">
        <v>1931</v>
      </c>
      <c r="E318" s="8" t="s">
        <v>1902</v>
      </c>
      <c r="F318" s="8">
        <v>0</v>
      </c>
      <c r="G318" s="8">
        <v>0.5</v>
      </c>
      <c r="H318" s="8">
        <v>0</v>
      </c>
      <c r="I318" s="8">
        <v>0.28088999999999997</v>
      </c>
      <c r="J318" s="8">
        <v>29.52</v>
      </c>
      <c r="K318" s="8">
        <v>8.25</v>
      </c>
      <c r="L318" s="8">
        <v>22.33</v>
      </c>
      <c r="M318" s="8">
        <v>26.3</v>
      </c>
      <c r="N318" s="8">
        <v>269.82</v>
      </c>
      <c r="O318" s="8">
        <v>5.3</v>
      </c>
      <c r="P318" s="10">
        <v>32.153534860000001</v>
      </c>
      <c r="Q318" s="8">
        <v>-106.703418754</v>
      </c>
    </row>
    <row r="319" spans="1:17" ht="15.6" x14ac:dyDescent="0.3">
      <c r="A319" s="4">
        <v>44127</v>
      </c>
      <c r="B319" s="4" t="s">
        <v>1988</v>
      </c>
      <c r="C319" s="8" t="s">
        <v>1930</v>
      </c>
      <c r="D319" s="8" t="s">
        <v>1932</v>
      </c>
      <c r="E319" s="8" t="s">
        <v>1902</v>
      </c>
      <c r="F319" s="8">
        <v>0</v>
      </c>
      <c r="G319" s="8">
        <v>0.5</v>
      </c>
      <c r="H319" s="8">
        <v>0</v>
      </c>
      <c r="I319" s="8">
        <v>0.27016099999999998</v>
      </c>
      <c r="J319" s="8">
        <v>29.52</v>
      </c>
      <c r="K319" s="8">
        <v>8.25</v>
      </c>
      <c r="L319" s="8">
        <v>22.33</v>
      </c>
      <c r="M319" s="8">
        <v>26.3</v>
      </c>
      <c r="N319" s="8">
        <v>269.82</v>
      </c>
      <c r="O319" s="8">
        <v>5.3</v>
      </c>
      <c r="P319" s="10">
        <v>32.152351590000002</v>
      </c>
      <c r="Q319" s="8">
        <v>-106.70247310800001</v>
      </c>
    </row>
    <row r="320" spans="1:17" ht="15.6" x14ac:dyDescent="0.3">
      <c r="A320" s="4">
        <v>44127</v>
      </c>
      <c r="B320" s="4" t="s">
        <v>1988</v>
      </c>
      <c r="C320" s="8" t="s">
        <v>1930</v>
      </c>
      <c r="D320" s="8" t="s">
        <v>1933</v>
      </c>
      <c r="E320" s="8" t="s">
        <v>1902</v>
      </c>
      <c r="F320" s="8">
        <v>0</v>
      </c>
      <c r="G320" s="8">
        <v>0.5</v>
      </c>
      <c r="H320" s="8">
        <v>0</v>
      </c>
      <c r="I320" s="8">
        <v>0.244167</v>
      </c>
      <c r="J320" s="8">
        <v>29.52</v>
      </c>
      <c r="K320" s="8">
        <v>8.25</v>
      </c>
      <c r="L320" s="8">
        <v>22.33</v>
      </c>
      <c r="M320" s="8">
        <v>26.3</v>
      </c>
      <c r="N320" s="8">
        <v>269.82</v>
      </c>
      <c r="O320" s="8">
        <v>5.3</v>
      </c>
      <c r="P320" s="10">
        <v>32.151172250000002</v>
      </c>
      <c r="Q320" s="8">
        <v>-106.701775817</v>
      </c>
    </row>
    <row r="321" spans="1:17" ht="15.6" x14ac:dyDescent="0.3">
      <c r="A321" s="4">
        <v>44127</v>
      </c>
      <c r="B321" s="4" t="s">
        <v>1988</v>
      </c>
      <c r="C321" s="8" t="s">
        <v>1930</v>
      </c>
      <c r="D321" s="8" t="s">
        <v>1934</v>
      </c>
      <c r="E321" s="8" t="s">
        <v>1899</v>
      </c>
      <c r="F321" s="8">
        <v>2</v>
      </c>
      <c r="G321" s="8">
        <v>0.5</v>
      </c>
      <c r="H321" s="8">
        <v>0.48908296943231439</v>
      </c>
      <c r="I321" s="8">
        <v>0.243591</v>
      </c>
      <c r="J321" s="8">
        <v>29.52</v>
      </c>
      <c r="K321" s="8">
        <v>8.25</v>
      </c>
      <c r="L321" s="8">
        <v>22.33</v>
      </c>
      <c r="M321" s="8">
        <v>26.3</v>
      </c>
      <c r="N321" s="8">
        <v>269.82</v>
      </c>
      <c r="O321" s="8">
        <v>5.3</v>
      </c>
      <c r="P321" s="10">
        <v>32.149876749999997</v>
      </c>
      <c r="Q321" s="8">
        <v>-106.70122965199999</v>
      </c>
    </row>
    <row r="322" spans="1:17" ht="15.6" x14ac:dyDescent="0.3">
      <c r="A322" s="4">
        <v>44134</v>
      </c>
      <c r="B322" s="4" t="s">
        <v>1988</v>
      </c>
      <c r="C322" s="8" t="s">
        <v>1905</v>
      </c>
      <c r="D322" s="8" t="s">
        <v>1906</v>
      </c>
      <c r="E322" s="8" t="s">
        <v>1899</v>
      </c>
      <c r="F322" s="8">
        <v>17</v>
      </c>
      <c r="G322" s="8">
        <v>9.5</v>
      </c>
      <c r="H322" s="8">
        <v>4.1572052401746724</v>
      </c>
      <c r="I322" s="8">
        <v>0.17069899999999999</v>
      </c>
      <c r="J322" s="8">
        <v>22.09</v>
      </c>
      <c r="K322" s="8">
        <v>1.29</v>
      </c>
      <c r="L322" s="8">
        <v>9.4600000000000009</v>
      </c>
      <c r="M322" s="8">
        <f>19.65</f>
        <v>19.649999999999999</v>
      </c>
      <c r="N322" s="8">
        <v>227.42999999999998</v>
      </c>
      <c r="O322" s="8">
        <v>5.21</v>
      </c>
      <c r="P322" s="10">
        <v>32.470109710000003</v>
      </c>
      <c r="Q322" s="8">
        <v>-106.90982680800001</v>
      </c>
    </row>
    <row r="323" spans="1:17" ht="15.6" x14ac:dyDescent="0.3">
      <c r="A323" s="4">
        <v>44134</v>
      </c>
      <c r="B323" s="4" t="s">
        <v>1988</v>
      </c>
      <c r="C323" s="8" t="s">
        <v>1905</v>
      </c>
      <c r="D323" s="8" t="s">
        <v>1907</v>
      </c>
      <c r="E323" s="8" t="s">
        <v>1899</v>
      </c>
      <c r="F323" s="8">
        <v>9</v>
      </c>
      <c r="G323" s="8">
        <v>9.5</v>
      </c>
      <c r="H323" s="8">
        <v>2.2008733624454146</v>
      </c>
      <c r="I323" s="8">
        <v>0.19468299999999999</v>
      </c>
      <c r="J323" s="8">
        <v>22.09</v>
      </c>
      <c r="K323" s="8">
        <v>1.29</v>
      </c>
      <c r="L323" s="8">
        <v>9.4600000000000009</v>
      </c>
      <c r="M323" s="8">
        <f t="shared" ref="M323:M325" si="22">19.65</f>
        <v>19.649999999999999</v>
      </c>
      <c r="N323" s="8">
        <v>227.42999999999998</v>
      </c>
      <c r="O323" s="8">
        <v>5.21</v>
      </c>
      <c r="P323" s="10">
        <v>32.467802339999999</v>
      </c>
      <c r="Q323" s="8">
        <v>-106.906827511</v>
      </c>
    </row>
    <row r="324" spans="1:17" ht="15.6" x14ac:dyDescent="0.3">
      <c r="A324" s="4">
        <v>44134</v>
      </c>
      <c r="B324" s="4" t="s">
        <v>1988</v>
      </c>
      <c r="C324" s="8" t="s">
        <v>1905</v>
      </c>
      <c r="D324" s="8" t="s">
        <v>1908</v>
      </c>
      <c r="E324" s="8" t="s">
        <v>1899</v>
      </c>
      <c r="F324" s="8">
        <v>7</v>
      </c>
      <c r="G324" s="8">
        <v>9.5</v>
      </c>
      <c r="H324" s="8">
        <v>1.7117903930131004</v>
      </c>
      <c r="I324" s="8">
        <v>0.31276700000000002</v>
      </c>
      <c r="J324" s="8">
        <v>22.09</v>
      </c>
      <c r="K324" s="8">
        <v>1.29</v>
      </c>
      <c r="L324" s="8">
        <v>9.4600000000000009</v>
      </c>
      <c r="M324" s="8">
        <f t="shared" si="22"/>
        <v>19.649999999999999</v>
      </c>
      <c r="N324" s="8">
        <v>227.42999999999998</v>
      </c>
      <c r="O324" s="8">
        <v>5.21</v>
      </c>
      <c r="P324" s="10">
        <v>32.465720939999997</v>
      </c>
      <c r="Q324" s="8">
        <v>-106.90437270300001</v>
      </c>
    </row>
    <row r="325" spans="1:17" ht="15.6" x14ac:dyDescent="0.3">
      <c r="A325" s="4">
        <v>44134</v>
      </c>
      <c r="B325" s="4" t="s">
        <v>1988</v>
      </c>
      <c r="C325" s="8" t="s">
        <v>1905</v>
      </c>
      <c r="D325" s="8" t="s">
        <v>1909</v>
      </c>
      <c r="E325" s="8" t="s">
        <v>1899</v>
      </c>
      <c r="F325" s="8">
        <v>5</v>
      </c>
      <c r="G325" s="8">
        <v>9.5</v>
      </c>
      <c r="H325" s="8">
        <v>1.222707423580786</v>
      </c>
      <c r="I325" s="8">
        <v>0.17946000000000001</v>
      </c>
      <c r="J325" s="8">
        <v>22.09</v>
      </c>
      <c r="K325" s="8">
        <v>1.29</v>
      </c>
      <c r="L325" s="8">
        <v>9.4600000000000009</v>
      </c>
      <c r="M325" s="8">
        <f t="shared" si="22"/>
        <v>19.649999999999999</v>
      </c>
      <c r="N325" s="8">
        <v>227.42999999999998</v>
      </c>
      <c r="O325" s="8">
        <v>5.21</v>
      </c>
      <c r="P325" s="10">
        <v>32.46283631</v>
      </c>
      <c r="Q325" s="8">
        <v>-106.903139055</v>
      </c>
    </row>
    <row r="326" spans="1:17" ht="15.6" x14ac:dyDescent="0.3">
      <c r="A326" s="4">
        <v>44134</v>
      </c>
      <c r="B326" s="4" t="s">
        <v>1988</v>
      </c>
      <c r="C326" s="8" t="s">
        <v>1972</v>
      </c>
      <c r="D326" s="8" t="s">
        <v>1973</v>
      </c>
      <c r="E326" s="8" t="s">
        <v>1899</v>
      </c>
      <c r="F326" s="8">
        <v>20</v>
      </c>
      <c r="G326" s="8">
        <v>13.25</v>
      </c>
      <c r="H326" s="8">
        <v>4.890829694323144</v>
      </c>
      <c r="I326" s="8">
        <v>0.19708800000000001</v>
      </c>
      <c r="J326" s="8">
        <v>22</v>
      </c>
      <c r="K326" s="8">
        <v>1.44</v>
      </c>
      <c r="L326" s="8">
        <v>9.3000000000000007</v>
      </c>
      <c r="M326" s="8">
        <v>32.47</v>
      </c>
      <c r="N326" s="8">
        <v>267.33000000000004</v>
      </c>
      <c r="O326" s="8">
        <v>5.21</v>
      </c>
      <c r="P326" s="10">
        <v>32.418188430000001</v>
      </c>
      <c r="Q326" s="8">
        <v>-106.866721781</v>
      </c>
    </row>
    <row r="327" spans="1:17" ht="15.6" x14ac:dyDescent="0.3">
      <c r="A327" s="4">
        <v>44134</v>
      </c>
      <c r="B327" s="4" t="s">
        <v>1988</v>
      </c>
      <c r="C327" s="8" t="s">
        <v>1972</v>
      </c>
      <c r="D327" s="8" t="s">
        <v>1974</v>
      </c>
      <c r="E327" s="8" t="s">
        <v>1899</v>
      </c>
      <c r="F327" s="8">
        <v>8</v>
      </c>
      <c r="G327" s="8">
        <v>13.25</v>
      </c>
      <c r="H327" s="8">
        <v>1.9563318777292575</v>
      </c>
      <c r="I327" s="8">
        <v>0.20835899999999999</v>
      </c>
      <c r="J327" s="8">
        <v>22</v>
      </c>
      <c r="K327" s="8">
        <v>1.44</v>
      </c>
      <c r="L327" s="8">
        <v>9.3000000000000007</v>
      </c>
      <c r="M327" s="8">
        <v>32.47</v>
      </c>
      <c r="N327" s="8">
        <v>267.33000000000004</v>
      </c>
      <c r="O327" s="8">
        <v>5.21</v>
      </c>
      <c r="P327" s="10">
        <v>32.415859599999997</v>
      </c>
      <c r="Q327" s="8">
        <v>-106.865907898</v>
      </c>
    </row>
    <row r="328" spans="1:17" ht="15.6" x14ac:dyDescent="0.3">
      <c r="A328" s="4">
        <v>44134</v>
      </c>
      <c r="B328" s="4" t="s">
        <v>1988</v>
      </c>
      <c r="C328" s="8" t="s">
        <v>1972</v>
      </c>
      <c r="D328" s="8" t="s">
        <v>1975</v>
      </c>
      <c r="E328" s="8" t="s">
        <v>1899</v>
      </c>
      <c r="F328" s="8">
        <v>25</v>
      </c>
      <c r="G328" s="8">
        <v>13.25</v>
      </c>
      <c r="H328" s="8">
        <v>6.1135371179039302</v>
      </c>
      <c r="I328" s="8">
        <v>0.17905599999999999</v>
      </c>
      <c r="J328" s="8">
        <v>22</v>
      </c>
      <c r="K328" s="8">
        <v>1.44</v>
      </c>
      <c r="L328" s="8">
        <v>9.3000000000000007</v>
      </c>
      <c r="M328" s="8">
        <v>32.47</v>
      </c>
      <c r="N328" s="8">
        <v>267.33000000000004</v>
      </c>
      <c r="O328" s="8">
        <v>5.21</v>
      </c>
      <c r="P328" s="10">
        <v>32.413950450000002</v>
      </c>
      <c r="Q328" s="8">
        <v>-106.865315968</v>
      </c>
    </row>
    <row r="329" spans="1:17" ht="15.6" x14ac:dyDescent="0.3">
      <c r="A329" s="4">
        <v>44134</v>
      </c>
      <c r="B329" s="4" t="s">
        <v>1988</v>
      </c>
      <c r="C329" s="8" t="s">
        <v>1972</v>
      </c>
      <c r="D329" s="8" t="s">
        <v>1976</v>
      </c>
      <c r="E329" s="8" t="s">
        <v>1902</v>
      </c>
      <c r="F329" s="8">
        <v>0</v>
      </c>
      <c r="G329" s="8">
        <v>13.25</v>
      </c>
      <c r="H329" s="8">
        <v>0</v>
      </c>
      <c r="I329" s="8">
        <v>0.21470600000000001</v>
      </c>
      <c r="J329" s="8">
        <v>22</v>
      </c>
      <c r="K329" s="8">
        <v>1.44</v>
      </c>
      <c r="L329" s="8">
        <v>9.3000000000000007</v>
      </c>
      <c r="M329" s="8">
        <v>32.47</v>
      </c>
      <c r="N329" s="8">
        <v>267.33000000000004</v>
      </c>
      <c r="O329" s="8">
        <v>5.21</v>
      </c>
      <c r="P329" s="10">
        <v>32.412090589999998</v>
      </c>
      <c r="Q329" s="8">
        <v>-106.86472420600001</v>
      </c>
    </row>
    <row r="330" spans="1:17" ht="15.6" x14ac:dyDescent="0.3">
      <c r="A330" s="4">
        <v>44134</v>
      </c>
      <c r="B330" s="4" t="s">
        <v>1988</v>
      </c>
      <c r="C330" s="8" t="s">
        <v>1977</v>
      </c>
      <c r="D330" s="8" t="s">
        <v>1978</v>
      </c>
      <c r="E330" s="8" t="s">
        <v>1902</v>
      </c>
      <c r="F330" s="8">
        <v>0</v>
      </c>
      <c r="G330" s="8">
        <v>1.5</v>
      </c>
      <c r="H330" s="8">
        <v>0</v>
      </c>
      <c r="I330" s="8">
        <v>0.312195</v>
      </c>
      <c r="J330" s="8">
        <v>22.06</v>
      </c>
      <c r="K330" s="8">
        <v>1.66</v>
      </c>
      <c r="L330" s="8">
        <v>9.4600000000000009</v>
      </c>
      <c r="M330" s="8">
        <f>24.28+16.45</f>
        <v>40.730000000000004</v>
      </c>
      <c r="N330" s="8">
        <v>246.63</v>
      </c>
      <c r="O330" s="8">
        <v>5.21</v>
      </c>
      <c r="P330" s="10">
        <v>32.343313549999998</v>
      </c>
      <c r="Q330" s="8">
        <v>-106.83927490400001</v>
      </c>
    </row>
    <row r="331" spans="1:17" ht="15.6" x14ac:dyDescent="0.3">
      <c r="A331" s="4">
        <v>44134</v>
      </c>
      <c r="B331" s="4" t="s">
        <v>1988</v>
      </c>
      <c r="C331" s="8" t="s">
        <v>1977</v>
      </c>
      <c r="D331" s="8" t="s">
        <v>1979</v>
      </c>
      <c r="E331" s="8" t="s">
        <v>1899</v>
      </c>
      <c r="F331" s="8">
        <v>6</v>
      </c>
      <c r="G331" s="8">
        <v>1.5</v>
      </c>
      <c r="H331" s="8">
        <v>1.4672489082969431</v>
      </c>
      <c r="I331" s="8">
        <v>0.27462999999999999</v>
      </c>
      <c r="J331" s="8">
        <v>22.06</v>
      </c>
      <c r="K331" s="8">
        <v>1.66</v>
      </c>
      <c r="L331" s="8">
        <v>9.4600000000000009</v>
      </c>
      <c r="M331" s="8">
        <f t="shared" ref="M331:M333" si="23">24.28+16.45</f>
        <v>40.730000000000004</v>
      </c>
      <c r="N331" s="8">
        <v>246.63</v>
      </c>
      <c r="O331" s="8">
        <v>5.21</v>
      </c>
      <c r="P331" s="10">
        <v>32.341215060000003</v>
      </c>
      <c r="Q331" s="8">
        <v>-106.83799523899999</v>
      </c>
    </row>
    <row r="332" spans="1:17" ht="15.6" x14ac:dyDescent="0.3">
      <c r="A332" s="4">
        <v>44134</v>
      </c>
      <c r="B332" s="4" t="s">
        <v>1988</v>
      </c>
      <c r="C332" s="8" t="s">
        <v>1977</v>
      </c>
      <c r="D332" s="8" t="s">
        <v>1980</v>
      </c>
      <c r="E332" s="8" t="s">
        <v>1902</v>
      </c>
      <c r="F332" s="8">
        <v>0</v>
      </c>
      <c r="G332" s="8">
        <v>1.5</v>
      </c>
      <c r="H332" s="8">
        <v>0</v>
      </c>
      <c r="I332" s="8">
        <v>0.36929299999999998</v>
      </c>
      <c r="J332" s="8">
        <v>22.06</v>
      </c>
      <c r="K332" s="8">
        <v>1.66</v>
      </c>
      <c r="L332" s="8">
        <v>9.4600000000000009</v>
      </c>
      <c r="M332" s="8">
        <f t="shared" si="23"/>
        <v>40.730000000000004</v>
      </c>
      <c r="N332" s="8">
        <v>246.63</v>
      </c>
      <c r="O332" s="8">
        <v>5.21</v>
      </c>
      <c r="P332" s="10">
        <v>32.339590059999999</v>
      </c>
      <c r="Q332" s="8">
        <v>-106.836637622</v>
      </c>
    </row>
    <row r="333" spans="1:17" ht="15.6" x14ac:dyDescent="0.3">
      <c r="A333" s="4">
        <v>44134</v>
      </c>
      <c r="B333" s="4" t="s">
        <v>1988</v>
      </c>
      <c r="C333" s="8" t="s">
        <v>1977</v>
      </c>
      <c r="D333" s="8" t="s">
        <v>1981</v>
      </c>
      <c r="E333" s="8" t="s">
        <v>1902</v>
      </c>
      <c r="F333" s="8">
        <v>0</v>
      </c>
      <c r="G333" s="8">
        <v>1.5</v>
      </c>
      <c r="H333" s="8">
        <v>0</v>
      </c>
      <c r="I333" s="8">
        <v>0.32807999999999998</v>
      </c>
      <c r="J333" s="8">
        <v>22.06</v>
      </c>
      <c r="K333" s="8">
        <v>1.66</v>
      </c>
      <c r="L333" s="8">
        <v>9.4600000000000009</v>
      </c>
      <c r="M333" s="8">
        <f t="shared" si="23"/>
        <v>40.730000000000004</v>
      </c>
      <c r="N333" s="8">
        <v>246.63</v>
      </c>
      <c r="O333" s="8">
        <v>5.21</v>
      </c>
      <c r="P333" s="10">
        <v>32.337331810000002</v>
      </c>
      <c r="Q333" s="8">
        <v>-106.835410427</v>
      </c>
    </row>
    <row r="334" spans="1:17" ht="15.6" x14ac:dyDescent="0.3">
      <c r="A334" s="4">
        <v>44142</v>
      </c>
      <c r="B334" s="4" t="s">
        <v>1989</v>
      </c>
      <c r="C334" s="8" t="s">
        <v>1910</v>
      </c>
      <c r="D334" s="8" t="s">
        <v>1911</v>
      </c>
      <c r="E334" s="8" t="s">
        <v>1899</v>
      </c>
      <c r="F334" s="8">
        <v>24</v>
      </c>
      <c r="G334" s="8">
        <v>32.25</v>
      </c>
      <c r="H334" s="8">
        <v>0.54483541430192961</v>
      </c>
      <c r="I334" s="8">
        <v>0.19908200000000001</v>
      </c>
      <c r="J334" s="8">
        <v>26.17</v>
      </c>
      <c r="K334" s="8">
        <v>7</v>
      </c>
      <c r="L334" s="8">
        <v>0</v>
      </c>
      <c r="M334" s="8">
        <v>39.49</v>
      </c>
      <c r="N334" s="8">
        <v>236.55</v>
      </c>
      <c r="O334" s="8">
        <v>0</v>
      </c>
      <c r="P334" s="10">
        <v>32.684593560000003</v>
      </c>
      <c r="Q334" s="8">
        <v>-107.198291263</v>
      </c>
    </row>
    <row r="335" spans="1:17" ht="15.6" x14ac:dyDescent="0.3">
      <c r="A335" s="4">
        <v>44142</v>
      </c>
      <c r="B335" s="4" t="s">
        <v>1989</v>
      </c>
      <c r="C335" s="8" t="s">
        <v>1910</v>
      </c>
      <c r="D335" s="8" t="s">
        <v>1912</v>
      </c>
      <c r="E335" s="8" t="s">
        <v>1899</v>
      </c>
      <c r="F335" s="8">
        <v>33</v>
      </c>
      <c r="G335" s="8">
        <v>32.25</v>
      </c>
      <c r="H335" s="8">
        <v>0.74914869466515333</v>
      </c>
      <c r="I335" s="8">
        <v>0.183086</v>
      </c>
      <c r="J335" s="8">
        <v>26.17</v>
      </c>
      <c r="K335" s="8">
        <v>7</v>
      </c>
      <c r="L335" s="8">
        <v>0</v>
      </c>
      <c r="M335" s="8">
        <v>39.49</v>
      </c>
      <c r="N335" s="8">
        <v>236.55</v>
      </c>
      <c r="O335" s="8">
        <v>0</v>
      </c>
      <c r="P335" s="10">
        <v>32.683200059999997</v>
      </c>
      <c r="Q335" s="8">
        <v>-107.19655905899999</v>
      </c>
    </row>
    <row r="336" spans="1:17" ht="15.6" x14ac:dyDescent="0.3">
      <c r="A336" s="4">
        <v>44142</v>
      </c>
      <c r="B336" s="4" t="s">
        <v>1989</v>
      </c>
      <c r="C336" s="8" t="s">
        <v>1910</v>
      </c>
      <c r="D336" s="8" t="s">
        <v>1913</v>
      </c>
      <c r="E336" s="8" t="s">
        <v>1899</v>
      </c>
      <c r="F336" s="8">
        <v>38</v>
      </c>
      <c r="G336" s="8">
        <v>32.25</v>
      </c>
      <c r="H336" s="8">
        <v>0.86265607264472199</v>
      </c>
      <c r="I336" s="8">
        <v>0.15506</v>
      </c>
      <c r="J336" s="8">
        <v>26.17</v>
      </c>
      <c r="K336" s="8">
        <v>7</v>
      </c>
      <c r="L336" s="8">
        <v>0</v>
      </c>
      <c r="M336" s="8">
        <v>39.49</v>
      </c>
      <c r="N336" s="8">
        <v>236.55</v>
      </c>
      <c r="O336" s="8">
        <v>0</v>
      </c>
      <c r="P336" s="10">
        <v>32.682965369999998</v>
      </c>
      <c r="Q336" s="8">
        <v>-107.194007775</v>
      </c>
    </row>
    <row r="337" spans="1:17" ht="15.6" x14ac:dyDescent="0.3">
      <c r="A337" s="4">
        <v>44142</v>
      </c>
      <c r="B337" s="4" t="s">
        <v>1989</v>
      </c>
      <c r="C337" s="8" t="s">
        <v>1910</v>
      </c>
      <c r="D337" s="8" t="s">
        <v>1914</v>
      </c>
      <c r="E337" s="8" t="s">
        <v>1899</v>
      </c>
      <c r="F337" s="8">
        <v>34</v>
      </c>
      <c r="G337" s="8">
        <v>32.25</v>
      </c>
      <c r="H337" s="8">
        <v>0.77185017026106706</v>
      </c>
      <c r="I337" s="8">
        <v>0.15460599999999999</v>
      </c>
      <c r="J337" s="8">
        <v>26.17</v>
      </c>
      <c r="K337" s="8">
        <v>7</v>
      </c>
      <c r="L337" s="8">
        <v>0</v>
      </c>
      <c r="M337" s="8">
        <v>39.49</v>
      </c>
      <c r="N337" s="8">
        <v>236.55</v>
      </c>
      <c r="O337" s="8">
        <v>0</v>
      </c>
      <c r="P337" s="10">
        <v>32.683288330000003</v>
      </c>
      <c r="Q337" s="8">
        <v>-107.192017576</v>
      </c>
    </row>
    <row r="338" spans="1:17" ht="15.6" x14ac:dyDescent="0.3">
      <c r="A338" s="4">
        <v>44142</v>
      </c>
      <c r="B338" s="4" t="s">
        <v>1989</v>
      </c>
      <c r="C338" s="8" t="s">
        <v>1915</v>
      </c>
      <c r="D338" s="8" t="s">
        <v>1916</v>
      </c>
      <c r="E338" s="8" t="s">
        <v>1899</v>
      </c>
      <c r="F338" s="8">
        <v>225</v>
      </c>
      <c r="G338" s="8">
        <v>138.5</v>
      </c>
      <c r="H338" s="8">
        <v>5.1078320090805907</v>
      </c>
      <c r="I338" s="8">
        <v>9.4318299999999994E-2</v>
      </c>
      <c r="J338" s="8">
        <v>26.32</v>
      </c>
      <c r="K338" s="8">
        <v>7.12</v>
      </c>
      <c r="L338" s="8">
        <v>0</v>
      </c>
      <c r="M338" s="8">
        <v>41.49</v>
      </c>
      <c r="N338" s="8">
        <v>233.03000000000003</v>
      </c>
      <c r="O338" s="8">
        <v>0</v>
      </c>
      <c r="P338" s="10">
        <v>32.659915720000001</v>
      </c>
      <c r="Q338" s="8">
        <v>-107.11338426</v>
      </c>
    </row>
    <row r="339" spans="1:17" ht="15.6" x14ac:dyDescent="0.3">
      <c r="A339" s="4">
        <v>44142</v>
      </c>
      <c r="B339" s="4" t="s">
        <v>1989</v>
      </c>
      <c r="C339" s="8" t="s">
        <v>1915</v>
      </c>
      <c r="D339" s="8" t="s">
        <v>1917</v>
      </c>
      <c r="E339" s="8" t="s">
        <v>1899</v>
      </c>
      <c r="F339" s="8">
        <v>39</v>
      </c>
      <c r="G339" s="8">
        <v>138.5</v>
      </c>
      <c r="H339" s="8">
        <v>0.88535754824063573</v>
      </c>
      <c r="I339" s="8">
        <v>0.10122100000000001</v>
      </c>
      <c r="J339" s="8">
        <v>26.32</v>
      </c>
      <c r="K339" s="8">
        <v>7.12</v>
      </c>
      <c r="L339" s="8">
        <v>0</v>
      </c>
      <c r="M339" s="8">
        <v>41.49</v>
      </c>
      <c r="N339" s="8">
        <v>233.03000000000003</v>
      </c>
      <c r="O339" s="8">
        <v>0</v>
      </c>
      <c r="P339" s="10">
        <v>32.658148570000002</v>
      </c>
      <c r="Q339" s="8">
        <v>-107.111894041</v>
      </c>
    </row>
    <row r="340" spans="1:17" ht="15.6" x14ac:dyDescent="0.3">
      <c r="A340" s="4">
        <v>44142</v>
      </c>
      <c r="B340" s="4" t="s">
        <v>1989</v>
      </c>
      <c r="C340" s="8" t="s">
        <v>1915</v>
      </c>
      <c r="D340" s="8" t="s">
        <v>1918</v>
      </c>
      <c r="E340" s="8" t="s">
        <v>1899</v>
      </c>
      <c r="F340" s="8">
        <v>131</v>
      </c>
      <c r="G340" s="8">
        <v>138.5</v>
      </c>
      <c r="H340" s="8">
        <v>2.9738933030646995</v>
      </c>
      <c r="I340" s="8">
        <v>0.101711</v>
      </c>
      <c r="J340" s="8">
        <v>26.32</v>
      </c>
      <c r="K340" s="8">
        <v>7.12</v>
      </c>
      <c r="L340" s="8">
        <v>0</v>
      </c>
      <c r="M340" s="8">
        <v>41.49</v>
      </c>
      <c r="N340" s="8">
        <v>233.03000000000003</v>
      </c>
      <c r="O340" s="8">
        <v>0</v>
      </c>
      <c r="P340" s="10">
        <v>32.656895470000002</v>
      </c>
      <c r="Q340" s="8">
        <v>-107.110165525</v>
      </c>
    </row>
    <row r="341" spans="1:17" ht="15.6" x14ac:dyDescent="0.3">
      <c r="A341" s="4">
        <v>44142</v>
      </c>
      <c r="B341" s="4" t="s">
        <v>1989</v>
      </c>
      <c r="C341" s="8" t="s">
        <v>1915</v>
      </c>
      <c r="D341" s="8" t="s">
        <v>1919</v>
      </c>
      <c r="E341" s="8" t="s">
        <v>1899</v>
      </c>
      <c r="F341" s="8">
        <v>159</v>
      </c>
      <c r="G341" s="8">
        <v>138.5</v>
      </c>
      <c r="H341" s="8">
        <v>3.609534619750284</v>
      </c>
      <c r="I341" s="8">
        <v>9.5923999999999995E-2</v>
      </c>
      <c r="J341" s="8">
        <v>26.32</v>
      </c>
      <c r="K341" s="8">
        <v>7.12</v>
      </c>
      <c r="L341" s="8">
        <v>0</v>
      </c>
      <c r="M341" s="8">
        <v>41.49</v>
      </c>
      <c r="N341" s="8">
        <v>233.03000000000003</v>
      </c>
      <c r="O341" s="8">
        <v>0</v>
      </c>
      <c r="P341" s="10">
        <v>32.655832400000001</v>
      </c>
      <c r="Q341" s="8">
        <v>-107.10839526700001</v>
      </c>
    </row>
    <row r="342" spans="1:17" ht="15.6" x14ac:dyDescent="0.3">
      <c r="A342" s="4">
        <v>44142</v>
      </c>
      <c r="B342" s="4" t="s">
        <v>1989</v>
      </c>
      <c r="C342" s="8" t="s">
        <v>1920</v>
      </c>
      <c r="D342" s="8" t="s">
        <v>1921</v>
      </c>
      <c r="E342" s="8" t="s">
        <v>1899</v>
      </c>
      <c r="F342" s="8">
        <v>25</v>
      </c>
      <c r="G342" s="8">
        <v>49</v>
      </c>
      <c r="H342" s="8">
        <v>0.56753688989784334</v>
      </c>
      <c r="I342" s="8">
        <v>0.13545199999999999</v>
      </c>
      <c r="J342" s="8">
        <v>26.43</v>
      </c>
      <c r="K342" s="8">
        <v>7.23</v>
      </c>
      <c r="L342" s="8">
        <v>0</v>
      </c>
      <c r="M342" s="8">
        <v>42.46</v>
      </c>
      <c r="N342" s="8">
        <v>226.37000000000003</v>
      </c>
      <c r="O342" s="8">
        <v>0</v>
      </c>
      <c r="P342" s="10">
        <v>32.643676370000001</v>
      </c>
      <c r="Q342" s="8">
        <v>-107.043436607</v>
      </c>
    </row>
    <row r="343" spans="1:17" ht="15.6" x14ac:dyDescent="0.3">
      <c r="A343" s="4">
        <v>44142</v>
      </c>
      <c r="B343" s="4" t="s">
        <v>1989</v>
      </c>
      <c r="C343" s="8" t="s">
        <v>1920</v>
      </c>
      <c r="D343" s="8" t="s">
        <v>1922</v>
      </c>
      <c r="E343" s="8" t="s">
        <v>1899</v>
      </c>
      <c r="F343" s="8">
        <v>108</v>
      </c>
      <c r="G343" s="8">
        <v>49</v>
      </c>
      <c r="H343" s="8">
        <v>2.4517593643586837</v>
      </c>
      <c r="I343" s="8">
        <v>0.103031</v>
      </c>
      <c r="J343" s="8">
        <v>26.43</v>
      </c>
      <c r="K343" s="8">
        <v>7.23</v>
      </c>
      <c r="L343" s="8">
        <v>0</v>
      </c>
      <c r="M343" s="8">
        <v>42.46</v>
      </c>
      <c r="N343" s="8">
        <v>226.37000000000003</v>
      </c>
      <c r="O343" s="8">
        <v>0</v>
      </c>
      <c r="P343" s="10">
        <v>32.64225648</v>
      </c>
      <c r="Q343" s="8">
        <v>-107.041698704</v>
      </c>
    </row>
    <row r="344" spans="1:17" ht="15.6" x14ac:dyDescent="0.3">
      <c r="A344" s="4">
        <v>44142</v>
      </c>
      <c r="B344" s="4" t="s">
        <v>1989</v>
      </c>
      <c r="C344" s="8" t="s">
        <v>1920</v>
      </c>
      <c r="D344" s="8" t="s">
        <v>1923</v>
      </c>
      <c r="E344" s="8" t="s">
        <v>1902</v>
      </c>
      <c r="F344" s="8">
        <v>0</v>
      </c>
      <c r="G344" s="8">
        <v>49</v>
      </c>
      <c r="H344" s="8">
        <v>0</v>
      </c>
      <c r="I344" s="8">
        <v>0.128802</v>
      </c>
      <c r="J344" s="8">
        <v>26.43</v>
      </c>
      <c r="K344" s="8">
        <v>7.23</v>
      </c>
      <c r="L344" s="8">
        <v>0</v>
      </c>
      <c r="M344" s="8">
        <v>42.46</v>
      </c>
      <c r="N344" s="8">
        <v>226.37000000000003</v>
      </c>
      <c r="O344" s="8">
        <v>0</v>
      </c>
      <c r="P344" s="10">
        <v>32.640433250000001</v>
      </c>
      <c r="Q344" s="8">
        <v>-107.04065071399999</v>
      </c>
    </row>
    <row r="345" spans="1:17" ht="15.6" x14ac:dyDescent="0.3">
      <c r="A345" s="4">
        <v>44142</v>
      </c>
      <c r="B345" s="4" t="s">
        <v>1989</v>
      </c>
      <c r="C345" s="8" t="s">
        <v>1920</v>
      </c>
      <c r="D345" s="8" t="s">
        <v>1924</v>
      </c>
      <c r="E345" s="8" t="s">
        <v>1899</v>
      </c>
      <c r="F345" s="8">
        <v>63</v>
      </c>
      <c r="G345" s="8">
        <v>49</v>
      </c>
      <c r="H345" s="8">
        <v>1.4301929625425653</v>
      </c>
      <c r="I345" s="8">
        <v>0.122347</v>
      </c>
      <c r="J345" s="8">
        <v>26.43</v>
      </c>
      <c r="K345" s="8">
        <v>7.23</v>
      </c>
      <c r="L345" s="8">
        <v>0</v>
      </c>
      <c r="M345" s="8">
        <v>42.46</v>
      </c>
      <c r="N345" s="8">
        <v>226.37000000000003</v>
      </c>
      <c r="O345" s="8">
        <v>0</v>
      </c>
      <c r="P345" s="10">
        <v>32.638175500000003</v>
      </c>
      <c r="Q345" s="8">
        <v>-107.040821118</v>
      </c>
    </row>
    <row r="346" spans="1:17" ht="15.6" x14ac:dyDescent="0.3">
      <c r="A346" s="4">
        <v>44143</v>
      </c>
      <c r="B346" s="4" t="s">
        <v>1989</v>
      </c>
      <c r="C346" s="8" t="s">
        <v>1897</v>
      </c>
      <c r="D346" s="8" t="s">
        <v>1898</v>
      </c>
      <c r="E346" s="8" t="s">
        <v>1902</v>
      </c>
      <c r="F346" s="8">
        <v>0</v>
      </c>
      <c r="G346" s="8">
        <v>0.25</v>
      </c>
      <c r="H346" s="8">
        <v>0</v>
      </c>
      <c r="I346" s="8">
        <v>0.31520199999999998</v>
      </c>
      <c r="J346" s="8">
        <v>24.32</v>
      </c>
      <c r="K346" s="8">
        <v>12.06</v>
      </c>
      <c r="L346" s="8">
        <v>0</v>
      </c>
      <c r="M346" s="8">
        <v>21.63</v>
      </c>
      <c r="N346" s="8">
        <v>216.94</v>
      </c>
      <c r="O346" s="8">
        <v>5.34</v>
      </c>
      <c r="P346" s="10">
        <v>32.276358330000001</v>
      </c>
      <c r="Q346" s="8">
        <v>-106.82694495699999</v>
      </c>
    </row>
    <row r="347" spans="1:17" ht="15.6" x14ac:dyDescent="0.3">
      <c r="A347" s="4">
        <v>44143</v>
      </c>
      <c r="B347" s="4" t="s">
        <v>1989</v>
      </c>
      <c r="C347" s="8" t="s">
        <v>1897</v>
      </c>
      <c r="D347" s="8" t="s">
        <v>1900</v>
      </c>
      <c r="E347" s="8" t="s">
        <v>1902</v>
      </c>
      <c r="F347" s="8">
        <v>0</v>
      </c>
      <c r="G347" s="8">
        <v>0.25</v>
      </c>
      <c r="H347" s="8">
        <v>0</v>
      </c>
      <c r="I347" s="8">
        <v>0.22056500000000001</v>
      </c>
      <c r="J347" s="8">
        <v>24.32</v>
      </c>
      <c r="K347" s="8">
        <v>12.06</v>
      </c>
      <c r="L347" s="8">
        <v>0</v>
      </c>
      <c r="M347" s="8">
        <v>21.63</v>
      </c>
      <c r="N347" s="8">
        <v>216.94</v>
      </c>
      <c r="O347" s="8">
        <v>5.34</v>
      </c>
      <c r="P347" s="10">
        <v>32.273942239999997</v>
      </c>
      <c r="Q347" s="8">
        <v>-106.82747175900001</v>
      </c>
    </row>
    <row r="348" spans="1:17" ht="15.6" x14ac:dyDescent="0.3">
      <c r="A348" s="4">
        <v>44143</v>
      </c>
      <c r="B348" s="4" t="s">
        <v>1989</v>
      </c>
      <c r="C348" s="8" t="s">
        <v>1897</v>
      </c>
      <c r="D348" s="8" t="s">
        <v>1901</v>
      </c>
      <c r="E348" s="8" t="s">
        <v>1899</v>
      </c>
      <c r="F348" s="8">
        <v>1</v>
      </c>
      <c r="G348" s="8">
        <v>0.25</v>
      </c>
      <c r="H348" s="8">
        <v>2.2701475595913737E-2</v>
      </c>
      <c r="I348" s="8">
        <v>0.247672</v>
      </c>
      <c r="J348" s="8">
        <v>24.32</v>
      </c>
      <c r="K348" s="8">
        <v>12.06</v>
      </c>
      <c r="L348" s="8">
        <v>0</v>
      </c>
      <c r="M348" s="8">
        <v>21.63</v>
      </c>
      <c r="N348" s="8">
        <v>216.94</v>
      </c>
      <c r="O348" s="8">
        <v>5.34</v>
      </c>
      <c r="P348" s="10">
        <v>32.271216870000003</v>
      </c>
      <c r="Q348" s="8">
        <v>-106.827994287</v>
      </c>
    </row>
    <row r="349" spans="1:17" ht="15.6" x14ac:dyDescent="0.3">
      <c r="A349" s="4">
        <v>44143</v>
      </c>
      <c r="B349" s="4" t="s">
        <v>1989</v>
      </c>
      <c r="C349" s="8" t="s">
        <v>1897</v>
      </c>
      <c r="D349" s="8" t="s">
        <v>1903</v>
      </c>
      <c r="E349" s="8" t="s">
        <v>1902</v>
      </c>
      <c r="F349" s="8">
        <v>0</v>
      </c>
      <c r="G349" s="8">
        <v>0.25</v>
      </c>
      <c r="H349" s="8">
        <v>0</v>
      </c>
      <c r="I349" s="8">
        <v>0.275953</v>
      </c>
      <c r="J349" s="8">
        <v>24.32</v>
      </c>
      <c r="K349" s="8">
        <v>12.06</v>
      </c>
      <c r="L349" s="8">
        <v>0</v>
      </c>
      <c r="M349" s="8">
        <v>21.63</v>
      </c>
      <c r="N349" s="8">
        <v>216.94</v>
      </c>
      <c r="O349" s="8">
        <v>5.34</v>
      </c>
      <c r="P349" s="10">
        <v>32.26696003</v>
      </c>
      <c r="Q349" s="8">
        <v>-106.82764308500001</v>
      </c>
    </row>
    <row r="350" spans="1:17" ht="15.6" x14ac:dyDescent="0.3">
      <c r="A350" s="4">
        <v>44155</v>
      </c>
      <c r="B350" s="4" t="s">
        <v>1989</v>
      </c>
      <c r="C350" s="8" t="s">
        <v>1897</v>
      </c>
      <c r="D350" s="8" t="s">
        <v>1898</v>
      </c>
      <c r="E350" s="8" t="s">
        <v>1902</v>
      </c>
      <c r="F350" s="8">
        <v>0</v>
      </c>
      <c r="G350" s="8">
        <v>0.25</v>
      </c>
      <c r="H350" s="8">
        <v>0</v>
      </c>
      <c r="I350" s="8">
        <v>0.31520199999999998</v>
      </c>
      <c r="J350" s="8">
        <v>27.27</v>
      </c>
      <c r="K350" s="8">
        <v>5.8</v>
      </c>
      <c r="L350" s="8">
        <v>0</v>
      </c>
      <c r="M350" s="8">
        <v>21.63</v>
      </c>
      <c r="N350" s="8">
        <v>216.94</v>
      </c>
      <c r="O350" s="8">
        <v>5.24</v>
      </c>
      <c r="P350" s="10">
        <v>32.276358330000001</v>
      </c>
      <c r="Q350" s="8">
        <v>-106.82694495699999</v>
      </c>
    </row>
    <row r="351" spans="1:17" ht="15.6" x14ac:dyDescent="0.3">
      <c r="A351" s="4">
        <v>44155</v>
      </c>
      <c r="B351" s="4" t="s">
        <v>1989</v>
      </c>
      <c r="C351" s="8" t="s">
        <v>1897</v>
      </c>
      <c r="D351" s="8" t="s">
        <v>1900</v>
      </c>
      <c r="E351" s="8" t="s">
        <v>1899</v>
      </c>
      <c r="F351" s="8">
        <v>1</v>
      </c>
      <c r="G351" s="8">
        <v>0.25</v>
      </c>
      <c r="H351" s="8">
        <v>2.2701475595913737E-2</v>
      </c>
      <c r="I351" s="8">
        <v>0.22056500000000001</v>
      </c>
      <c r="J351" s="8">
        <v>27.27</v>
      </c>
      <c r="K351" s="8">
        <v>5.8</v>
      </c>
      <c r="L351" s="8">
        <v>0</v>
      </c>
      <c r="M351" s="8">
        <v>21.63</v>
      </c>
      <c r="N351" s="8">
        <v>216.94</v>
      </c>
      <c r="O351" s="8">
        <v>5.24</v>
      </c>
      <c r="P351" s="10">
        <v>32.273942239999997</v>
      </c>
      <c r="Q351" s="8">
        <v>-106.82747175900001</v>
      </c>
    </row>
    <row r="352" spans="1:17" ht="15.6" x14ac:dyDescent="0.3">
      <c r="A352" s="4">
        <v>44155</v>
      </c>
      <c r="B352" s="4" t="s">
        <v>1989</v>
      </c>
      <c r="C352" s="8" t="s">
        <v>1897</v>
      </c>
      <c r="D352" s="8" t="s">
        <v>1901</v>
      </c>
      <c r="E352" s="8" t="s">
        <v>1902</v>
      </c>
      <c r="F352" s="8">
        <v>0</v>
      </c>
      <c r="G352" s="8">
        <v>0.25</v>
      </c>
      <c r="H352" s="8">
        <v>0</v>
      </c>
      <c r="I352" s="8">
        <v>0.247672</v>
      </c>
      <c r="J352" s="8">
        <v>27.27</v>
      </c>
      <c r="K352" s="8">
        <v>5.8</v>
      </c>
      <c r="L352" s="8">
        <v>0</v>
      </c>
      <c r="M352" s="8">
        <v>21.63</v>
      </c>
      <c r="N352" s="8">
        <v>216.94</v>
      </c>
      <c r="O352" s="8">
        <v>5.24</v>
      </c>
      <c r="P352" s="10">
        <v>32.271216870000003</v>
      </c>
      <c r="Q352" s="8">
        <v>-106.827994287</v>
      </c>
    </row>
    <row r="353" spans="1:17" ht="15.6" x14ac:dyDescent="0.3">
      <c r="A353" s="4">
        <v>44155</v>
      </c>
      <c r="B353" s="4" t="s">
        <v>1989</v>
      </c>
      <c r="C353" s="8" t="s">
        <v>1897</v>
      </c>
      <c r="D353" s="8" t="s">
        <v>1903</v>
      </c>
      <c r="E353" s="8" t="s">
        <v>1902</v>
      </c>
      <c r="F353" s="8">
        <v>0</v>
      </c>
      <c r="G353" s="8">
        <v>0.25</v>
      </c>
      <c r="H353" s="8">
        <v>0</v>
      </c>
      <c r="I353" s="8">
        <v>0.275953</v>
      </c>
      <c r="J353" s="8">
        <v>27.27</v>
      </c>
      <c r="K353" s="8">
        <v>5.8</v>
      </c>
      <c r="L353" s="8">
        <v>0</v>
      </c>
      <c r="M353" s="8">
        <v>21.63</v>
      </c>
      <c r="N353" s="8">
        <v>216.94</v>
      </c>
      <c r="O353" s="8">
        <v>5.24</v>
      </c>
      <c r="P353" s="10">
        <v>32.26696003</v>
      </c>
      <c r="Q353" s="8">
        <v>-106.82764308500001</v>
      </c>
    </row>
    <row r="354" spans="1:17" ht="15.6" x14ac:dyDescent="0.3">
      <c r="A354" s="4">
        <v>44170</v>
      </c>
      <c r="B354" s="4" t="s">
        <v>1990</v>
      </c>
      <c r="C354" s="8" t="s">
        <v>1897</v>
      </c>
      <c r="D354" s="8" t="s">
        <v>1898</v>
      </c>
      <c r="E354" s="8" t="s">
        <v>1902</v>
      </c>
      <c r="F354" s="8">
        <v>0</v>
      </c>
      <c r="G354" s="8">
        <v>0</v>
      </c>
      <c r="H354" s="8">
        <v>0</v>
      </c>
      <c r="I354" s="8">
        <v>0.193994</v>
      </c>
      <c r="J354" s="8">
        <v>15.58</v>
      </c>
      <c r="K354" s="8">
        <v>-6.23</v>
      </c>
      <c r="L354" s="8">
        <v>6.25</v>
      </c>
      <c r="M354" s="8">
        <v>9.49</v>
      </c>
      <c r="N354" s="8">
        <v>179.64999999999998</v>
      </c>
      <c r="O354" s="8">
        <v>5.0999999999999996</v>
      </c>
      <c r="P354" s="10">
        <v>32.276358330000001</v>
      </c>
      <c r="Q354" s="8">
        <v>-106.82694495699999</v>
      </c>
    </row>
    <row r="355" spans="1:17" ht="15.6" x14ac:dyDescent="0.3">
      <c r="A355" s="4">
        <v>44170</v>
      </c>
      <c r="B355" s="4" t="s">
        <v>1990</v>
      </c>
      <c r="C355" s="8" t="s">
        <v>1897</v>
      </c>
      <c r="D355" s="8" t="s">
        <v>1900</v>
      </c>
      <c r="E355" s="8" t="s">
        <v>1902</v>
      </c>
      <c r="F355" s="8">
        <v>0</v>
      </c>
      <c r="G355" s="8">
        <v>0</v>
      </c>
      <c r="H355" s="8">
        <v>0</v>
      </c>
      <c r="I355" s="8">
        <v>0.14999100000000001</v>
      </c>
      <c r="J355" s="8">
        <v>15.58</v>
      </c>
      <c r="K355" s="8">
        <v>-6.23</v>
      </c>
      <c r="L355" s="8">
        <v>6.25</v>
      </c>
      <c r="M355" s="8">
        <v>9.49</v>
      </c>
      <c r="N355" s="8">
        <v>179.64999999999998</v>
      </c>
      <c r="O355" s="8">
        <v>5.0999999999999996</v>
      </c>
      <c r="P355" s="10">
        <v>32.273942239999997</v>
      </c>
      <c r="Q355" s="8">
        <v>-106.82747175900001</v>
      </c>
    </row>
    <row r="356" spans="1:17" ht="15.6" x14ac:dyDescent="0.3">
      <c r="A356" s="4">
        <v>44170</v>
      </c>
      <c r="B356" s="4" t="s">
        <v>1990</v>
      </c>
      <c r="C356" s="8" t="s">
        <v>1897</v>
      </c>
      <c r="D356" s="8" t="s">
        <v>1901</v>
      </c>
      <c r="E356" s="8" t="s">
        <v>1902</v>
      </c>
      <c r="F356" s="8">
        <v>0</v>
      </c>
      <c r="G356" s="8">
        <v>0</v>
      </c>
      <c r="H356" s="8">
        <v>0</v>
      </c>
      <c r="I356" s="8">
        <v>0.16381100000000001</v>
      </c>
      <c r="J356" s="8">
        <v>15.58</v>
      </c>
      <c r="K356" s="8">
        <v>-6.23</v>
      </c>
      <c r="L356" s="8">
        <v>6.25</v>
      </c>
      <c r="M356" s="8">
        <v>9.49</v>
      </c>
      <c r="N356" s="8">
        <v>179.64999999999998</v>
      </c>
      <c r="O356" s="8">
        <v>5.0999999999999996</v>
      </c>
      <c r="P356" s="10">
        <v>32.271216870000003</v>
      </c>
      <c r="Q356" s="8">
        <v>-106.827994287</v>
      </c>
    </row>
    <row r="357" spans="1:17" ht="15.6" x14ac:dyDescent="0.3">
      <c r="A357" s="4">
        <v>44170</v>
      </c>
      <c r="B357" s="4" t="s">
        <v>1990</v>
      </c>
      <c r="C357" s="8" t="s">
        <v>1897</v>
      </c>
      <c r="D357" s="8" t="s">
        <v>1903</v>
      </c>
      <c r="E357" s="8" t="s">
        <v>1902</v>
      </c>
      <c r="F357" s="8">
        <v>0</v>
      </c>
      <c r="G357" s="8">
        <v>0</v>
      </c>
      <c r="H357" s="8">
        <v>0</v>
      </c>
      <c r="I357" s="8">
        <v>0.18825700000000001</v>
      </c>
      <c r="J357" s="8">
        <v>15.58</v>
      </c>
      <c r="K357" s="8">
        <v>-6.23</v>
      </c>
      <c r="L357" s="8">
        <v>6.25</v>
      </c>
      <c r="M357" s="8">
        <v>9.49</v>
      </c>
      <c r="N357" s="8">
        <v>179.64999999999998</v>
      </c>
      <c r="O357" s="8">
        <v>5.0999999999999996</v>
      </c>
      <c r="P357" s="10">
        <v>32.26696003</v>
      </c>
      <c r="Q357" s="8">
        <v>-106.82764308500001</v>
      </c>
    </row>
    <row r="358" spans="1:17" ht="15.6" x14ac:dyDescent="0.3">
      <c r="A358" s="4">
        <v>44182</v>
      </c>
      <c r="B358" s="4" t="s">
        <v>1990</v>
      </c>
      <c r="C358" s="8" t="s">
        <v>1897</v>
      </c>
      <c r="D358" s="8" t="s">
        <v>1898</v>
      </c>
      <c r="E358" s="8" t="s">
        <v>1902</v>
      </c>
      <c r="F358" s="8">
        <v>0</v>
      </c>
      <c r="G358" s="8">
        <v>0</v>
      </c>
      <c r="H358" s="8">
        <v>0</v>
      </c>
      <c r="I358" s="8">
        <v>0.193994</v>
      </c>
      <c r="J358" s="8">
        <v>14.15</v>
      </c>
      <c r="K358" s="8">
        <v>-6.36</v>
      </c>
      <c r="L358" s="8">
        <v>6.25</v>
      </c>
      <c r="M358" s="8">
        <v>9.49</v>
      </c>
      <c r="N358" s="8">
        <v>179.64999999999998</v>
      </c>
      <c r="O358" s="8">
        <v>5.05</v>
      </c>
      <c r="P358" s="10">
        <v>32.276358330000001</v>
      </c>
      <c r="Q358" s="8">
        <v>-106.82694495699999</v>
      </c>
    </row>
    <row r="359" spans="1:17" ht="15.6" x14ac:dyDescent="0.3">
      <c r="A359" s="4">
        <v>44182</v>
      </c>
      <c r="B359" s="4" t="s">
        <v>1990</v>
      </c>
      <c r="C359" s="8" t="s">
        <v>1897</v>
      </c>
      <c r="D359" s="8" t="s">
        <v>1900</v>
      </c>
      <c r="E359" s="8" t="s">
        <v>1902</v>
      </c>
      <c r="F359" s="8">
        <v>0</v>
      </c>
      <c r="G359" s="8">
        <v>0</v>
      </c>
      <c r="H359" s="8">
        <v>0</v>
      </c>
      <c r="I359" s="8">
        <v>0.14999100000000001</v>
      </c>
      <c r="J359" s="8">
        <v>14.15</v>
      </c>
      <c r="K359" s="8">
        <v>-6.36</v>
      </c>
      <c r="L359" s="8">
        <v>6.25</v>
      </c>
      <c r="M359" s="8">
        <v>9.49</v>
      </c>
      <c r="N359" s="8">
        <v>179.64999999999998</v>
      </c>
      <c r="O359" s="8">
        <v>5.05</v>
      </c>
      <c r="P359" s="10">
        <v>32.273942239999997</v>
      </c>
      <c r="Q359" s="8">
        <v>-106.82747175900001</v>
      </c>
    </row>
    <row r="360" spans="1:17" ht="15.6" x14ac:dyDescent="0.3">
      <c r="A360" s="4">
        <v>44182</v>
      </c>
      <c r="B360" s="4" t="s">
        <v>1990</v>
      </c>
      <c r="C360" s="8" t="s">
        <v>1897</v>
      </c>
      <c r="D360" s="8" t="s">
        <v>1901</v>
      </c>
      <c r="E360" s="8" t="s">
        <v>1902</v>
      </c>
      <c r="F360" s="8">
        <v>0</v>
      </c>
      <c r="G360" s="8">
        <v>0</v>
      </c>
      <c r="H360" s="8">
        <v>0</v>
      </c>
      <c r="I360" s="8">
        <v>0.16381100000000001</v>
      </c>
      <c r="J360" s="8">
        <v>14.15</v>
      </c>
      <c r="K360" s="8">
        <v>-6.36</v>
      </c>
      <c r="L360" s="8">
        <v>6.25</v>
      </c>
      <c r="M360" s="8">
        <v>9.49</v>
      </c>
      <c r="N360" s="8">
        <v>179.64999999999998</v>
      </c>
      <c r="O360" s="8">
        <v>5.05</v>
      </c>
      <c r="P360" s="10">
        <v>32.271216870000003</v>
      </c>
      <c r="Q360" s="8">
        <v>-106.827994287</v>
      </c>
    </row>
    <row r="361" spans="1:17" ht="15.6" x14ac:dyDescent="0.3">
      <c r="A361" s="4">
        <v>44182</v>
      </c>
      <c r="B361" s="4" t="s">
        <v>1990</v>
      </c>
      <c r="C361" s="8" t="s">
        <v>1897</v>
      </c>
      <c r="D361" s="8" t="s">
        <v>1903</v>
      </c>
      <c r="E361" s="8" t="s">
        <v>1902</v>
      </c>
      <c r="F361" s="8">
        <v>0</v>
      </c>
      <c r="G361" s="8">
        <v>0</v>
      </c>
      <c r="H361" s="8">
        <v>0</v>
      </c>
      <c r="I361" s="8">
        <v>0.18825700000000001</v>
      </c>
      <c r="J361" s="8">
        <v>14.15</v>
      </c>
      <c r="K361" s="8">
        <v>-6.36</v>
      </c>
      <c r="L361" s="8">
        <v>6.25</v>
      </c>
      <c r="M361" s="8">
        <v>9.49</v>
      </c>
      <c r="N361" s="8">
        <v>179.64999999999998</v>
      </c>
      <c r="O361" s="8">
        <v>5.05</v>
      </c>
      <c r="P361" s="10">
        <v>32.26696003</v>
      </c>
      <c r="Q361" s="8">
        <v>-106.82764308500001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FAFA0-4CAB-4DD1-9B3D-01D47AEC357D}">
  <dimension ref="A1:Q265"/>
  <sheetViews>
    <sheetView zoomScale="55" zoomScaleNormal="55" workbookViewId="0">
      <selection activeCell="N1" sqref="N1"/>
    </sheetView>
  </sheetViews>
  <sheetFormatPr defaultRowHeight="14.4" x14ac:dyDescent="0.3"/>
  <cols>
    <col min="1" max="1" width="16.5546875" customWidth="1"/>
    <col min="3" max="3" width="15.44140625" customWidth="1"/>
    <col min="4" max="4" width="13.77734375" customWidth="1"/>
    <col min="5" max="6" width="18.21875" style="1" customWidth="1"/>
    <col min="7" max="7" width="40.5546875" style="1" customWidth="1"/>
    <col min="8" max="8" width="18" customWidth="1"/>
    <col min="9" max="9" width="23.77734375" style="1" customWidth="1"/>
    <col min="10" max="10" width="14.5546875" style="1" bestFit="1" customWidth="1"/>
    <col min="11" max="11" width="14.21875" style="1" customWidth="1"/>
    <col min="12" max="12" width="25.6640625" style="1" customWidth="1"/>
    <col min="13" max="13" width="25.21875" style="1" customWidth="1"/>
    <col min="14" max="14" width="27" style="1" customWidth="1"/>
    <col min="15" max="15" width="22.5546875" style="1" customWidth="1"/>
    <col min="16" max="17" width="14.33203125" customWidth="1"/>
  </cols>
  <sheetData>
    <row r="1" spans="1:17" s="3" customFormat="1" ht="15.6" x14ac:dyDescent="0.3">
      <c r="A1" s="5" t="s">
        <v>1884</v>
      </c>
      <c r="B1" s="5" t="s">
        <v>1885</v>
      </c>
      <c r="C1" s="5" t="s">
        <v>1886</v>
      </c>
      <c r="D1" s="5" t="s">
        <v>1887</v>
      </c>
      <c r="E1" s="5" t="s">
        <v>1888</v>
      </c>
      <c r="F1" s="5" t="s">
        <v>1996</v>
      </c>
      <c r="G1" s="5" t="s">
        <v>2052</v>
      </c>
      <c r="H1" s="5" t="s">
        <v>1997</v>
      </c>
      <c r="I1" s="6" t="s">
        <v>1891</v>
      </c>
      <c r="J1" s="15" t="s">
        <v>1892</v>
      </c>
      <c r="K1" s="15" t="s">
        <v>1893</v>
      </c>
      <c r="L1" s="5" t="s">
        <v>2049</v>
      </c>
      <c r="M1" s="5" t="s">
        <v>2050</v>
      </c>
      <c r="N1" s="5" t="s">
        <v>2051</v>
      </c>
      <c r="O1" s="16" t="s">
        <v>1894</v>
      </c>
      <c r="P1" s="17" t="s">
        <v>1998</v>
      </c>
      <c r="Q1" s="17" t="s">
        <v>1999</v>
      </c>
    </row>
    <row r="2" spans="1:17" ht="15.6" x14ac:dyDescent="0.3">
      <c r="A2" s="18">
        <v>44204</v>
      </c>
      <c r="B2" s="19" t="s">
        <v>2000</v>
      </c>
      <c r="C2" s="8" t="s">
        <v>1897</v>
      </c>
      <c r="D2" s="8" t="s">
        <v>1898</v>
      </c>
      <c r="E2" s="19" t="s">
        <v>1902</v>
      </c>
      <c r="F2" s="19">
        <v>0</v>
      </c>
      <c r="G2" s="19">
        <v>0</v>
      </c>
      <c r="H2" s="19">
        <v>0</v>
      </c>
      <c r="I2" s="19">
        <v>0.190522</v>
      </c>
      <c r="J2" s="19">
        <v>17.440000000000001</v>
      </c>
      <c r="K2" s="19">
        <v>-4.68</v>
      </c>
      <c r="L2" s="19">
        <v>4.33</v>
      </c>
      <c r="M2" s="19">
        <v>6.25</v>
      </c>
      <c r="N2" s="19">
        <v>166.43</v>
      </c>
      <c r="O2" s="19">
        <v>4.95</v>
      </c>
      <c r="P2" s="10">
        <v>32.276358330000001</v>
      </c>
      <c r="Q2" s="10">
        <v>-106.82694499999999</v>
      </c>
    </row>
    <row r="3" spans="1:17" ht="15.6" x14ac:dyDescent="0.3">
      <c r="A3" s="18">
        <v>44204</v>
      </c>
      <c r="B3" s="19" t="s">
        <v>2000</v>
      </c>
      <c r="C3" s="8" t="s">
        <v>1897</v>
      </c>
      <c r="D3" s="8" t="s">
        <v>1900</v>
      </c>
      <c r="E3" s="19" t="s">
        <v>1902</v>
      </c>
      <c r="F3" s="19">
        <v>0</v>
      </c>
      <c r="G3" s="19">
        <v>0</v>
      </c>
      <c r="H3" s="19">
        <v>0</v>
      </c>
      <c r="I3" s="19">
        <v>0.15410143100000001</v>
      </c>
      <c r="J3" s="19">
        <v>17.440000000000001</v>
      </c>
      <c r="K3" s="19">
        <v>-4.68</v>
      </c>
      <c r="L3" s="19">
        <v>4.33</v>
      </c>
      <c r="M3" s="19">
        <v>6.25</v>
      </c>
      <c r="N3" s="19">
        <v>166.43</v>
      </c>
      <c r="O3" s="19">
        <v>4.95</v>
      </c>
      <c r="P3" s="10">
        <v>32.273942239999997</v>
      </c>
      <c r="Q3" s="10">
        <v>-106.8274718</v>
      </c>
    </row>
    <row r="4" spans="1:17" ht="15.6" x14ac:dyDescent="0.3">
      <c r="A4" s="18">
        <v>44204</v>
      </c>
      <c r="B4" s="19" t="s">
        <v>2000</v>
      </c>
      <c r="C4" s="8" t="s">
        <v>1897</v>
      </c>
      <c r="D4" s="8" t="s">
        <v>1901</v>
      </c>
      <c r="E4" s="19" t="s">
        <v>1902</v>
      </c>
      <c r="F4" s="19">
        <v>0</v>
      </c>
      <c r="G4" s="19">
        <v>0</v>
      </c>
      <c r="H4" s="19">
        <v>0</v>
      </c>
      <c r="I4" s="19">
        <v>0.14627285300000001</v>
      </c>
      <c r="J4" s="19">
        <v>17.440000000000001</v>
      </c>
      <c r="K4" s="19">
        <v>-4.68</v>
      </c>
      <c r="L4" s="19">
        <v>4.33</v>
      </c>
      <c r="M4" s="19">
        <v>6.25</v>
      </c>
      <c r="N4" s="19">
        <v>166.43</v>
      </c>
      <c r="O4" s="19">
        <v>4.95</v>
      </c>
      <c r="P4" s="10">
        <v>32.271216870000003</v>
      </c>
      <c r="Q4" s="10">
        <v>-106.8279943</v>
      </c>
    </row>
    <row r="5" spans="1:17" ht="15.6" x14ac:dyDescent="0.3">
      <c r="A5" s="18">
        <v>44204</v>
      </c>
      <c r="B5" s="19" t="s">
        <v>2000</v>
      </c>
      <c r="C5" s="8" t="s">
        <v>1897</v>
      </c>
      <c r="D5" s="8" t="s">
        <v>1903</v>
      </c>
      <c r="E5" s="19" t="s">
        <v>1902</v>
      </c>
      <c r="F5" s="19">
        <v>0</v>
      </c>
      <c r="G5" s="19">
        <v>0</v>
      </c>
      <c r="H5" s="19">
        <v>0</v>
      </c>
      <c r="I5" s="19">
        <v>0.16050413299999999</v>
      </c>
      <c r="J5" s="19">
        <v>17.440000000000001</v>
      </c>
      <c r="K5" s="19">
        <v>-4.68</v>
      </c>
      <c r="L5" s="19">
        <v>4.33</v>
      </c>
      <c r="M5" s="19">
        <v>6.25</v>
      </c>
      <c r="N5" s="19">
        <v>166.43</v>
      </c>
      <c r="O5" s="19">
        <v>4.95</v>
      </c>
      <c r="P5" s="10">
        <v>32.26696003</v>
      </c>
      <c r="Q5" s="10">
        <v>-106.8276431</v>
      </c>
    </row>
    <row r="6" spans="1:17" ht="15.6" x14ac:dyDescent="0.3">
      <c r="A6" s="18">
        <v>44219</v>
      </c>
      <c r="B6" s="19" t="s">
        <v>2000</v>
      </c>
      <c r="C6" s="8" t="s">
        <v>1897</v>
      </c>
      <c r="D6" s="8" t="s">
        <v>1898</v>
      </c>
      <c r="E6" s="19" t="s">
        <v>1902</v>
      </c>
      <c r="F6" s="19">
        <v>0</v>
      </c>
      <c r="G6" s="19">
        <v>0</v>
      </c>
      <c r="H6" s="19">
        <v>0</v>
      </c>
      <c r="I6" s="19">
        <v>0.190522</v>
      </c>
      <c r="J6" s="19">
        <v>17.559999999999999</v>
      </c>
      <c r="K6" s="19">
        <v>1.04</v>
      </c>
      <c r="L6" s="19">
        <v>4.33</v>
      </c>
      <c r="M6" s="19">
        <v>6.25</v>
      </c>
      <c r="N6" s="19">
        <v>166.43</v>
      </c>
      <c r="O6" s="19">
        <v>4.92</v>
      </c>
      <c r="P6" s="10">
        <v>32.276358330000001</v>
      </c>
      <c r="Q6" s="10">
        <v>-106.82694499999999</v>
      </c>
    </row>
    <row r="7" spans="1:17" ht="15.6" x14ac:dyDescent="0.3">
      <c r="A7" s="18">
        <v>44219</v>
      </c>
      <c r="B7" s="19" t="s">
        <v>2000</v>
      </c>
      <c r="C7" s="8" t="s">
        <v>1897</v>
      </c>
      <c r="D7" s="8" t="s">
        <v>1900</v>
      </c>
      <c r="E7" s="19" t="s">
        <v>1902</v>
      </c>
      <c r="F7" s="19">
        <v>0</v>
      </c>
      <c r="G7" s="19">
        <v>0</v>
      </c>
      <c r="H7" s="19">
        <v>0</v>
      </c>
      <c r="I7" s="19">
        <v>0.15410143100000001</v>
      </c>
      <c r="J7" s="19">
        <v>17.559999999999999</v>
      </c>
      <c r="K7" s="19">
        <v>1.04</v>
      </c>
      <c r="L7" s="19">
        <v>4.33</v>
      </c>
      <c r="M7" s="19">
        <v>6.25</v>
      </c>
      <c r="N7" s="19">
        <v>166.43</v>
      </c>
      <c r="O7" s="19">
        <v>4.92</v>
      </c>
      <c r="P7" s="10">
        <v>32.273942239999997</v>
      </c>
      <c r="Q7" s="10">
        <v>-106.8274718</v>
      </c>
    </row>
    <row r="8" spans="1:17" ht="15.6" x14ac:dyDescent="0.3">
      <c r="A8" s="18">
        <v>44219</v>
      </c>
      <c r="B8" s="19" t="s">
        <v>2000</v>
      </c>
      <c r="C8" s="8" t="s">
        <v>1897</v>
      </c>
      <c r="D8" s="8" t="s">
        <v>1901</v>
      </c>
      <c r="E8" s="19" t="s">
        <v>1902</v>
      </c>
      <c r="F8" s="19">
        <v>0</v>
      </c>
      <c r="G8" s="19">
        <v>0</v>
      </c>
      <c r="H8" s="19">
        <v>0</v>
      </c>
      <c r="I8" s="19">
        <v>0.14627285300000001</v>
      </c>
      <c r="J8" s="19">
        <v>17.559999999999999</v>
      </c>
      <c r="K8" s="19">
        <v>1.04</v>
      </c>
      <c r="L8" s="19">
        <v>4.33</v>
      </c>
      <c r="M8" s="19">
        <v>6.25</v>
      </c>
      <c r="N8" s="19">
        <v>166.43</v>
      </c>
      <c r="O8" s="19">
        <v>4.92</v>
      </c>
      <c r="P8" s="10">
        <v>32.271216870000003</v>
      </c>
      <c r="Q8" s="10">
        <v>-106.8279943</v>
      </c>
    </row>
    <row r="9" spans="1:17" ht="15.6" x14ac:dyDescent="0.3">
      <c r="A9" s="18">
        <v>44219</v>
      </c>
      <c r="B9" s="19" t="s">
        <v>2000</v>
      </c>
      <c r="C9" s="8" t="s">
        <v>1897</v>
      </c>
      <c r="D9" s="8" t="s">
        <v>1903</v>
      </c>
      <c r="E9" s="19" t="s">
        <v>1902</v>
      </c>
      <c r="F9" s="19">
        <v>0</v>
      </c>
      <c r="G9" s="19">
        <v>0</v>
      </c>
      <c r="H9" s="19">
        <v>0</v>
      </c>
      <c r="I9" s="19">
        <v>0.16050413299999999</v>
      </c>
      <c r="J9" s="19">
        <v>17.559999999999999</v>
      </c>
      <c r="K9" s="19">
        <v>1.04</v>
      </c>
      <c r="L9" s="19">
        <v>4.33</v>
      </c>
      <c r="M9" s="19">
        <v>6.25</v>
      </c>
      <c r="N9" s="19">
        <v>166.43</v>
      </c>
      <c r="O9" s="19">
        <v>4.92</v>
      </c>
      <c r="P9" s="10">
        <v>32.26696003</v>
      </c>
      <c r="Q9" s="10">
        <v>-106.8276431</v>
      </c>
    </row>
    <row r="10" spans="1:17" ht="15.6" x14ac:dyDescent="0.3">
      <c r="A10" s="18">
        <v>44231</v>
      </c>
      <c r="B10" s="19" t="s">
        <v>2001</v>
      </c>
      <c r="C10" s="8" t="s">
        <v>1897</v>
      </c>
      <c r="D10" s="8" t="s">
        <v>1898</v>
      </c>
      <c r="E10" s="19" t="s">
        <v>1902</v>
      </c>
      <c r="F10" s="19">
        <v>0</v>
      </c>
      <c r="G10" s="19">
        <v>0</v>
      </c>
      <c r="H10" s="19">
        <v>0</v>
      </c>
      <c r="I10" s="19">
        <v>0.190522</v>
      </c>
      <c r="J10" s="19">
        <v>21.73</v>
      </c>
      <c r="K10" s="19">
        <v>6.21</v>
      </c>
      <c r="L10" s="19">
        <v>4.58</v>
      </c>
      <c r="M10" s="19">
        <v>10.58</v>
      </c>
      <c r="N10" s="19">
        <v>165.87000000000003</v>
      </c>
      <c r="O10" s="19">
        <v>4.92</v>
      </c>
      <c r="P10" s="10">
        <v>32.276358330000001</v>
      </c>
      <c r="Q10" s="10">
        <v>-106.82694499999999</v>
      </c>
    </row>
    <row r="11" spans="1:17" ht="15.6" x14ac:dyDescent="0.3">
      <c r="A11" s="18">
        <v>44231</v>
      </c>
      <c r="B11" s="19" t="s">
        <v>2001</v>
      </c>
      <c r="C11" s="8" t="s">
        <v>1897</v>
      </c>
      <c r="D11" s="8" t="s">
        <v>1900</v>
      </c>
      <c r="E11" s="19" t="s">
        <v>1902</v>
      </c>
      <c r="F11" s="19">
        <v>0</v>
      </c>
      <c r="G11" s="19">
        <v>0</v>
      </c>
      <c r="H11" s="19">
        <v>0</v>
      </c>
      <c r="I11" s="19">
        <v>0.15410143100000001</v>
      </c>
      <c r="J11" s="19">
        <v>21.73</v>
      </c>
      <c r="K11" s="19">
        <v>6.21</v>
      </c>
      <c r="L11" s="19">
        <v>4.58</v>
      </c>
      <c r="M11" s="19">
        <v>10.58</v>
      </c>
      <c r="N11" s="19">
        <v>165.87000000000003</v>
      </c>
      <c r="O11" s="19">
        <v>4.92</v>
      </c>
      <c r="P11" s="10">
        <v>32.273942239999997</v>
      </c>
      <c r="Q11" s="10">
        <v>-106.8274718</v>
      </c>
    </row>
    <row r="12" spans="1:17" ht="15.6" x14ac:dyDescent="0.3">
      <c r="A12" s="18">
        <v>44231</v>
      </c>
      <c r="B12" s="19" t="s">
        <v>2001</v>
      </c>
      <c r="C12" s="8" t="s">
        <v>1897</v>
      </c>
      <c r="D12" s="8" t="s">
        <v>1901</v>
      </c>
      <c r="E12" s="19" t="s">
        <v>1902</v>
      </c>
      <c r="F12" s="19">
        <v>0</v>
      </c>
      <c r="G12" s="19">
        <v>0</v>
      </c>
      <c r="H12" s="19">
        <v>0</v>
      </c>
      <c r="I12" s="19">
        <v>0.14627285300000001</v>
      </c>
      <c r="J12" s="19">
        <v>21.73</v>
      </c>
      <c r="K12" s="19">
        <v>6.21</v>
      </c>
      <c r="L12" s="19">
        <v>4.58</v>
      </c>
      <c r="M12" s="19">
        <v>10.58</v>
      </c>
      <c r="N12" s="19">
        <v>165.87000000000003</v>
      </c>
      <c r="O12" s="19">
        <v>4.92</v>
      </c>
      <c r="P12" s="10">
        <v>32.271216870000003</v>
      </c>
      <c r="Q12" s="10">
        <v>-106.8279943</v>
      </c>
    </row>
    <row r="13" spans="1:17" ht="15.6" x14ac:dyDescent="0.3">
      <c r="A13" s="18">
        <v>44231</v>
      </c>
      <c r="B13" s="19" t="s">
        <v>2001</v>
      </c>
      <c r="C13" s="8" t="s">
        <v>1897</v>
      </c>
      <c r="D13" s="8" t="s">
        <v>1903</v>
      </c>
      <c r="E13" s="19" t="s">
        <v>1902</v>
      </c>
      <c r="F13" s="19">
        <v>0</v>
      </c>
      <c r="G13" s="19">
        <v>0</v>
      </c>
      <c r="H13" s="19">
        <v>0</v>
      </c>
      <c r="I13" s="19">
        <v>0.16050413299999999</v>
      </c>
      <c r="J13" s="19">
        <v>21.73</v>
      </c>
      <c r="K13" s="19">
        <v>6.21</v>
      </c>
      <c r="L13" s="19">
        <v>4.58</v>
      </c>
      <c r="M13" s="19">
        <v>10.58</v>
      </c>
      <c r="N13" s="19">
        <v>165.87000000000003</v>
      </c>
      <c r="O13" s="19">
        <v>4.92</v>
      </c>
      <c r="P13" s="10">
        <v>32.26696003</v>
      </c>
      <c r="Q13" s="10">
        <v>-106.8276431</v>
      </c>
    </row>
    <row r="14" spans="1:17" ht="15.6" x14ac:dyDescent="0.3">
      <c r="A14" s="18">
        <v>44246</v>
      </c>
      <c r="B14" s="19" t="s">
        <v>2001</v>
      </c>
      <c r="C14" s="8" t="s">
        <v>1897</v>
      </c>
      <c r="D14" s="8" t="s">
        <v>1898</v>
      </c>
      <c r="E14" s="19" t="s">
        <v>1902</v>
      </c>
      <c r="F14" s="19">
        <v>0</v>
      </c>
      <c r="G14" s="19">
        <v>0</v>
      </c>
      <c r="H14" s="19">
        <v>0</v>
      </c>
      <c r="I14" s="19">
        <v>0.190522</v>
      </c>
      <c r="J14" s="19">
        <v>15.45</v>
      </c>
      <c r="K14" s="19">
        <v>-5.0199999999999996</v>
      </c>
      <c r="L14" s="19">
        <v>4.58</v>
      </c>
      <c r="M14" s="19">
        <v>10.58</v>
      </c>
      <c r="N14" s="19">
        <v>165.87000000000003</v>
      </c>
      <c r="O14" s="19">
        <v>4.84</v>
      </c>
      <c r="P14" s="10">
        <v>32.276358330000001</v>
      </c>
      <c r="Q14" s="10">
        <v>-106.82694499999999</v>
      </c>
    </row>
    <row r="15" spans="1:17" ht="15.6" x14ac:dyDescent="0.3">
      <c r="A15" s="18">
        <v>44246</v>
      </c>
      <c r="B15" s="19" t="s">
        <v>2001</v>
      </c>
      <c r="C15" s="8" t="s">
        <v>1897</v>
      </c>
      <c r="D15" s="8" t="s">
        <v>1900</v>
      </c>
      <c r="E15" s="19" t="s">
        <v>1902</v>
      </c>
      <c r="F15" s="19">
        <v>0</v>
      </c>
      <c r="G15" s="19">
        <v>0</v>
      </c>
      <c r="H15" s="19">
        <v>0</v>
      </c>
      <c r="I15" s="19">
        <v>0.15410143100000001</v>
      </c>
      <c r="J15" s="19">
        <v>15.45</v>
      </c>
      <c r="K15" s="19">
        <v>-5.0199999999999996</v>
      </c>
      <c r="L15" s="19">
        <v>4.58</v>
      </c>
      <c r="M15" s="19">
        <v>10.58</v>
      </c>
      <c r="N15" s="19">
        <v>165.87000000000003</v>
      </c>
      <c r="O15" s="19">
        <v>4.84</v>
      </c>
      <c r="P15" s="10">
        <v>32.273942239999997</v>
      </c>
      <c r="Q15" s="10">
        <v>-106.8274718</v>
      </c>
    </row>
    <row r="16" spans="1:17" ht="15.6" x14ac:dyDescent="0.3">
      <c r="A16" s="18">
        <v>44246</v>
      </c>
      <c r="B16" s="19" t="s">
        <v>2001</v>
      </c>
      <c r="C16" s="8" t="s">
        <v>1897</v>
      </c>
      <c r="D16" s="8" t="s">
        <v>1901</v>
      </c>
      <c r="E16" s="19" t="s">
        <v>1902</v>
      </c>
      <c r="F16" s="19">
        <v>0</v>
      </c>
      <c r="G16" s="19">
        <v>0</v>
      </c>
      <c r="H16" s="19">
        <v>0</v>
      </c>
      <c r="I16" s="19">
        <v>0.14627285300000001</v>
      </c>
      <c r="J16" s="19">
        <v>15.45</v>
      </c>
      <c r="K16" s="19">
        <v>-5.0199999999999996</v>
      </c>
      <c r="L16" s="19">
        <v>4.58</v>
      </c>
      <c r="M16" s="19">
        <v>10.58</v>
      </c>
      <c r="N16" s="19">
        <v>165.87000000000003</v>
      </c>
      <c r="O16" s="19">
        <v>4.84</v>
      </c>
      <c r="P16" s="10">
        <v>32.271216870000003</v>
      </c>
      <c r="Q16" s="10">
        <v>-106.8279943</v>
      </c>
    </row>
    <row r="17" spans="1:17" ht="15.6" x14ac:dyDescent="0.3">
      <c r="A17" s="18">
        <v>44246</v>
      </c>
      <c r="B17" s="19" t="s">
        <v>2001</v>
      </c>
      <c r="C17" s="8" t="s">
        <v>1897</v>
      </c>
      <c r="D17" s="8" t="s">
        <v>1903</v>
      </c>
      <c r="E17" s="19" t="s">
        <v>1902</v>
      </c>
      <c r="F17" s="19">
        <v>0</v>
      </c>
      <c r="G17" s="19">
        <v>0</v>
      </c>
      <c r="H17" s="19">
        <v>0</v>
      </c>
      <c r="I17" s="19">
        <v>0.16050413299999999</v>
      </c>
      <c r="J17" s="19">
        <v>15.45</v>
      </c>
      <c r="K17" s="19">
        <v>-5.0199999999999996</v>
      </c>
      <c r="L17" s="19">
        <v>4.58</v>
      </c>
      <c r="M17" s="19">
        <v>10.58</v>
      </c>
      <c r="N17" s="19">
        <v>165.87000000000003</v>
      </c>
      <c r="O17" s="19">
        <v>4.84</v>
      </c>
      <c r="P17" s="10">
        <v>32.26696003</v>
      </c>
      <c r="Q17" s="10">
        <v>-106.8276431</v>
      </c>
    </row>
    <row r="18" spans="1:17" ht="15.6" x14ac:dyDescent="0.3">
      <c r="A18" s="18">
        <v>44264</v>
      </c>
      <c r="B18" s="19" t="s">
        <v>1896</v>
      </c>
      <c r="C18" s="8" t="s">
        <v>1897</v>
      </c>
      <c r="D18" s="8" t="s">
        <v>1898</v>
      </c>
      <c r="E18" s="19" t="s">
        <v>1902</v>
      </c>
      <c r="F18" s="19">
        <v>0</v>
      </c>
      <c r="G18" s="19">
        <v>0</v>
      </c>
      <c r="H18" s="19">
        <v>0</v>
      </c>
      <c r="I18" s="19">
        <v>0.31271290800000001</v>
      </c>
      <c r="J18" s="19">
        <v>26.27</v>
      </c>
      <c r="K18" s="19">
        <v>8.94</v>
      </c>
      <c r="L18" s="19">
        <v>2.59</v>
      </c>
      <c r="M18" s="19">
        <v>8.91</v>
      </c>
      <c r="N18" s="19">
        <v>148.21000000000004</v>
      </c>
      <c r="O18" s="19">
        <v>4.92</v>
      </c>
      <c r="P18" s="10">
        <v>32.276358330000001</v>
      </c>
      <c r="Q18" s="10">
        <v>-106.82694499999999</v>
      </c>
    </row>
    <row r="19" spans="1:17" ht="15.6" x14ac:dyDescent="0.3">
      <c r="A19" s="18">
        <v>44264</v>
      </c>
      <c r="B19" s="19" t="s">
        <v>1896</v>
      </c>
      <c r="C19" s="8" t="s">
        <v>1897</v>
      </c>
      <c r="D19" s="8" t="s">
        <v>1900</v>
      </c>
      <c r="E19" s="19" t="s">
        <v>1902</v>
      </c>
      <c r="F19" s="19">
        <v>0</v>
      </c>
      <c r="G19" s="19">
        <v>0</v>
      </c>
      <c r="H19" s="19">
        <v>0</v>
      </c>
      <c r="I19" s="19">
        <v>0.19013632799999999</v>
      </c>
      <c r="J19" s="19">
        <v>26.27</v>
      </c>
      <c r="K19" s="19">
        <v>8.94</v>
      </c>
      <c r="L19" s="19">
        <v>2.59</v>
      </c>
      <c r="M19" s="19">
        <v>8.91</v>
      </c>
      <c r="N19" s="19">
        <v>148.21000000000004</v>
      </c>
      <c r="O19" s="19">
        <v>4.92</v>
      </c>
      <c r="P19" s="10">
        <v>32.273942239999997</v>
      </c>
      <c r="Q19" s="10">
        <v>-106.8274718</v>
      </c>
    </row>
    <row r="20" spans="1:17" ht="15.6" x14ac:dyDescent="0.3">
      <c r="A20" s="18">
        <v>44264</v>
      </c>
      <c r="B20" s="19" t="s">
        <v>1896</v>
      </c>
      <c r="C20" s="8" t="s">
        <v>1897</v>
      </c>
      <c r="D20" s="8" t="s">
        <v>1901</v>
      </c>
      <c r="E20" s="19" t="s">
        <v>1902</v>
      </c>
      <c r="F20" s="19">
        <v>0</v>
      </c>
      <c r="G20" s="19">
        <v>0</v>
      </c>
      <c r="H20" s="19">
        <v>0</v>
      </c>
      <c r="I20" s="19">
        <v>0.19026130399999999</v>
      </c>
      <c r="J20" s="19">
        <v>26.27</v>
      </c>
      <c r="K20" s="19">
        <v>8.94</v>
      </c>
      <c r="L20" s="19">
        <v>2.59</v>
      </c>
      <c r="M20" s="19">
        <v>8.91</v>
      </c>
      <c r="N20" s="19">
        <v>148.21000000000004</v>
      </c>
      <c r="O20" s="19">
        <v>4.92</v>
      </c>
      <c r="P20" s="10">
        <v>32.271216870000003</v>
      </c>
      <c r="Q20" s="10">
        <v>-106.8279943</v>
      </c>
    </row>
    <row r="21" spans="1:17" ht="15.6" x14ac:dyDescent="0.3">
      <c r="A21" s="18">
        <v>44264</v>
      </c>
      <c r="B21" s="19" t="s">
        <v>1896</v>
      </c>
      <c r="C21" s="8" t="s">
        <v>1897</v>
      </c>
      <c r="D21" s="8" t="s">
        <v>1903</v>
      </c>
      <c r="E21" s="19" t="s">
        <v>1902</v>
      </c>
      <c r="F21" s="19">
        <v>0</v>
      </c>
      <c r="G21" s="19">
        <v>0</v>
      </c>
      <c r="H21" s="19">
        <v>0</v>
      </c>
      <c r="I21" s="19">
        <v>0.22069507799999999</v>
      </c>
      <c r="J21" s="19">
        <v>26.27</v>
      </c>
      <c r="K21" s="19">
        <v>8.94</v>
      </c>
      <c r="L21" s="19">
        <v>2.59</v>
      </c>
      <c r="M21" s="19">
        <v>8.91</v>
      </c>
      <c r="N21" s="19">
        <v>148.21000000000004</v>
      </c>
      <c r="O21" s="19">
        <v>4.92</v>
      </c>
      <c r="P21" s="10">
        <v>32.26696003</v>
      </c>
      <c r="Q21" s="10">
        <v>-106.8276431</v>
      </c>
    </row>
    <row r="22" spans="1:17" ht="15.6" x14ac:dyDescent="0.3">
      <c r="A22" s="18">
        <v>44273</v>
      </c>
      <c r="B22" s="19" t="s">
        <v>1896</v>
      </c>
      <c r="C22" s="8" t="s">
        <v>1897</v>
      </c>
      <c r="D22" s="8" t="s">
        <v>1898</v>
      </c>
      <c r="E22" s="19" t="s">
        <v>1902</v>
      </c>
      <c r="F22" s="19">
        <v>0</v>
      </c>
      <c r="G22" s="19">
        <v>0</v>
      </c>
      <c r="H22" s="19">
        <v>0</v>
      </c>
      <c r="I22" s="19">
        <v>0.31271290800000001</v>
      </c>
      <c r="J22" s="19">
        <v>21.85</v>
      </c>
      <c r="K22" s="19">
        <v>-0.41</v>
      </c>
      <c r="L22" s="19">
        <v>2.59</v>
      </c>
      <c r="M22" s="19">
        <v>8.91</v>
      </c>
      <c r="N22" s="19">
        <v>148.21000000000004</v>
      </c>
      <c r="O22" s="19">
        <v>4.8499999999999996</v>
      </c>
      <c r="P22" s="10">
        <v>32.276358330000001</v>
      </c>
      <c r="Q22" s="10">
        <v>-106.82694499999999</v>
      </c>
    </row>
    <row r="23" spans="1:17" ht="15.6" x14ac:dyDescent="0.3">
      <c r="A23" s="18">
        <v>44273</v>
      </c>
      <c r="B23" s="19" t="s">
        <v>1896</v>
      </c>
      <c r="C23" s="8" t="s">
        <v>1897</v>
      </c>
      <c r="D23" s="8" t="s">
        <v>1900</v>
      </c>
      <c r="E23" s="19" t="s">
        <v>1902</v>
      </c>
      <c r="F23" s="19">
        <v>0</v>
      </c>
      <c r="G23" s="19">
        <v>0</v>
      </c>
      <c r="H23" s="19">
        <v>0</v>
      </c>
      <c r="I23" s="19">
        <v>0.19013632799999999</v>
      </c>
      <c r="J23" s="19">
        <v>21.85</v>
      </c>
      <c r="K23" s="19">
        <v>-0.41</v>
      </c>
      <c r="L23" s="19">
        <v>2.59</v>
      </c>
      <c r="M23" s="19">
        <v>8.91</v>
      </c>
      <c r="N23" s="19">
        <v>148.21000000000004</v>
      </c>
      <c r="O23" s="19">
        <v>4.8499999999999996</v>
      </c>
      <c r="P23" s="10">
        <v>32.273942239999997</v>
      </c>
      <c r="Q23" s="10">
        <v>-106.8274718</v>
      </c>
    </row>
    <row r="24" spans="1:17" ht="15.6" x14ac:dyDescent="0.3">
      <c r="A24" s="18">
        <v>44273</v>
      </c>
      <c r="B24" s="19" t="s">
        <v>1896</v>
      </c>
      <c r="C24" s="8" t="s">
        <v>1897</v>
      </c>
      <c r="D24" s="8" t="s">
        <v>1901</v>
      </c>
      <c r="E24" s="19" t="s">
        <v>1902</v>
      </c>
      <c r="F24" s="19">
        <v>0</v>
      </c>
      <c r="G24" s="19">
        <v>0</v>
      </c>
      <c r="H24" s="19">
        <v>0</v>
      </c>
      <c r="I24" s="19">
        <v>0.19026130399999999</v>
      </c>
      <c r="J24" s="19">
        <v>21.85</v>
      </c>
      <c r="K24" s="19">
        <v>-0.41</v>
      </c>
      <c r="L24" s="19">
        <v>2.59</v>
      </c>
      <c r="M24" s="19">
        <v>8.91</v>
      </c>
      <c r="N24" s="19">
        <v>148.21000000000004</v>
      </c>
      <c r="O24" s="19">
        <v>4.8499999999999996</v>
      </c>
      <c r="P24" s="10">
        <v>32.271216870000003</v>
      </c>
      <c r="Q24" s="10">
        <v>-106.8279943</v>
      </c>
    </row>
    <row r="25" spans="1:17" ht="15.6" x14ac:dyDescent="0.3">
      <c r="A25" s="18">
        <v>44273</v>
      </c>
      <c r="B25" s="19" t="s">
        <v>1896</v>
      </c>
      <c r="C25" s="8" t="s">
        <v>1897</v>
      </c>
      <c r="D25" s="8" t="s">
        <v>1903</v>
      </c>
      <c r="E25" s="19" t="s">
        <v>1902</v>
      </c>
      <c r="F25" s="19">
        <v>0</v>
      </c>
      <c r="G25" s="19">
        <v>0</v>
      </c>
      <c r="H25" s="19">
        <v>0</v>
      </c>
      <c r="I25" s="19">
        <v>0.22069507799999999</v>
      </c>
      <c r="J25" s="19">
        <v>21.85</v>
      </c>
      <c r="K25" s="19">
        <v>-0.41</v>
      </c>
      <c r="L25" s="19">
        <v>2.59</v>
      </c>
      <c r="M25" s="19">
        <v>8.91</v>
      </c>
      <c r="N25" s="19">
        <v>148.21000000000004</v>
      </c>
      <c r="O25" s="19">
        <v>4.8499999999999996</v>
      </c>
      <c r="P25" s="10">
        <v>32.26696003</v>
      </c>
      <c r="Q25" s="10">
        <v>-106.8276431</v>
      </c>
    </row>
    <row r="26" spans="1:17" ht="15.6" x14ac:dyDescent="0.3">
      <c r="A26" s="18">
        <v>44274</v>
      </c>
      <c r="B26" s="19" t="s">
        <v>1896</v>
      </c>
      <c r="C26" s="8" t="s">
        <v>1910</v>
      </c>
      <c r="D26" s="8" t="s">
        <v>1911</v>
      </c>
      <c r="E26" s="19" t="s">
        <v>1902</v>
      </c>
      <c r="F26" s="19">
        <v>0</v>
      </c>
      <c r="G26" s="19">
        <v>0</v>
      </c>
      <c r="H26" s="19">
        <v>0</v>
      </c>
      <c r="I26" s="19">
        <v>0.21486017099999999</v>
      </c>
      <c r="J26" s="19">
        <v>24.65</v>
      </c>
      <c r="K26" s="19">
        <v>0.43</v>
      </c>
      <c r="L26" s="19">
        <v>1.1299999999999999</v>
      </c>
      <c r="M26" s="19">
        <v>11.989999999999998</v>
      </c>
      <c r="N26" s="19">
        <v>146.41000000000003</v>
      </c>
      <c r="O26" s="19">
        <v>0</v>
      </c>
      <c r="P26" s="10">
        <v>32.684593560000003</v>
      </c>
      <c r="Q26" s="10">
        <v>-107.19829129999999</v>
      </c>
    </row>
    <row r="27" spans="1:17" ht="15.6" x14ac:dyDescent="0.3">
      <c r="A27" s="18">
        <v>44274</v>
      </c>
      <c r="B27" s="19" t="s">
        <v>1896</v>
      </c>
      <c r="C27" s="8" t="s">
        <v>1910</v>
      </c>
      <c r="D27" s="8" t="s">
        <v>1912</v>
      </c>
      <c r="E27" s="19" t="s">
        <v>1902</v>
      </c>
      <c r="F27" s="19">
        <v>0</v>
      </c>
      <c r="G27" s="19">
        <v>0</v>
      </c>
      <c r="H27" s="19">
        <v>0</v>
      </c>
      <c r="I27" s="19">
        <v>0.20364269600000001</v>
      </c>
      <c r="J27" s="19">
        <v>24.65</v>
      </c>
      <c r="K27" s="19">
        <v>0.43</v>
      </c>
      <c r="L27" s="19">
        <v>1.1299999999999999</v>
      </c>
      <c r="M27" s="19">
        <v>11.989999999999998</v>
      </c>
      <c r="N27" s="19">
        <v>146.41000000000003</v>
      </c>
      <c r="O27" s="19">
        <v>0</v>
      </c>
      <c r="P27" s="10">
        <v>32.683200059999997</v>
      </c>
      <c r="Q27" s="10">
        <v>-107.1965591</v>
      </c>
    </row>
    <row r="28" spans="1:17" ht="15.6" x14ac:dyDescent="0.3">
      <c r="A28" s="18">
        <v>44274</v>
      </c>
      <c r="B28" s="19" t="s">
        <v>1896</v>
      </c>
      <c r="C28" s="8" t="s">
        <v>1910</v>
      </c>
      <c r="D28" s="8" t="s">
        <v>1913</v>
      </c>
      <c r="E28" s="19" t="s">
        <v>1902</v>
      </c>
      <c r="F28" s="19">
        <v>0</v>
      </c>
      <c r="G28" s="19">
        <v>0</v>
      </c>
      <c r="H28" s="19">
        <v>0</v>
      </c>
      <c r="I28" s="19">
        <v>0.15893644100000001</v>
      </c>
      <c r="J28" s="19">
        <v>24.65</v>
      </c>
      <c r="K28" s="19">
        <v>0.43</v>
      </c>
      <c r="L28" s="19">
        <v>1.1299999999999999</v>
      </c>
      <c r="M28" s="19">
        <v>11.989999999999998</v>
      </c>
      <c r="N28" s="19">
        <v>146.41000000000003</v>
      </c>
      <c r="O28" s="19">
        <v>0</v>
      </c>
      <c r="P28" s="10">
        <v>32.682965369999998</v>
      </c>
      <c r="Q28" s="10">
        <v>-107.19400779999999</v>
      </c>
    </row>
    <row r="29" spans="1:17" ht="15.6" x14ac:dyDescent="0.3">
      <c r="A29" s="18">
        <v>44274</v>
      </c>
      <c r="B29" s="19" t="s">
        <v>1896</v>
      </c>
      <c r="C29" s="8" t="s">
        <v>1910</v>
      </c>
      <c r="D29" s="8" t="s">
        <v>1914</v>
      </c>
      <c r="E29" s="19" t="s">
        <v>1902</v>
      </c>
      <c r="F29" s="19">
        <v>0</v>
      </c>
      <c r="G29" s="19">
        <v>0</v>
      </c>
      <c r="H29" s="19">
        <v>0</v>
      </c>
      <c r="I29" s="19">
        <v>0.15986254799999999</v>
      </c>
      <c r="J29" s="19">
        <v>24.65</v>
      </c>
      <c r="K29" s="19">
        <v>0.43</v>
      </c>
      <c r="L29" s="19">
        <v>1.1299999999999999</v>
      </c>
      <c r="M29" s="19">
        <v>11.989999999999998</v>
      </c>
      <c r="N29" s="19">
        <v>146.41000000000003</v>
      </c>
      <c r="O29" s="19">
        <v>0</v>
      </c>
      <c r="P29" s="10">
        <v>32.683288330000003</v>
      </c>
      <c r="Q29" s="10">
        <v>-107.1920176</v>
      </c>
    </row>
    <row r="30" spans="1:17" ht="15.6" x14ac:dyDescent="0.3">
      <c r="A30" s="18">
        <v>44274</v>
      </c>
      <c r="B30" s="19" t="s">
        <v>1896</v>
      </c>
      <c r="C30" s="8" t="s">
        <v>1915</v>
      </c>
      <c r="D30" s="8" t="s">
        <v>1916</v>
      </c>
      <c r="E30" s="19" t="s">
        <v>1902</v>
      </c>
      <c r="F30" s="19">
        <v>0</v>
      </c>
      <c r="G30" s="19">
        <v>0.5</v>
      </c>
      <c r="H30" s="19">
        <v>0</v>
      </c>
      <c r="I30" s="19">
        <v>0.137201712</v>
      </c>
      <c r="J30" s="19">
        <v>24.59</v>
      </c>
      <c r="K30" s="19">
        <v>0.4</v>
      </c>
      <c r="L30" s="19">
        <v>0.59</v>
      </c>
      <c r="M30" s="19">
        <v>11.01</v>
      </c>
      <c r="N30" s="19">
        <v>143.33999999999997</v>
      </c>
      <c r="O30" s="19">
        <v>0</v>
      </c>
      <c r="P30" s="10">
        <v>32.659915720000001</v>
      </c>
      <c r="Q30" s="10">
        <v>-107.11338430000001</v>
      </c>
    </row>
    <row r="31" spans="1:17" ht="15.6" x14ac:dyDescent="0.3">
      <c r="A31" s="18">
        <v>44274</v>
      </c>
      <c r="B31" s="19" t="s">
        <v>1896</v>
      </c>
      <c r="C31" s="8" t="s">
        <v>1915</v>
      </c>
      <c r="D31" s="8" t="s">
        <v>1917</v>
      </c>
      <c r="E31" s="19" t="s">
        <v>1899</v>
      </c>
      <c r="F31" s="19">
        <v>1</v>
      </c>
      <c r="G31" s="19">
        <v>0.5</v>
      </c>
      <c r="H31" s="19">
        <v>10</v>
      </c>
      <c r="I31" s="19">
        <v>0.13719305400000001</v>
      </c>
      <c r="J31" s="19">
        <v>24.59</v>
      </c>
      <c r="K31" s="19">
        <v>0.4</v>
      </c>
      <c r="L31" s="19">
        <v>0.59</v>
      </c>
      <c r="M31" s="19">
        <v>11.01</v>
      </c>
      <c r="N31" s="19">
        <v>143.33999999999997</v>
      </c>
      <c r="O31" s="19">
        <v>0</v>
      </c>
      <c r="P31" s="10">
        <v>32.658148570000002</v>
      </c>
      <c r="Q31" s="10">
        <v>-107.11189400000001</v>
      </c>
    </row>
    <row r="32" spans="1:17" ht="15.6" x14ac:dyDescent="0.3">
      <c r="A32" s="18">
        <v>44274</v>
      </c>
      <c r="B32" s="19" t="s">
        <v>1896</v>
      </c>
      <c r="C32" s="8" t="s">
        <v>1915</v>
      </c>
      <c r="D32" s="8" t="s">
        <v>1918</v>
      </c>
      <c r="E32" s="19" t="s">
        <v>1899</v>
      </c>
      <c r="F32" s="19">
        <v>1</v>
      </c>
      <c r="G32" s="19">
        <v>0.5</v>
      </c>
      <c r="H32" s="19">
        <v>10</v>
      </c>
      <c r="I32" s="19">
        <v>0.167632684</v>
      </c>
      <c r="J32" s="19">
        <v>24.59</v>
      </c>
      <c r="K32" s="19">
        <v>0.4</v>
      </c>
      <c r="L32" s="19">
        <v>0.59</v>
      </c>
      <c r="M32" s="19">
        <v>11.01</v>
      </c>
      <c r="N32" s="19">
        <v>143.33999999999997</v>
      </c>
      <c r="O32" s="19">
        <v>0</v>
      </c>
      <c r="P32" s="10">
        <v>32.656895470000002</v>
      </c>
      <c r="Q32" s="10">
        <v>-107.11016549999999</v>
      </c>
    </row>
    <row r="33" spans="1:17" ht="15.6" x14ac:dyDescent="0.3">
      <c r="A33" s="18">
        <v>44274</v>
      </c>
      <c r="B33" s="19" t="s">
        <v>1896</v>
      </c>
      <c r="C33" s="8" t="s">
        <v>1915</v>
      </c>
      <c r="D33" s="8" t="s">
        <v>1919</v>
      </c>
      <c r="E33" s="19" t="s">
        <v>1902</v>
      </c>
      <c r="F33" s="19">
        <v>0</v>
      </c>
      <c r="G33" s="19">
        <v>0.5</v>
      </c>
      <c r="H33" s="19">
        <v>0</v>
      </c>
      <c r="I33" s="19">
        <v>0.17706216899999999</v>
      </c>
      <c r="J33" s="19">
        <v>24.59</v>
      </c>
      <c r="K33" s="19">
        <v>0.4</v>
      </c>
      <c r="L33" s="19">
        <v>0.59</v>
      </c>
      <c r="M33" s="19">
        <v>11.01</v>
      </c>
      <c r="N33" s="19">
        <v>143.33999999999997</v>
      </c>
      <c r="O33" s="19">
        <v>0</v>
      </c>
      <c r="P33" s="10">
        <v>32.655832400000001</v>
      </c>
      <c r="Q33" s="10">
        <v>-107.1083953</v>
      </c>
    </row>
    <row r="34" spans="1:17" ht="15.6" x14ac:dyDescent="0.3">
      <c r="A34" s="18">
        <v>44274</v>
      </c>
      <c r="B34" s="19" t="s">
        <v>1896</v>
      </c>
      <c r="C34" s="8" t="s">
        <v>1920</v>
      </c>
      <c r="D34" s="8" t="s">
        <v>1921</v>
      </c>
      <c r="E34" s="19" t="s">
        <v>1902</v>
      </c>
      <c r="F34" s="19">
        <v>0</v>
      </c>
      <c r="G34" s="19">
        <v>0</v>
      </c>
      <c r="H34" s="19">
        <v>0</v>
      </c>
      <c r="I34" s="19">
        <v>0.140418932</v>
      </c>
      <c r="J34" s="19">
        <v>24.53</v>
      </c>
      <c r="K34" s="19">
        <v>0.35</v>
      </c>
      <c r="L34" s="19">
        <v>0.33</v>
      </c>
      <c r="M34" s="19">
        <v>9.31</v>
      </c>
      <c r="N34" s="19">
        <v>137.88</v>
      </c>
      <c r="O34" s="19">
        <v>0</v>
      </c>
      <c r="P34" s="10">
        <v>32.643676370000001</v>
      </c>
      <c r="Q34" s="10">
        <v>-107.04343660000001</v>
      </c>
    </row>
    <row r="35" spans="1:17" ht="15.6" x14ac:dyDescent="0.3">
      <c r="A35" s="18">
        <v>44274</v>
      </c>
      <c r="B35" s="19" t="s">
        <v>1896</v>
      </c>
      <c r="C35" s="8" t="s">
        <v>1920</v>
      </c>
      <c r="D35" s="8" t="s">
        <v>1922</v>
      </c>
      <c r="E35" s="19" t="s">
        <v>1902</v>
      </c>
      <c r="F35" s="19">
        <v>0</v>
      </c>
      <c r="G35" s="19">
        <v>0</v>
      </c>
      <c r="H35" s="19">
        <v>0</v>
      </c>
      <c r="I35" s="19">
        <v>0.16886399699999999</v>
      </c>
      <c r="J35" s="19">
        <v>24.53</v>
      </c>
      <c r="K35" s="19">
        <v>0.35</v>
      </c>
      <c r="L35" s="19">
        <v>0.33</v>
      </c>
      <c r="M35" s="19">
        <v>9.31</v>
      </c>
      <c r="N35" s="19">
        <v>137.88</v>
      </c>
      <c r="O35" s="19">
        <v>0</v>
      </c>
      <c r="P35" s="10">
        <v>32.64225648</v>
      </c>
      <c r="Q35" s="10">
        <v>-107.0416987</v>
      </c>
    </row>
    <row r="36" spans="1:17" ht="15.6" x14ac:dyDescent="0.3">
      <c r="A36" s="18">
        <v>44274</v>
      </c>
      <c r="B36" s="19" t="s">
        <v>1896</v>
      </c>
      <c r="C36" s="8" t="s">
        <v>1920</v>
      </c>
      <c r="D36" s="8" t="s">
        <v>1923</v>
      </c>
      <c r="E36" s="19" t="s">
        <v>1902</v>
      </c>
      <c r="F36" s="19">
        <v>0</v>
      </c>
      <c r="G36" s="19">
        <v>0</v>
      </c>
      <c r="H36" s="19">
        <v>0</v>
      </c>
      <c r="I36" s="19">
        <v>0.13850399899999999</v>
      </c>
      <c r="J36" s="19">
        <v>24.53</v>
      </c>
      <c r="K36" s="19">
        <v>0.35</v>
      </c>
      <c r="L36" s="19">
        <v>0.33</v>
      </c>
      <c r="M36" s="19">
        <v>9.31</v>
      </c>
      <c r="N36" s="19">
        <v>137.88</v>
      </c>
      <c r="O36" s="19">
        <v>0</v>
      </c>
      <c r="P36" s="10">
        <v>32.640433250000001</v>
      </c>
      <c r="Q36" s="10">
        <v>-107.0406507</v>
      </c>
    </row>
    <row r="37" spans="1:17" ht="15.6" x14ac:dyDescent="0.3">
      <c r="A37" s="18">
        <v>44274</v>
      </c>
      <c r="B37" s="19" t="s">
        <v>1896</v>
      </c>
      <c r="C37" s="8" t="s">
        <v>1920</v>
      </c>
      <c r="D37" s="8" t="s">
        <v>1924</v>
      </c>
      <c r="E37" s="19" t="s">
        <v>1902</v>
      </c>
      <c r="F37" s="19">
        <v>0</v>
      </c>
      <c r="G37" s="19">
        <v>0</v>
      </c>
      <c r="H37" s="19">
        <v>0</v>
      </c>
      <c r="I37" s="19">
        <v>0.14599019299999999</v>
      </c>
      <c r="J37" s="19">
        <v>24.53</v>
      </c>
      <c r="K37" s="19">
        <v>0.35</v>
      </c>
      <c r="L37" s="19">
        <v>0.33</v>
      </c>
      <c r="M37" s="19">
        <v>9.31</v>
      </c>
      <c r="N37" s="19">
        <v>137.88</v>
      </c>
      <c r="O37" s="19">
        <v>0</v>
      </c>
      <c r="P37" s="10">
        <v>32.638175500000003</v>
      </c>
      <c r="Q37" s="10">
        <v>-107.0408211</v>
      </c>
    </row>
    <row r="38" spans="1:17" ht="15.6" x14ac:dyDescent="0.3">
      <c r="A38" s="18">
        <v>44315</v>
      </c>
      <c r="B38" s="19" t="s">
        <v>1904</v>
      </c>
      <c r="C38" s="8" t="s">
        <v>1897</v>
      </c>
      <c r="D38" s="8" t="s">
        <v>1898</v>
      </c>
      <c r="E38" s="19" t="s">
        <v>1902</v>
      </c>
      <c r="F38" s="19">
        <v>0</v>
      </c>
      <c r="G38" s="19">
        <v>0</v>
      </c>
      <c r="H38" s="19">
        <v>0</v>
      </c>
      <c r="I38" s="19">
        <v>0.31271290800000001</v>
      </c>
      <c r="J38" s="19">
        <v>16.61</v>
      </c>
      <c r="K38" s="19">
        <v>5.67</v>
      </c>
      <c r="L38" s="19">
        <v>0.83</v>
      </c>
      <c r="M38" s="19">
        <v>7.17</v>
      </c>
      <c r="N38" s="19">
        <v>94.539999999999992</v>
      </c>
      <c r="O38" s="19">
        <v>4.97</v>
      </c>
      <c r="P38" s="10">
        <v>32.276358330000001</v>
      </c>
      <c r="Q38" s="10">
        <v>-106.82694499999999</v>
      </c>
    </row>
    <row r="39" spans="1:17" ht="15.6" x14ac:dyDescent="0.3">
      <c r="A39" s="18">
        <v>44315</v>
      </c>
      <c r="B39" s="19" t="s">
        <v>1904</v>
      </c>
      <c r="C39" s="8" t="s">
        <v>1897</v>
      </c>
      <c r="D39" s="8" t="s">
        <v>1900</v>
      </c>
      <c r="E39" s="19" t="s">
        <v>1902</v>
      </c>
      <c r="F39" s="19">
        <v>0</v>
      </c>
      <c r="G39" s="19">
        <v>0</v>
      </c>
      <c r="H39" s="19">
        <v>0</v>
      </c>
      <c r="I39" s="19">
        <v>0.19013632799999999</v>
      </c>
      <c r="J39" s="19">
        <v>16.61</v>
      </c>
      <c r="K39" s="19">
        <v>5.67</v>
      </c>
      <c r="L39" s="19">
        <v>0.83</v>
      </c>
      <c r="M39" s="19">
        <v>7.17</v>
      </c>
      <c r="N39" s="19">
        <v>94.539999999999992</v>
      </c>
      <c r="O39" s="19">
        <v>4.97</v>
      </c>
      <c r="P39" s="10">
        <v>32.273942239999997</v>
      </c>
      <c r="Q39" s="10">
        <v>-106.8274718</v>
      </c>
    </row>
    <row r="40" spans="1:17" ht="15.6" x14ac:dyDescent="0.3">
      <c r="A40" s="18">
        <v>44315</v>
      </c>
      <c r="B40" s="19" t="s">
        <v>1904</v>
      </c>
      <c r="C40" s="8" t="s">
        <v>1897</v>
      </c>
      <c r="D40" s="8" t="s">
        <v>1901</v>
      </c>
      <c r="E40" s="19" t="s">
        <v>1902</v>
      </c>
      <c r="F40" s="19">
        <v>0</v>
      </c>
      <c r="G40" s="19">
        <v>0</v>
      </c>
      <c r="H40" s="19">
        <v>0</v>
      </c>
      <c r="I40" s="19">
        <v>0.19026130399999999</v>
      </c>
      <c r="J40" s="19">
        <v>16.61</v>
      </c>
      <c r="K40" s="19">
        <v>5.67</v>
      </c>
      <c r="L40" s="19">
        <v>0.83</v>
      </c>
      <c r="M40" s="19">
        <v>7.17</v>
      </c>
      <c r="N40" s="19">
        <v>94.539999999999992</v>
      </c>
      <c r="O40" s="19">
        <v>4.97</v>
      </c>
      <c r="P40" s="10">
        <v>32.271216870000003</v>
      </c>
      <c r="Q40" s="10">
        <v>-106.8279943</v>
      </c>
    </row>
    <row r="41" spans="1:17" ht="15.6" x14ac:dyDescent="0.3">
      <c r="A41" s="18">
        <v>44315</v>
      </c>
      <c r="B41" s="19" t="s">
        <v>1904</v>
      </c>
      <c r="C41" s="8" t="s">
        <v>1897</v>
      </c>
      <c r="D41" s="8" t="s">
        <v>1903</v>
      </c>
      <c r="E41" s="19" t="s">
        <v>1902</v>
      </c>
      <c r="F41" s="19">
        <v>0</v>
      </c>
      <c r="G41" s="19">
        <v>0</v>
      </c>
      <c r="H41" s="19">
        <v>0</v>
      </c>
      <c r="I41" s="19">
        <v>0.22069507799999999</v>
      </c>
      <c r="J41" s="19">
        <v>16.61</v>
      </c>
      <c r="K41" s="19">
        <v>5.67</v>
      </c>
      <c r="L41" s="19">
        <v>0.83</v>
      </c>
      <c r="M41" s="19">
        <v>7.17</v>
      </c>
      <c r="N41" s="19">
        <v>94.539999999999992</v>
      </c>
      <c r="O41" s="19">
        <v>4.97</v>
      </c>
      <c r="P41" s="10">
        <v>32.26696003</v>
      </c>
      <c r="Q41" s="10">
        <v>-106.8276431</v>
      </c>
    </row>
    <row r="42" spans="1:17" ht="15.6" x14ac:dyDescent="0.3">
      <c r="A42" s="18">
        <v>44329</v>
      </c>
      <c r="B42" s="19" t="s">
        <v>1955</v>
      </c>
      <c r="C42" s="8" t="s">
        <v>1897</v>
      </c>
      <c r="D42" s="8" t="s">
        <v>1898</v>
      </c>
      <c r="E42" s="19" t="s">
        <v>1902</v>
      </c>
      <c r="F42" s="19">
        <v>0</v>
      </c>
      <c r="G42" s="19">
        <v>0</v>
      </c>
      <c r="H42" s="19">
        <v>0</v>
      </c>
      <c r="I42" s="19">
        <v>0.29690641200000001</v>
      </c>
      <c r="J42" s="19">
        <v>31.96</v>
      </c>
      <c r="K42" s="19">
        <v>12.5</v>
      </c>
      <c r="L42" s="19">
        <v>0</v>
      </c>
      <c r="M42" s="19">
        <v>3.42</v>
      </c>
      <c r="N42" s="19">
        <v>95.36999999999999</v>
      </c>
      <c r="O42" s="19">
        <v>4.8899999999999997</v>
      </c>
      <c r="P42" s="10">
        <v>32.276358330000001</v>
      </c>
      <c r="Q42" s="10">
        <v>-106.82694499999999</v>
      </c>
    </row>
    <row r="43" spans="1:17" ht="15.6" x14ac:dyDescent="0.3">
      <c r="A43" s="18">
        <v>44329</v>
      </c>
      <c r="B43" s="19" t="s">
        <v>1955</v>
      </c>
      <c r="C43" s="8" t="s">
        <v>1897</v>
      </c>
      <c r="D43" s="8" t="s">
        <v>1900</v>
      </c>
      <c r="E43" s="19" t="s">
        <v>1902</v>
      </c>
      <c r="F43" s="19">
        <v>0</v>
      </c>
      <c r="G43" s="19">
        <v>0</v>
      </c>
      <c r="H43" s="19">
        <v>0</v>
      </c>
      <c r="I43" s="19">
        <v>0.11980007600000001</v>
      </c>
      <c r="J43" s="19">
        <v>31.96</v>
      </c>
      <c r="K43" s="19">
        <v>12.5</v>
      </c>
      <c r="L43" s="19">
        <v>0</v>
      </c>
      <c r="M43" s="19">
        <v>3.42</v>
      </c>
      <c r="N43" s="19">
        <v>95.36999999999999</v>
      </c>
      <c r="O43" s="19">
        <v>4.8899999999999997</v>
      </c>
      <c r="P43" s="10">
        <v>32.273942239999997</v>
      </c>
      <c r="Q43" s="10">
        <v>-106.8274718</v>
      </c>
    </row>
    <row r="44" spans="1:17" ht="15.6" x14ac:dyDescent="0.3">
      <c r="A44" s="18">
        <v>44329</v>
      </c>
      <c r="B44" s="19" t="s">
        <v>1955</v>
      </c>
      <c r="C44" s="8" t="s">
        <v>1897</v>
      </c>
      <c r="D44" s="8" t="s">
        <v>1901</v>
      </c>
      <c r="E44" s="19" t="s">
        <v>1902</v>
      </c>
      <c r="F44" s="19">
        <v>0</v>
      </c>
      <c r="G44" s="19">
        <v>0</v>
      </c>
      <c r="H44" s="19">
        <v>0</v>
      </c>
      <c r="I44" s="19">
        <v>0.20764634000000001</v>
      </c>
      <c r="J44" s="19">
        <v>31.96</v>
      </c>
      <c r="K44" s="19">
        <v>12.5</v>
      </c>
      <c r="L44" s="19">
        <v>0</v>
      </c>
      <c r="M44" s="19">
        <v>3.42</v>
      </c>
      <c r="N44" s="19">
        <v>95.36999999999999</v>
      </c>
      <c r="O44" s="19">
        <v>4.8899999999999997</v>
      </c>
      <c r="P44" s="10">
        <v>32.271216870000003</v>
      </c>
      <c r="Q44" s="10">
        <v>-106.8279943</v>
      </c>
    </row>
    <row r="45" spans="1:17" ht="15.6" x14ac:dyDescent="0.3">
      <c r="A45" s="18">
        <v>44329</v>
      </c>
      <c r="B45" s="19" t="s">
        <v>1955</v>
      </c>
      <c r="C45" s="8" t="s">
        <v>1897</v>
      </c>
      <c r="D45" s="8" t="s">
        <v>1903</v>
      </c>
      <c r="E45" s="19" t="s">
        <v>1902</v>
      </c>
      <c r="F45" s="19">
        <v>0</v>
      </c>
      <c r="G45" s="19">
        <v>0</v>
      </c>
      <c r="H45" s="19">
        <v>0</v>
      </c>
      <c r="I45" s="19">
        <v>0.24092631</v>
      </c>
      <c r="J45" s="19">
        <v>31.96</v>
      </c>
      <c r="K45" s="19">
        <v>12.5</v>
      </c>
      <c r="L45" s="19">
        <v>0</v>
      </c>
      <c r="M45" s="19">
        <v>3.42</v>
      </c>
      <c r="N45" s="19">
        <v>95.36999999999999</v>
      </c>
      <c r="O45" s="19">
        <v>4.8899999999999997</v>
      </c>
      <c r="P45" s="10">
        <v>32.26696003</v>
      </c>
      <c r="Q45" s="10">
        <v>-106.8276431</v>
      </c>
    </row>
    <row r="46" spans="1:17" ht="15.6" x14ac:dyDescent="0.3">
      <c r="A46" s="18">
        <v>44343</v>
      </c>
      <c r="B46" s="19" t="s">
        <v>1955</v>
      </c>
      <c r="C46" s="8" t="s">
        <v>1897</v>
      </c>
      <c r="D46" s="8" t="s">
        <v>1898</v>
      </c>
      <c r="E46" s="19" t="s">
        <v>1902</v>
      </c>
      <c r="F46" s="19">
        <v>0</v>
      </c>
      <c r="G46" s="19">
        <v>0</v>
      </c>
      <c r="H46" s="19">
        <v>0</v>
      </c>
      <c r="I46" s="19">
        <v>0.29690641200000001</v>
      </c>
      <c r="J46" s="19">
        <v>34.35</v>
      </c>
      <c r="K46" s="19">
        <v>16.41</v>
      </c>
      <c r="L46" s="19">
        <v>0</v>
      </c>
      <c r="M46" s="19">
        <v>3.42</v>
      </c>
      <c r="N46" s="19">
        <v>95.36999999999999</v>
      </c>
      <c r="O46" s="19">
        <v>4.9400000000000004</v>
      </c>
      <c r="P46" s="10">
        <v>32.276358330000001</v>
      </c>
      <c r="Q46" s="10">
        <v>-106.82694499999999</v>
      </c>
    </row>
    <row r="47" spans="1:17" ht="15.6" x14ac:dyDescent="0.3">
      <c r="A47" s="18">
        <v>44343</v>
      </c>
      <c r="B47" s="19" t="s">
        <v>1955</v>
      </c>
      <c r="C47" s="8" t="s">
        <v>1897</v>
      </c>
      <c r="D47" s="8" t="s">
        <v>1900</v>
      </c>
      <c r="E47" s="19" t="s">
        <v>1902</v>
      </c>
      <c r="F47" s="19">
        <v>0</v>
      </c>
      <c r="G47" s="19">
        <v>0</v>
      </c>
      <c r="H47" s="19">
        <v>0</v>
      </c>
      <c r="I47" s="19">
        <v>0.11980007600000001</v>
      </c>
      <c r="J47" s="19">
        <v>34.35</v>
      </c>
      <c r="K47" s="19">
        <v>16.41</v>
      </c>
      <c r="L47" s="19">
        <v>0</v>
      </c>
      <c r="M47" s="19">
        <v>3.42</v>
      </c>
      <c r="N47" s="19">
        <v>95.36999999999999</v>
      </c>
      <c r="O47" s="19">
        <v>4.9400000000000004</v>
      </c>
      <c r="P47" s="10">
        <v>32.273942239999997</v>
      </c>
      <c r="Q47" s="10">
        <v>-106.8274718</v>
      </c>
    </row>
    <row r="48" spans="1:17" ht="15.6" x14ac:dyDescent="0.3">
      <c r="A48" s="18">
        <v>44343</v>
      </c>
      <c r="B48" s="19" t="s">
        <v>1955</v>
      </c>
      <c r="C48" s="8" t="s">
        <v>1897</v>
      </c>
      <c r="D48" s="8" t="s">
        <v>1901</v>
      </c>
      <c r="E48" s="19" t="s">
        <v>1902</v>
      </c>
      <c r="F48" s="19">
        <v>0</v>
      </c>
      <c r="G48" s="19">
        <v>0</v>
      </c>
      <c r="H48" s="19">
        <v>0</v>
      </c>
      <c r="I48" s="19">
        <v>0.20764634000000001</v>
      </c>
      <c r="J48" s="19">
        <v>34.35</v>
      </c>
      <c r="K48" s="19">
        <v>16.41</v>
      </c>
      <c r="L48" s="19">
        <v>0</v>
      </c>
      <c r="M48" s="19">
        <v>3.42</v>
      </c>
      <c r="N48" s="19">
        <v>95.36999999999999</v>
      </c>
      <c r="O48" s="19">
        <v>4.9400000000000004</v>
      </c>
      <c r="P48" s="10">
        <v>32.271216870000003</v>
      </c>
      <c r="Q48" s="10">
        <v>-106.8279943</v>
      </c>
    </row>
    <row r="49" spans="1:17" ht="15.6" x14ac:dyDescent="0.3">
      <c r="A49" s="18">
        <v>44343</v>
      </c>
      <c r="B49" s="19" t="s">
        <v>1955</v>
      </c>
      <c r="C49" s="8" t="s">
        <v>1897</v>
      </c>
      <c r="D49" s="8" t="s">
        <v>1903</v>
      </c>
      <c r="E49" s="19" t="s">
        <v>1902</v>
      </c>
      <c r="F49" s="19">
        <v>0</v>
      </c>
      <c r="G49" s="19">
        <v>0</v>
      </c>
      <c r="H49" s="19">
        <v>0</v>
      </c>
      <c r="I49" s="19">
        <v>0.24092631</v>
      </c>
      <c r="J49" s="19">
        <v>34.35</v>
      </c>
      <c r="K49" s="19">
        <v>16.41</v>
      </c>
      <c r="L49" s="19">
        <v>0</v>
      </c>
      <c r="M49" s="19">
        <v>3.42</v>
      </c>
      <c r="N49" s="19">
        <v>95.36999999999999</v>
      </c>
      <c r="O49" s="19">
        <v>4.9400000000000004</v>
      </c>
      <c r="P49" s="10">
        <v>32.26696003</v>
      </c>
      <c r="Q49" s="10">
        <v>-106.8276431</v>
      </c>
    </row>
    <row r="50" spans="1:17" ht="15.6" x14ac:dyDescent="0.3">
      <c r="A50" s="18">
        <v>44357</v>
      </c>
      <c r="B50" s="19" t="s">
        <v>1983</v>
      </c>
      <c r="C50" s="4" t="s">
        <v>1940</v>
      </c>
      <c r="D50" s="8" t="s">
        <v>1941</v>
      </c>
      <c r="E50" s="19" t="s">
        <v>1902</v>
      </c>
      <c r="F50" s="19">
        <v>0</v>
      </c>
      <c r="G50" s="19">
        <v>0</v>
      </c>
      <c r="H50" s="19">
        <v>0</v>
      </c>
      <c r="I50" s="19">
        <v>0.34835925699999998</v>
      </c>
      <c r="J50" s="19">
        <v>39.72</v>
      </c>
      <c r="K50" s="19">
        <v>15.26</v>
      </c>
      <c r="L50" s="19">
        <v>29.43</v>
      </c>
      <c r="M50" s="19">
        <v>12.34</v>
      </c>
      <c r="N50" s="19">
        <v>175.25</v>
      </c>
      <c r="O50" s="19">
        <v>1924.44</v>
      </c>
      <c r="P50" s="10">
        <v>32.983916350000001</v>
      </c>
      <c r="Q50" s="10">
        <v>-107.2888353</v>
      </c>
    </row>
    <row r="51" spans="1:17" ht="15.6" x14ac:dyDescent="0.3">
      <c r="A51" s="18">
        <v>44357</v>
      </c>
      <c r="B51" s="19" t="s">
        <v>1983</v>
      </c>
      <c r="C51" s="4" t="s">
        <v>1940</v>
      </c>
      <c r="D51" s="8" t="s">
        <v>1942</v>
      </c>
      <c r="E51" s="19" t="s">
        <v>1899</v>
      </c>
      <c r="F51" s="19">
        <v>1</v>
      </c>
      <c r="G51" s="19">
        <v>1</v>
      </c>
      <c r="H51" s="19">
        <v>6.1013929480100305E-4</v>
      </c>
      <c r="I51" s="19">
        <v>0.29255959399999998</v>
      </c>
      <c r="J51" s="19">
        <v>39.72</v>
      </c>
      <c r="K51" s="19">
        <v>15.26</v>
      </c>
      <c r="L51" s="19">
        <v>29.43</v>
      </c>
      <c r="M51" s="19">
        <v>12.34</v>
      </c>
      <c r="N51" s="19">
        <v>175.25</v>
      </c>
      <c r="O51" s="19">
        <v>1924.44</v>
      </c>
      <c r="P51" s="10">
        <v>32.982119179999998</v>
      </c>
      <c r="Q51" s="10">
        <v>-107.29025470000001</v>
      </c>
    </row>
    <row r="52" spans="1:17" ht="15.6" x14ac:dyDescent="0.3">
      <c r="A52" s="18">
        <v>44357</v>
      </c>
      <c r="B52" s="19" t="s">
        <v>1983</v>
      </c>
      <c r="C52" s="4" t="s">
        <v>1940</v>
      </c>
      <c r="D52" s="8" t="s">
        <v>1943</v>
      </c>
      <c r="E52" s="19" t="s">
        <v>1902</v>
      </c>
      <c r="F52" s="19">
        <v>0</v>
      </c>
      <c r="G52" s="19">
        <v>0</v>
      </c>
      <c r="H52" s="19">
        <v>0</v>
      </c>
      <c r="I52" s="19">
        <v>0.26596549200000003</v>
      </c>
      <c r="J52" s="19">
        <v>39.72</v>
      </c>
      <c r="K52" s="19">
        <v>15.26</v>
      </c>
      <c r="L52" s="19">
        <v>29.43</v>
      </c>
      <c r="M52" s="19">
        <v>12.34</v>
      </c>
      <c r="N52" s="19">
        <v>175.25</v>
      </c>
      <c r="O52" s="19">
        <v>1924.44</v>
      </c>
      <c r="P52" s="10">
        <v>32.98042126</v>
      </c>
      <c r="Q52" s="10">
        <v>-107.2912223</v>
      </c>
    </row>
    <row r="53" spans="1:17" ht="15.6" x14ac:dyDescent="0.3">
      <c r="A53" s="18">
        <v>44357</v>
      </c>
      <c r="B53" s="19" t="s">
        <v>1983</v>
      </c>
      <c r="C53" s="4" t="s">
        <v>1940</v>
      </c>
      <c r="D53" s="8" t="s">
        <v>1944</v>
      </c>
      <c r="E53" s="19" t="s">
        <v>1902</v>
      </c>
      <c r="F53" s="19">
        <v>0</v>
      </c>
      <c r="G53" s="19">
        <v>0</v>
      </c>
      <c r="H53" s="19">
        <v>0</v>
      </c>
      <c r="I53" s="19">
        <v>0.37561741500000001</v>
      </c>
      <c r="J53" s="19">
        <v>39.72</v>
      </c>
      <c r="K53" s="19">
        <v>15.26</v>
      </c>
      <c r="L53" s="19">
        <v>29.43</v>
      </c>
      <c r="M53" s="19">
        <v>12.34</v>
      </c>
      <c r="N53" s="19">
        <v>175.25</v>
      </c>
      <c r="O53" s="19">
        <v>1924.44</v>
      </c>
      <c r="P53" s="10">
        <v>32.978510190000002</v>
      </c>
      <c r="Q53" s="10">
        <v>-107.2917595</v>
      </c>
    </row>
    <row r="54" spans="1:17" ht="15.6" x14ac:dyDescent="0.3">
      <c r="A54" s="18">
        <v>44357</v>
      </c>
      <c r="B54" s="19" t="s">
        <v>1983</v>
      </c>
      <c r="C54" s="4" t="s">
        <v>1945</v>
      </c>
      <c r="D54" s="8" t="s">
        <v>1946</v>
      </c>
      <c r="E54" s="19" t="s">
        <v>1902</v>
      </c>
      <c r="F54" s="19">
        <v>0</v>
      </c>
      <c r="G54" s="19">
        <v>0</v>
      </c>
      <c r="H54" s="19">
        <v>0</v>
      </c>
      <c r="I54" s="19">
        <v>0.239483327</v>
      </c>
      <c r="J54" s="19">
        <v>39.64</v>
      </c>
      <c r="K54" s="19">
        <v>15.34</v>
      </c>
      <c r="L54" s="19">
        <v>32.03</v>
      </c>
      <c r="M54" s="19">
        <v>11.58</v>
      </c>
      <c r="N54" s="19">
        <v>135.25</v>
      </c>
      <c r="O54" s="19">
        <v>2658.02</v>
      </c>
      <c r="P54" s="10">
        <v>32.893181159999997</v>
      </c>
      <c r="Q54" s="10">
        <v>-107.2923863</v>
      </c>
    </row>
    <row r="55" spans="1:17" ht="15.6" x14ac:dyDescent="0.3">
      <c r="A55" s="18">
        <v>44357</v>
      </c>
      <c r="B55" s="19" t="s">
        <v>1983</v>
      </c>
      <c r="C55" s="4" t="s">
        <v>1945</v>
      </c>
      <c r="D55" s="8" t="s">
        <v>1947</v>
      </c>
      <c r="E55" s="19" t="s">
        <v>1902</v>
      </c>
      <c r="F55" s="19">
        <v>0</v>
      </c>
      <c r="G55" s="19">
        <v>0</v>
      </c>
      <c r="H55" s="19">
        <v>0</v>
      </c>
      <c r="I55" s="19">
        <v>0.20084112900000001</v>
      </c>
      <c r="J55" s="19">
        <v>39.64</v>
      </c>
      <c r="K55" s="19">
        <v>15.34</v>
      </c>
      <c r="L55" s="19">
        <v>32.03</v>
      </c>
      <c r="M55" s="19">
        <v>11.58</v>
      </c>
      <c r="N55" s="19">
        <v>135.25</v>
      </c>
      <c r="O55" s="19">
        <v>2658.02</v>
      </c>
      <c r="P55" s="10">
        <v>32.891696969999998</v>
      </c>
      <c r="Q55" s="10">
        <v>-107.2918931</v>
      </c>
    </row>
    <row r="56" spans="1:17" ht="15.6" x14ac:dyDescent="0.3">
      <c r="A56" s="18">
        <v>44357</v>
      </c>
      <c r="B56" s="19" t="s">
        <v>1983</v>
      </c>
      <c r="C56" s="4" t="s">
        <v>1945</v>
      </c>
      <c r="D56" s="8" t="s">
        <v>1948</v>
      </c>
      <c r="E56" s="19" t="s">
        <v>1902</v>
      </c>
      <c r="F56" s="19">
        <v>0</v>
      </c>
      <c r="G56" s="19">
        <v>0</v>
      </c>
      <c r="H56" s="19">
        <v>0</v>
      </c>
      <c r="I56" s="19">
        <v>0.206993818</v>
      </c>
      <c r="J56" s="19">
        <v>39.64</v>
      </c>
      <c r="K56" s="19">
        <v>15.34</v>
      </c>
      <c r="L56" s="19">
        <v>32.03</v>
      </c>
      <c r="M56" s="19">
        <v>11.58</v>
      </c>
      <c r="N56" s="19">
        <v>135.25</v>
      </c>
      <c r="O56" s="19">
        <v>2658.02</v>
      </c>
      <c r="P56" s="10">
        <v>32.889828809999997</v>
      </c>
      <c r="Q56" s="10">
        <v>-107.2919253</v>
      </c>
    </row>
    <row r="57" spans="1:17" ht="15.6" x14ac:dyDescent="0.3">
      <c r="A57" s="18">
        <v>44357</v>
      </c>
      <c r="B57" s="19" t="s">
        <v>1983</v>
      </c>
      <c r="C57" s="4" t="s">
        <v>1945</v>
      </c>
      <c r="D57" s="8" t="s">
        <v>1949</v>
      </c>
      <c r="E57" s="19" t="s">
        <v>1902</v>
      </c>
      <c r="F57" s="19">
        <v>0</v>
      </c>
      <c r="G57" s="19">
        <v>0</v>
      </c>
      <c r="H57" s="19">
        <v>0</v>
      </c>
      <c r="I57" s="19">
        <v>0.204196721</v>
      </c>
      <c r="J57" s="19">
        <v>39.64</v>
      </c>
      <c r="K57" s="19">
        <v>15.34</v>
      </c>
      <c r="L57" s="19">
        <v>32.03</v>
      </c>
      <c r="M57" s="19">
        <v>11.58</v>
      </c>
      <c r="N57" s="19">
        <v>135.25</v>
      </c>
      <c r="O57" s="19">
        <v>2658.02</v>
      </c>
      <c r="P57" s="10">
        <v>32.887792429999998</v>
      </c>
      <c r="Q57" s="10">
        <v>-107.2918102</v>
      </c>
    </row>
    <row r="58" spans="1:17" ht="15.6" x14ac:dyDescent="0.3">
      <c r="A58" s="18">
        <v>44364</v>
      </c>
      <c r="B58" s="19" t="s">
        <v>1983</v>
      </c>
      <c r="C58" s="19" t="s">
        <v>1905</v>
      </c>
      <c r="D58" s="19" t="s">
        <v>1906</v>
      </c>
      <c r="E58" s="19" t="s">
        <v>1899</v>
      </c>
      <c r="F58" s="19">
        <v>3400</v>
      </c>
      <c r="G58" s="19">
        <v>4382.75</v>
      </c>
      <c r="H58" s="19">
        <v>2.0744736023234105</v>
      </c>
      <c r="I58" s="19">
        <v>0.196706519</v>
      </c>
      <c r="J58" s="19">
        <v>37.54</v>
      </c>
      <c r="K58" s="19">
        <v>21.97</v>
      </c>
      <c r="L58" s="19">
        <v>53.6</v>
      </c>
      <c r="M58" s="19">
        <v>2.83</v>
      </c>
      <c r="N58" s="19">
        <v>77.92</v>
      </c>
      <c r="O58" s="19">
        <v>1820.98</v>
      </c>
      <c r="P58" s="10">
        <v>32.470109710000003</v>
      </c>
      <c r="Q58" s="10">
        <v>-106.9098268</v>
      </c>
    </row>
    <row r="59" spans="1:17" ht="15.6" x14ac:dyDescent="0.3">
      <c r="A59" s="18">
        <v>44364</v>
      </c>
      <c r="B59" s="19" t="s">
        <v>1983</v>
      </c>
      <c r="C59" s="19" t="s">
        <v>1905</v>
      </c>
      <c r="D59" s="19" t="s">
        <v>1907</v>
      </c>
      <c r="E59" s="19" t="s">
        <v>1899</v>
      </c>
      <c r="F59" s="19">
        <v>3301</v>
      </c>
      <c r="G59" s="19">
        <v>4382.75</v>
      </c>
      <c r="H59" s="19">
        <v>2.0140698121381111</v>
      </c>
      <c r="I59" s="19">
        <v>0.168231308</v>
      </c>
      <c r="J59" s="19">
        <v>37.54</v>
      </c>
      <c r="K59" s="19">
        <v>21.97</v>
      </c>
      <c r="L59" s="19">
        <v>53.6</v>
      </c>
      <c r="M59" s="19">
        <v>2.83</v>
      </c>
      <c r="N59" s="19">
        <v>77.92</v>
      </c>
      <c r="O59" s="19">
        <v>1820.98</v>
      </c>
      <c r="P59" s="10">
        <v>32.467802339999999</v>
      </c>
      <c r="Q59" s="10">
        <v>-106.90682750000001</v>
      </c>
    </row>
    <row r="60" spans="1:17" ht="15.6" x14ac:dyDescent="0.3">
      <c r="A60" s="18">
        <v>44364</v>
      </c>
      <c r="B60" s="19" t="s">
        <v>1983</v>
      </c>
      <c r="C60" s="19" t="s">
        <v>1905</v>
      </c>
      <c r="D60" s="19" t="s">
        <v>1908</v>
      </c>
      <c r="E60" s="19" t="s">
        <v>1899</v>
      </c>
      <c r="F60" s="19">
        <v>9314</v>
      </c>
      <c r="G60" s="19">
        <v>4382.75</v>
      </c>
      <c r="H60" s="19">
        <v>5.6828373917765429</v>
      </c>
      <c r="I60" s="19">
        <v>0.26463377500000002</v>
      </c>
      <c r="J60" s="19">
        <v>37.54</v>
      </c>
      <c r="K60" s="19">
        <v>21.97</v>
      </c>
      <c r="L60" s="19">
        <v>53.6</v>
      </c>
      <c r="M60" s="19">
        <v>2.83</v>
      </c>
      <c r="N60" s="19">
        <v>77.92</v>
      </c>
      <c r="O60" s="19">
        <v>1820.98</v>
      </c>
      <c r="P60" s="10">
        <v>32.465720939999997</v>
      </c>
      <c r="Q60" s="10">
        <v>-106.9043727</v>
      </c>
    </row>
    <row r="61" spans="1:17" ht="15.6" x14ac:dyDescent="0.3">
      <c r="A61" s="18">
        <v>44364</v>
      </c>
      <c r="B61" s="19" t="s">
        <v>1983</v>
      </c>
      <c r="C61" s="19" t="s">
        <v>1905</v>
      </c>
      <c r="D61" s="19" t="s">
        <v>1909</v>
      </c>
      <c r="E61" s="19" t="s">
        <v>1899</v>
      </c>
      <c r="F61" s="19">
        <v>1516</v>
      </c>
      <c r="G61" s="19">
        <v>4382.75</v>
      </c>
      <c r="H61" s="19">
        <v>0.9249711709183206</v>
      </c>
      <c r="I61" s="19">
        <v>2.2055686000000001E-2</v>
      </c>
      <c r="J61" s="19">
        <v>37.54</v>
      </c>
      <c r="K61" s="19">
        <v>21.97</v>
      </c>
      <c r="L61" s="19">
        <v>53.6</v>
      </c>
      <c r="M61" s="19">
        <v>2.83</v>
      </c>
      <c r="N61" s="19">
        <v>77.92</v>
      </c>
      <c r="O61" s="19">
        <v>1820.98</v>
      </c>
      <c r="P61" s="10">
        <v>32.46283631</v>
      </c>
      <c r="Q61" s="10">
        <v>-106.9031391</v>
      </c>
    </row>
    <row r="62" spans="1:17" ht="15.6" x14ac:dyDescent="0.3">
      <c r="A62" s="18">
        <v>44364</v>
      </c>
      <c r="B62" s="19" t="s">
        <v>1983</v>
      </c>
      <c r="C62" s="19" t="s">
        <v>1972</v>
      </c>
      <c r="D62" s="19" t="s">
        <v>1973</v>
      </c>
      <c r="E62" s="19" t="s">
        <v>1899</v>
      </c>
      <c r="F62" s="19">
        <v>3075</v>
      </c>
      <c r="G62" s="19">
        <v>1915</v>
      </c>
      <c r="H62" s="19">
        <v>1.8761783315130844</v>
      </c>
      <c r="I62" s="19">
        <v>0.161174864</v>
      </c>
      <c r="J62" s="19">
        <v>37.380000000000003</v>
      </c>
      <c r="K62" s="19">
        <v>21.97</v>
      </c>
      <c r="L62" s="19">
        <v>48.3</v>
      </c>
      <c r="M62" s="19">
        <v>1.63</v>
      </c>
      <c r="N62" s="19">
        <v>118.87999999999998</v>
      </c>
      <c r="O62" s="19">
        <v>1820.98</v>
      </c>
      <c r="P62" s="10">
        <v>32.418188430000001</v>
      </c>
      <c r="Q62" s="10">
        <v>-106.86672179999999</v>
      </c>
    </row>
    <row r="63" spans="1:17" ht="15.6" x14ac:dyDescent="0.3">
      <c r="A63" s="18">
        <v>44364</v>
      </c>
      <c r="B63" s="19" t="s">
        <v>1983</v>
      </c>
      <c r="C63" s="19" t="s">
        <v>1972</v>
      </c>
      <c r="D63" s="19" t="s">
        <v>1974</v>
      </c>
      <c r="E63" s="19" t="s">
        <v>1899</v>
      </c>
      <c r="F63" s="19">
        <v>1713</v>
      </c>
      <c r="G63" s="19">
        <v>1915</v>
      </c>
      <c r="H63" s="19">
        <v>1.0451686119941181</v>
      </c>
      <c r="I63" s="19">
        <v>0.158283591</v>
      </c>
      <c r="J63" s="19">
        <v>37.380000000000003</v>
      </c>
      <c r="K63" s="19">
        <v>21.97</v>
      </c>
      <c r="L63" s="19">
        <v>48.3</v>
      </c>
      <c r="M63" s="19">
        <v>1.63</v>
      </c>
      <c r="N63" s="19">
        <v>118.87999999999998</v>
      </c>
      <c r="O63" s="19">
        <v>1820.98</v>
      </c>
      <c r="P63" s="10">
        <v>32.415859599999997</v>
      </c>
      <c r="Q63" s="10">
        <v>-106.8659079</v>
      </c>
    </row>
    <row r="64" spans="1:17" ht="15.6" x14ac:dyDescent="0.3">
      <c r="A64" s="18">
        <v>44364</v>
      </c>
      <c r="B64" s="19" t="s">
        <v>1983</v>
      </c>
      <c r="C64" s="19" t="s">
        <v>1972</v>
      </c>
      <c r="D64" s="19" t="s">
        <v>1975</v>
      </c>
      <c r="E64" s="19" t="s">
        <v>1899</v>
      </c>
      <c r="F64" s="19">
        <v>2008</v>
      </c>
      <c r="G64" s="19">
        <v>1915</v>
      </c>
      <c r="H64" s="19">
        <v>1.2251597039604141</v>
      </c>
      <c r="I64" s="19">
        <v>0.110396594</v>
      </c>
      <c r="J64" s="19">
        <v>37.380000000000003</v>
      </c>
      <c r="K64" s="19">
        <v>21.97</v>
      </c>
      <c r="L64" s="19">
        <v>48.3</v>
      </c>
      <c r="M64" s="19">
        <v>1.63</v>
      </c>
      <c r="N64" s="19">
        <v>118.87999999999998</v>
      </c>
      <c r="O64" s="19">
        <v>1820.98</v>
      </c>
      <c r="P64" s="10">
        <v>32.413950450000002</v>
      </c>
      <c r="Q64" s="10">
        <v>-106.86531600000001</v>
      </c>
    </row>
    <row r="65" spans="1:17" ht="15.6" x14ac:dyDescent="0.3">
      <c r="A65" s="18">
        <v>44364</v>
      </c>
      <c r="B65" s="19" t="s">
        <v>1983</v>
      </c>
      <c r="C65" s="19" t="s">
        <v>1972</v>
      </c>
      <c r="D65" s="19" t="s">
        <v>1976</v>
      </c>
      <c r="E65" s="19" t="s">
        <v>1899</v>
      </c>
      <c r="F65" s="19">
        <v>864</v>
      </c>
      <c r="G65" s="19">
        <v>1915</v>
      </c>
      <c r="H65" s="19">
        <v>0.52716035070806666</v>
      </c>
      <c r="I65" s="19">
        <v>0.17214284799999999</v>
      </c>
      <c r="J65" s="19">
        <v>37.380000000000003</v>
      </c>
      <c r="K65" s="19">
        <v>21.97</v>
      </c>
      <c r="L65" s="19">
        <v>48.3</v>
      </c>
      <c r="M65" s="19">
        <v>1.63</v>
      </c>
      <c r="N65" s="19">
        <v>118.87999999999998</v>
      </c>
      <c r="O65" s="19">
        <v>1820.98</v>
      </c>
      <c r="P65" s="10">
        <v>32.412090589999998</v>
      </c>
      <c r="Q65" s="10">
        <v>-106.8647242</v>
      </c>
    </row>
    <row r="66" spans="1:17" ht="15.6" x14ac:dyDescent="0.3">
      <c r="A66" s="18">
        <v>44364</v>
      </c>
      <c r="B66" s="19" t="s">
        <v>1983</v>
      </c>
      <c r="C66" s="19" t="s">
        <v>1977</v>
      </c>
      <c r="D66" s="19" t="s">
        <v>1978</v>
      </c>
      <c r="E66" s="19" t="s">
        <v>1899</v>
      </c>
      <c r="F66" s="19">
        <v>4128</v>
      </c>
      <c r="G66" s="19">
        <v>4012.5</v>
      </c>
      <c r="H66" s="19">
        <v>2.5186550089385404</v>
      </c>
      <c r="I66" s="19">
        <v>0.151929602</v>
      </c>
      <c r="J66" s="19">
        <v>37.36</v>
      </c>
      <c r="K66" s="19">
        <v>22.08</v>
      </c>
      <c r="L66" s="19">
        <v>41.75</v>
      </c>
      <c r="M66" s="19">
        <v>1.28</v>
      </c>
      <c r="N66" s="19">
        <v>113.94999999999999</v>
      </c>
      <c r="O66" s="19">
        <v>1820.98</v>
      </c>
      <c r="P66" s="10">
        <v>32.343313549999998</v>
      </c>
      <c r="Q66" s="10">
        <v>-106.83927490000001</v>
      </c>
    </row>
    <row r="67" spans="1:17" ht="15.6" x14ac:dyDescent="0.3">
      <c r="A67" s="18">
        <v>44364</v>
      </c>
      <c r="B67" s="19" t="s">
        <v>1983</v>
      </c>
      <c r="C67" s="19" t="s">
        <v>1977</v>
      </c>
      <c r="D67" s="19" t="s">
        <v>1979</v>
      </c>
      <c r="E67" s="19" t="s">
        <v>1899</v>
      </c>
      <c r="F67" s="19">
        <v>4927</v>
      </c>
      <c r="G67" s="19">
        <v>4012.5</v>
      </c>
      <c r="H67" s="19">
        <v>3.0061563054845419</v>
      </c>
      <c r="I67" s="19">
        <v>0.166075319</v>
      </c>
      <c r="J67" s="19">
        <v>37.36</v>
      </c>
      <c r="K67" s="19">
        <v>22.08</v>
      </c>
      <c r="L67" s="19">
        <v>41.75</v>
      </c>
      <c r="M67" s="19">
        <v>1.28</v>
      </c>
      <c r="N67" s="19">
        <v>113.94999999999999</v>
      </c>
      <c r="O67" s="19">
        <v>1820.98</v>
      </c>
      <c r="P67" s="10">
        <v>32.341215060000003</v>
      </c>
      <c r="Q67" s="10">
        <v>-106.83799519999999</v>
      </c>
    </row>
    <row r="68" spans="1:17" ht="15.6" x14ac:dyDescent="0.3">
      <c r="A68" s="18">
        <v>44364</v>
      </c>
      <c r="B68" s="19" t="s">
        <v>1983</v>
      </c>
      <c r="C68" s="19" t="s">
        <v>1977</v>
      </c>
      <c r="D68" s="19" t="s">
        <v>1980</v>
      </c>
      <c r="E68" s="19" t="s">
        <v>1899</v>
      </c>
      <c r="F68" s="19">
        <v>3367</v>
      </c>
      <c r="G68" s="19">
        <v>4012.5</v>
      </c>
      <c r="H68" s="19">
        <v>2.0543390055949775</v>
      </c>
      <c r="I68" s="19">
        <v>0.224485829</v>
      </c>
      <c r="J68" s="19">
        <v>37.36</v>
      </c>
      <c r="K68" s="19">
        <v>22.08</v>
      </c>
      <c r="L68" s="19">
        <v>41.75</v>
      </c>
      <c r="M68" s="19">
        <v>1.28</v>
      </c>
      <c r="N68" s="19">
        <v>113.94999999999999</v>
      </c>
      <c r="O68" s="19">
        <v>1820.98</v>
      </c>
      <c r="P68" s="10">
        <v>32.339590059999999</v>
      </c>
      <c r="Q68" s="10">
        <v>-106.8366376</v>
      </c>
    </row>
    <row r="69" spans="1:17" ht="15.6" x14ac:dyDescent="0.3">
      <c r="A69" s="18">
        <v>44364</v>
      </c>
      <c r="B69" s="19" t="s">
        <v>1983</v>
      </c>
      <c r="C69" s="19" t="s">
        <v>1977</v>
      </c>
      <c r="D69" s="19" t="s">
        <v>1981</v>
      </c>
      <c r="E69" s="19" t="s">
        <v>1899</v>
      </c>
      <c r="F69" s="19">
        <v>3628</v>
      </c>
      <c r="G69" s="19">
        <v>4012.5</v>
      </c>
      <c r="H69" s="19">
        <v>2.2135853615380392</v>
      </c>
      <c r="I69" s="19">
        <v>0.19584354800000001</v>
      </c>
      <c r="J69" s="19">
        <v>37.36</v>
      </c>
      <c r="K69" s="19">
        <v>22.08</v>
      </c>
      <c r="L69" s="19">
        <v>41.75</v>
      </c>
      <c r="M69" s="19">
        <v>1.28</v>
      </c>
      <c r="N69" s="19">
        <v>113.94999999999999</v>
      </c>
      <c r="O69" s="19">
        <v>1820.98</v>
      </c>
      <c r="P69" s="10">
        <v>32.337331810000002</v>
      </c>
      <c r="Q69" s="10">
        <v>-106.8354104</v>
      </c>
    </row>
    <row r="70" spans="1:17" ht="15.6" x14ac:dyDescent="0.3">
      <c r="A70" s="18">
        <v>44371</v>
      </c>
      <c r="B70" s="19" t="s">
        <v>1983</v>
      </c>
      <c r="C70" s="19" t="s">
        <v>1950</v>
      </c>
      <c r="D70" s="19" t="s">
        <v>1951</v>
      </c>
      <c r="E70" s="19" t="s">
        <v>1899</v>
      </c>
      <c r="F70" s="19">
        <v>122</v>
      </c>
      <c r="G70" s="19">
        <v>388.75</v>
      </c>
      <c r="H70" s="19">
        <v>7.443699396572237E-2</v>
      </c>
      <c r="I70" s="19">
        <v>0.24737931799999999</v>
      </c>
      <c r="J70" s="19">
        <v>38.19</v>
      </c>
      <c r="K70" s="19">
        <v>22.86</v>
      </c>
      <c r="L70" s="19">
        <v>32.51</v>
      </c>
      <c r="M70" s="19">
        <v>7.38</v>
      </c>
      <c r="N70" s="19">
        <v>117.96999999999998</v>
      </c>
      <c r="O70" s="19">
        <v>2245.38</v>
      </c>
      <c r="P70" s="10">
        <v>32.84798241</v>
      </c>
      <c r="Q70" s="10">
        <v>-107.2968564</v>
      </c>
    </row>
    <row r="71" spans="1:17" ht="15.6" x14ac:dyDescent="0.3">
      <c r="A71" s="18">
        <v>44371</v>
      </c>
      <c r="B71" s="19" t="s">
        <v>1983</v>
      </c>
      <c r="C71" s="19" t="s">
        <v>1950</v>
      </c>
      <c r="D71" s="19" t="s">
        <v>1952</v>
      </c>
      <c r="E71" s="19" t="s">
        <v>1899</v>
      </c>
      <c r="F71" s="19">
        <v>263</v>
      </c>
      <c r="G71" s="19">
        <v>388.75</v>
      </c>
      <c r="H71" s="19">
        <v>0.1604666345326638</v>
      </c>
      <c r="I71" s="19">
        <v>0.162868127</v>
      </c>
      <c r="J71" s="19">
        <v>38.19</v>
      </c>
      <c r="K71" s="19">
        <v>22.86</v>
      </c>
      <c r="L71" s="19">
        <v>32.51</v>
      </c>
      <c r="M71" s="19">
        <v>7.38</v>
      </c>
      <c r="N71" s="19">
        <v>117.96999999999998</v>
      </c>
      <c r="O71" s="19">
        <v>2245.38</v>
      </c>
      <c r="P71" s="10">
        <v>32.846088770000001</v>
      </c>
      <c r="Q71" s="10">
        <v>-107.29636259999999</v>
      </c>
    </row>
    <row r="72" spans="1:17" ht="15.6" x14ac:dyDescent="0.3">
      <c r="A72" s="18">
        <v>44371</v>
      </c>
      <c r="B72" s="19" t="s">
        <v>1983</v>
      </c>
      <c r="C72" s="19" t="s">
        <v>1950</v>
      </c>
      <c r="D72" s="19" t="s">
        <v>1953</v>
      </c>
      <c r="E72" s="19" t="s">
        <v>1899</v>
      </c>
      <c r="F72" s="19">
        <v>546</v>
      </c>
      <c r="G72" s="19">
        <v>388.75</v>
      </c>
      <c r="H72" s="19">
        <v>0.33313605496134768</v>
      </c>
      <c r="I72" s="19">
        <v>0.100239828</v>
      </c>
      <c r="J72" s="19">
        <v>38.19</v>
      </c>
      <c r="K72" s="19">
        <v>22.86</v>
      </c>
      <c r="L72" s="19">
        <v>32.51</v>
      </c>
      <c r="M72" s="19">
        <v>7.38</v>
      </c>
      <c r="N72" s="19">
        <v>117.96999999999998</v>
      </c>
      <c r="O72" s="19">
        <v>2245.38</v>
      </c>
      <c r="P72" s="10">
        <v>32.843727510000001</v>
      </c>
      <c r="Q72" s="10">
        <v>-107.29683249999999</v>
      </c>
    </row>
    <row r="73" spans="1:17" ht="15.6" x14ac:dyDescent="0.3">
      <c r="A73" s="18">
        <v>44371</v>
      </c>
      <c r="B73" s="19" t="s">
        <v>1983</v>
      </c>
      <c r="C73" s="19" t="s">
        <v>1950</v>
      </c>
      <c r="D73" s="19" t="s">
        <v>1954</v>
      </c>
      <c r="E73" s="19" t="s">
        <v>1899</v>
      </c>
      <c r="F73" s="19">
        <v>624</v>
      </c>
      <c r="G73" s="19">
        <v>388.75</v>
      </c>
      <c r="H73" s="19">
        <v>0.38072691995582592</v>
      </c>
      <c r="I73" s="19">
        <v>0.14902384599999999</v>
      </c>
      <c r="J73" s="19">
        <v>38.19</v>
      </c>
      <c r="K73" s="19">
        <v>22.86</v>
      </c>
      <c r="L73" s="19">
        <v>32.51</v>
      </c>
      <c r="M73" s="19">
        <v>7.38</v>
      </c>
      <c r="N73" s="19">
        <v>117.96999999999998</v>
      </c>
      <c r="O73" s="19">
        <v>2245.38</v>
      </c>
      <c r="P73" s="10">
        <v>32.849535750000001</v>
      </c>
      <c r="Q73" s="10">
        <v>-107.2962642</v>
      </c>
    </row>
    <row r="74" spans="1:17" ht="15.6" x14ac:dyDescent="0.3">
      <c r="A74" s="18">
        <v>44371</v>
      </c>
      <c r="B74" s="19" t="s">
        <v>1983</v>
      </c>
      <c r="C74" s="19" t="s">
        <v>1910</v>
      </c>
      <c r="D74" s="19" t="s">
        <v>1911</v>
      </c>
      <c r="E74" s="19" t="s">
        <v>1899</v>
      </c>
      <c r="F74" s="19">
        <v>58</v>
      </c>
      <c r="G74" s="19">
        <v>1139</v>
      </c>
      <c r="H74" s="19">
        <v>3.5388079098458175E-2</v>
      </c>
      <c r="I74" s="19">
        <v>0.27194601299999999</v>
      </c>
      <c r="J74" s="19">
        <v>37.979999999999997</v>
      </c>
      <c r="K74" s="19">
        <v>22.01</v>
      </c>
      <c r="L74" s="19">
        <v>35.4</v>
      </c>
      <c r="M74" s="19">
        <v>8.01</v>
      </c>
      <c r="N74" s="19">
        <v>128.16999999999999</v>
      </c>
      <c r="O74" s="19">
        <v>2245.38</v>
      </c>
      <c r="P74" s="10">
        <v>32.684593560000003</v>
      </c>
      <c r="Q74" s="10">
        <v>-107.19829129999999</v>
      </c>
    </row>
    <row r="75" spans="1:17" ht="15.6" x14ac:dyDescent="0.3">
      <c r="A75" s="18">
        <v>44371</v>
      </c>
      <c r="B75" s="19" t="s">
        <v>1983</v>
      </c>
      <c r="C75" s="19" t="s">
        <v>1910</v>
      </c>
      <c r="D75" s="19" t="s">
        <v>1912</v>
      </c>
      <c r="E75" s="19" t="s">
        <v>1899</v>
      </c>
      <c r="F75" s="19">
        <v>972</v>
      </c>
      <c r="G75" s="19">
        <v>1139</v>
      </c>
      <c r="H75" s="19">
        <v>0.59305539454657497</v>
      </c>
      <c r="I75" s="19">
        <v>0.24519676000000001</v>
      </c>
      <c r="J75" s="19">
        <v>37.979999999999997</v>
      </c>
      <c r="K75" s="19">
        <v>22.01</v>
      </c>
      <c r="L75" s="19">
        <v>35.4</v>
      </c>
      <c r="M75" s="19">
        <v>8.01</v>
      </c>
      <c r="N75" s="19">
        <v>128.16999999999999</v>
      </c>
      <c r="O75" s="19">
        <v>2245.38</v>
      </c>
      <c r="P75" s="10">
        <v>32.683200059999997</v>
      </c>
      <c r="Q75" s="10">
        <v>-107.1965591</v>
      </c>
    </row>
    <row r="76" spans="1:17" ht="15.6" x14ac:dyDescent="0.3">
      <c r="A76" s="18">
        <v>44371</v>
      </c>
      <c r="B76" s="19" t="s">
        <v>1983</v>
      </c>
      <c r="C76" s="19" t="s">
        <v>1910</v>
      </c>
      <c r="D76" s="19" t="s">
        <v>1913</v>
      </c>
      <c r="E76" s="19" t="s">
        <v>1899</v>
      </c>
      <c r="F76" s="19">
        <v>498</v>
      </c>
      <c r="G76" s="19">
        <v>1139</v>
      </c>
      <c r="H76" s="19">
        <v>0.30384936881089952</v>
      </c>
      <c r="I76" s="19">
        <v>0.199406624</v>
      </c>
      <c r="J76" s="19">
        <v>37.979999999999997</v>
      </c>
      <c r="K76" s="19">
        <v>22.01</v>
      </c>
      <c r="L76" s="19">
        <v>35.4</v>
      </c>
      <c r="M76" s="19">
        <v>8.01</v>
      </c>
      <c r="N76" s="19">
        <v>128.16999999999999</v>
      </c>
      <c r="O76" s="19">
        <v>2245.38</v>
      </c>
      <c r="P76" s="10">
        <v>32.682965369999998</v>
      </c>
      <c r="Q76" s="10">
        <v>-107.19400779999999</v>
      </c>
    </row>
    <row r="77" spans="1:17" ht="15.6" x14ac:dyDescent="0.3">
      <c r="A77" s="18">
        <v>44371</v>
      </c>
      <c r="B77" s="19" t="s">
        <v>1983</v>
      </c>
      <c r="C77" s="19" t="s">
        <v>1910</v>
      </c>
      <c r="D77" s="19" t="s">
        <v>1914</v>
      </c>
      <c r="E77" s="19" t="s">
        <v>1899</v>
      </c>
      <c r="F77" s="19">
        <v>3028</v>
      </c>
      <c r="G77" s="19">
        <v>1139</v>
      </c>
      <c r="H77" s="19">
        <v>1.8475017846574373</v>
      </c>
      <c r="I77" s="19">
        <v>0.18510937699999999</v>
      </c>
      <c r="J77" s="19">
        <v>37.979999999999997</v>
      </c>
      <c r="K77" s="19">
        <v>22.01</v>
      </c>
      <c r="L77" s="19">
        <v>35.4</v>
      </c>
      <c r="M77" s="19">
        <v>8.01</v>
      </c>
      <c r="N77" s="19">
        <v>128.16999999999999</v>
      </c>
      <c r="O77" s="19">
        <v>2245.38</v>
      </c>
      <c r="P77" s="10">
        <v>32.683288330000003</v>
      </c>
      <c r="Q77" s="10">
        <v>-107.1920176</v>
      </c>
    </row>
    <row r="78" spans="1:17" ht="15.6" x14ac:dyDescent="0.3">
      <c r="A78" s="18">
        <v>44371</v>
      </c>
      <c r="B78" s="19" t="s">
        <v>1983</v>
      </c>
      <c r="C78" s="19" t="s">
        <v>1915</v>
      </c>
      <c r="D78" s="19" t="s">
        <v>1916</v>
      </c>
      <c r="E78" s="19" t="s">
        <v>1899</v>
      </c>
      <c r="F78" s="19">
        <v>2844</v>
      </c>
      <c r="G78" s="19">
        <v>1499.25</v>
      </c>
      <c r="H78" s="19">
        <v>1.7352361544140527</v>
      </c>
      <c r="I78" s="19">
        <v>0.14069975900000001</v>
      </c>
      <c r="J78" s="19">
        <v>38.07</v>
      </c>
      <c r="K78" s="19">
        <v>22.26</v>
      </c>
      <c r="L78" s="19">
        <v>36.450000000000003</v>
      </c>
      <c r="M78" s="19">
        <v>7.95</v>
      </c>
      <c r="N78" s="19">
        <v>121.06</v>
      </c>
      <c r="O78" s="19">
        <v>2245.38</v>
      </c>
      <c r="P78" s="10">
        <v>32.659915720000001</v>
      </c>
      <c r="Q78" s="10">
        <v>-107.11338430000001</v>
      </c>
    </row>
    <row r="79" spans="1:17" ht="15.6" x14ac:dyDescent="0.3">
      <c r="A79" s="18">
        <v>44371</v>
      </c>
      <c r="B79" s="19" t="s">
        <v>1983</v>
      </c>
      <c r="C79" s="19" t="s">
        <v>1915</v>
      </c>
      <c r="D79" s="19" t="s">
        <v>1917</v>
      </c>
      <c r="E79" s="19" t="s">
        <v>1899</v>
      </c>
      <c r="F79" s="19">
        <v>3152</v>
      </c>
      <c r="G79" s="19">
        <v>1499.25</v>
      </c>
      <c r="H79" s="19">
        <v>1.9231590572127617</v>
      </c>
      <c r="I79" s="19">
        <v>0.18944524200000001</v>
      </c>
      <c r="J79" s="19">
        <v>38.07</v>
      </c>
      <c r="K79" s="19">
        <v>22.26</v>
      </c>
      <c r="L79" s="19">
        <v>36.450000000000003</v>
      </c>
      <c r="M79" s="19">
        <v>7.95</v>
      </c>
      <c r="N79" s="19">
        <v>121.06</v>
      </c>
      <c r="O79" s="19">
        <v>2245.38</v>
      </c>
      <c r="P79" s="10">
        <v>32.658148570000002</v>
      </c>
      <c r="Q79" s="10">
        <v>-107.11189400000001</v>
      </c>
    </row>
    <row r="80" spans="1:17" ht="15.6" x14ac:dyDescent="0.3">
      <c r="A80" s="18">
        <v>44371</v>
      </c>
      <c r="B80" s="19" t="s">
        <v>1983</v>
      </c>
      <c r="C80" s="19" t="s">
        <v>1915</v>
      </c>
      <c r="D80" s="19" t="s">
        <v>1918</v>
      </c>
      <c r="E80" s="19" t="s">
        <v>1902</v>
      </c>
      <c r="F80" s="19">
        <v>0</v>
      </c>
      <c r="G80" s="19">
        <v>1499.25</v>
      </c>
      <c r="H80" s="19">
        <v>0</v>
      </c>
      <c r="I80" s="19">
        <v>0.294448078</v>
      </c>
      <c r="J80" s="19">
        <v>38.07</v>
      </c>
      <c r="K80" s="19">
        <v>22.26</v>
      </c>
      <c r="L80" s="19">
        <v>36.450000000000003</v>
      </c>
      <c r="M80" s="19">
        <v>7.95</v>
      </c>
      <c r="N80" s="19">
        <v>121.06</v>
      </c>
      <c r="O80" s="19">
        <v>2245.38</v>
      </c>
      <c r="P80" s="10">
        <v>32.656895470000002</v>
      </c>
      <c r="Q80" s="10">
        <v>-107.11016549999999</v>
      </c>
    </row>
    <row r="81" spans="1:17" ht="15.6" x14ac:dyDescent="0.3">
      <c r="A81" s="18">
        <v>44371</v>
      </c>
      <c r="B81" s="19" t="s">
        <v>1983</v>
      </c>
      <c r="C81" s="19" t="s">
        <v>1915</v>
      </c>
      <c r="D81" s="19" t="s">
        <v>1919</v>
      </c>
      <c r="E81" s="19" t="s">
        <v>1899</v>
      </c>
      <c r="F81" s="19">
        <v>1</v>
      </c>
      <c r="G81" s="19">
        <v>1499.25</v>
      </c>
      <c r="H81" s="19">
        <v>6.1013929480100305E-4</v>
      </c>
      <c r="I81" s="19">
        <v>0.31074371899999997</v>
      </c>
      <c r="J81" s="19">
        <v>38.07</v>
      </c>
      <c r="K81" s="19">
        <v>22.26</v>
      </c>
      <c r="L81" s="19">
        <v>36.450000000000003</v>
      </c>
      <c r="M81" s="19">
        <v>7.95</v>
      </c>
      <c r="N81" s="19">
        <v>121.06</v>
      </c>
      <c r="O81" s="19">
        <v>2245.38</v>
      </c>
      <c r="P81" s="10">
        <v>32.655832400000001</v>
      </c>
      <c r="Q81" s="10">
        <v>-107.1083953</v>
      </c>
    </row>
    <row r="82" spans="1:17" ht="15.6" x14ac:dyDescent="0.3">
      <c r="A82" s="18">
        <v>44371</v>
      </c>
      <c r="B82" s="19" t="s">
        <v>1983</v>
      </c>
      <c r="C82" s="19" t="s">
        <v>1920</v>
      </c>
      <c r="D82" s="19" t="s">
        <v>1921</v>
      </c>
      <c r="E82" s="19" t="s">
        <v>1899</v>
      </c>
      <c r="F82" s="19">
        <v>980</v>
      </c>
      <c r="G82" s="19">
        <v>1413.25</v>
      </c>
      <c r="H82" s="19">
        <v>0.59793650890498296</v>
      </c>
      <c r="I82" s="19">
        <v>0.175914139</v>
      </c>
      <c r="J82" s="19">
        <v>38.130000000000003</v>
      </c>
      <c r="K82" s="19">
        <v>22.43</v>
      </c>
      <c r="L82" s="19">
        <v>40.9</v>
      </c>
      <c r="M82" s="19">
        <v>7.15</v>
      </c>
      <c r="N82" s="19">
        <v>115.08000000000001</v>
      </c>
      <c r="O82" s="19">
        <v>2245.38</v>
      </c>
      <c r="P82" s="10">
        <v>32.643676370000001</v>
      </c>
      <c r="Q82" s="10">
        <v>-107.04343660000001</v>
      </c>
    </row>
    <row r="83" spans="1:17" ht="15.6" x14ac:dyDescent="0.3">
      <c r="A83" s="18">
        <v>44371</v>
      </c>
      <c r="B83" s="19" t="s">
        <v>1983</v>
      </c>
      <c r="C83" s="19" t="s">
        <v>1920</v>
      </c>
      <c r="D83" s="19" t="s">
        <v>1922</v>
      </c>
      <c r="E83" s="19" t="s">
        <v>1899</v>
      </c>
      <c r="F83" s="19">
        <v>814</v>
      </c>
      <c r="G83" s="19">
        <v>1413.25</v>
      </c>
      <c r="H83" s="19">
        <v>0.4966533859680165</v>
      </c>
      <c r="I83" s="19">
        <v>0.213468045</v>
      </c>
      <c r="J83" s="19">
        <v>38.130000000000003</v>
      </c>
      <c r="K83" s="19">
        <v>22.43</v>
      </c>
      <c r="L83" s="19">
        <v>40.9</v>
      </c>
      <c r="M83" s="19">
        <v>7.15</v>
      </c>
      <c r="N83" s="19">
        <v>115.08000000000001</v>
      </c>
      <c r="O83" s="19">
        <v>2245.38</v>
      </c>
      <c r="P83" s="10">
        <v>32.64225648</v>
      </c>
      <c r="Q83" s="10">
        <v>-107.0416987</v>
      </c>
    </row>
    <row r="84" spans="1:17" ht="15.6" x14ac:dyDescent="0.3">
      <c r="A84" s="18">
        <v>44371</v>
      </c>
      <c r="B84" s="19" t="s">
        <v>1983</v>
      </c>
      <c r="C84" s="19" t="s">
        <v>1920</v>
      </c>
      <c r="D84" s="19" t="s">
        <v>1923</v>
      </c>
      <c r="E84" s="19" t="s">
        <v>1899</v>
      </c>
      <c r="F84" s="19">
        <v>1868</v>
      </c>
      <c r="G84" s="19">
        <v>1413.25</v>
      </c>
      <c r="H84" s="19">
        <v>1.1397402026882737</v>
      </c>
      <c r="I84" s="19">
        <v>0.11880779299999999</v>
      </c>
      <c r="J84" s="19">
        <v>38.130000000000003</v>
      </c>
      <c r="K84" s="19">
        <v>22.43</v>
      </c>
      <c r="L84" s="19">
        <v>40.9</v>
      </c>
      <c r="M84" s="19">
        <v>7.15</v>
      </c>
      <c r="N84" s="19">
        <v>115.08000000000001</v>
      </c>
      <c r="O84" s="19">
        <v>2245.38</v>
      </c>
      <c r="P84" s="10">
        <v>32.640433250000001</v>
      </c>
      <c r="Q84" s="10">
        <v>-107.0406507</v>
      </c>
    </row>
    <row r="85" spans="1:17" ht="15.6" x14ac:dyDescent="0.3">
      <c r="A85" s="18">
        <v>44371</v>
      </c>
      <c r="B85" s="19" t="s">
        <v>1983</v>
      </c>
      <c r="C85" s="19" t="s">
        <v>1920</v>
      </c>
      <c r="D85" s="19" t="s">
        <v>1924</v>
      </c>
      <c r="E85" s="19" t="s">
        <v>1899</v>
      </c>
      <c r="F85" s="19">
        <v>1991</v>
      </c>
      <c r="G85" s="19">
        <v>1413.25</v>
      </c>
      <c r="H85" s="19">
        <v>1.2147873359487971</v>
      </c>
      <c r="I85" s="19">
        <v>0.230682418</v>
      </c>
      <c r="J85" s="19">
        <v>38.130000000000003</v>
      </c>
      <c r="K85" s="19">
        <v>22.43</v>
      </c>
      <c r="L85" s="19">
        <v>40.9</v>
      </c>
      <c r="M85" s="19">
        <v>7.15</v>
      </c>
      <c r="N85" s="19">
        <v>115.08000000000001</v>
      </c>
      <c r="O85" s="19">
        <v>2245.38</v>
      </c>
      <c r="P85" s="10">
        <v>32.638175500000003</v>
      </c>
      <c r="Q85" s="10">
        <v>-107.0408211</v>
      </c>
    </row>
    <row r="86" spans="1:17" ht="15.6" x14ac:dyDescent="0.3">
      <c r="A86" s="18">
        <v>44385</v>
      </c>
      <c r="B86" s="19" t="s">
        <v>1985</v>
      </c>
      <c r="C86" s="8" t="s">
        <v>1930</v>
      </c>
      <c r="D86" s="8" t="s">
        <v>1931</v>
      </c>
      <c r="E86" s="19" t="s">
        <v>1899</v>
      </c>
      <c r="F86" s="19">
        <v>252</v>
      </c>
      <c r="G86" s="19">
        <v>166.75</v>
      </c>
      <c r="H86" s="19">
        <v>0.82536355299358055</v>
      </c>
      <c r="I86" s="19">
        <v>0.422083765</v>
      </c>
      <c r="J86" s="19">
        <v>34.01</v>
      </c>
      <c r="K86" s="19">
        <v>19.63</v>
      </c>
      <c r="L86" s="19">
        <v>105.93</v>
      </c>
      <c r="M86" s="19">
        <v>54.76</v>
      </c>
      <c r="N86" s="19">
        <v>165.68</v>
      </c>
      <c r="O86" s="19">
        <v>538.14</v>
      </c>
      <c r="P86" s="10">
        <v>32.153534860000001</v>
      </c>
      <c r="Q86" s="10">
        <v>-106.70341879999999</v>
      </c>
    </row>
    <row r="87" spans="1:17" ht="15.6" x14ac:dyDescent="0.3">
      <c r="A87" s="18">
        <v>44385</v>
      </c>
      <c r="B87" s="19" t="s">
        <v>1985</v>
      </c>
      <c r="C87" s="8" t="s">
        <v>1930</v>
      </c>
      <c r="D87" s="8" t="s">
        <v>1932</v>
      </c>
      <c r="E87" s="19" t="s">
        <v>1899</v>
      </c>
      <c r="F87" s="19">
        <v>194</v>
      </c>
      <c r="G87" s="19">
        <v>166.75</v>
      </c>
      <c r="H87" s="19">
        <v>0.63539892571728029</v>
      </c>
      <c r="I87" s="19">
        <v>0.37660431900000002</v>
      </c>
      <c r="J87" s="19">
        <v>34.01</v>
      </c>
      <c r="K87" s="19">
        <v>19.63</v>
      </c>
      <c r="L87" s="19">
        <v>105.93</v>
      </c>
      <c r="M87" s="19">
        <v>54.76</v>
      </c>
      <c r="N87" s="19">
        <v>165.68</v>
      </c>
      <c r="O87" s="19">
        <v>538.14</v>
      </c>
      <c r="P87" s="10">
        <v>32.152351590000002</v>
      </c>
      <c r="Q87" s="10">
        <v>-106.70247310000001</v>
      </c>
    </row>
    <row r="88" spans="1:17" ht="15.6" x14ac:dyDescent="0.3">
      <c r="A88" s="18">
        <v>44385</v>
      </c>
      <c r="B88" s="19" t="s">
        <v>1985</v>
      </c>
      <c r="C88" s="8" t="s">
        <v>1930</v>
      </c>
      <c r="D88" s="8" t="s">
        <v>1933</v>
      </c>
      <c r="E88" s="19" t="s">
        <v>1899</v>
      </c>
      <c r="F88" s="19">
        <v>41</v>
      </c>
      <c r="G88" s="19">
        <v>166.75</v>
      </c>
      <c r="H88" s="19">
        <v>0.13428533997117778</v>
      </c>
      <c r="I88" s="19">
        <v>0.37999987600000001</v>
      </c>
      <c r="J88" s="19">
        <v>34.01</v>
      </c>
      <c r="K88" s="19">
        <v>19.63</v>
      </c>
      <c r="L88" s="19">
        <v>105.93</v>
      </c>
      <c r="M88" s="19">
        <v>54.76</v>
      </c>
      <c r="N88" s="19">
        <v>165.68</v>
      </c>
      <c r="O88" s="19">
        <v>538.14</v>
      </c>
      <c r="P88" s="10">
        <v>32.151172250000002</v>
      </c>
      <c r="Q88" s="10">
        <v>-106.70177579999999</v>
      </c>
    </row>
    <row r="89" spans="1:17" ht="15.6" x14ac:dyDescent="0.3">
      <c r="A89" s="18">
        <v>44385</v>
      </c>
      <c r="B89" s="19" t="s">
        <v>1985</v>
      </c>
      <c r="C89" s="8" t="s">
        <v>1930</v>
      </c>
      <c r="D89" s="8" t="s">
        <v>1934</v>
      </c>
      <c r="E89" s="19" t="s">
        <v>1899</v>
      </c>
      <c r="F89" s="19">
        <v>180</v>
      </c>
      <c r="G89" s="19">
        <v>166.75</v>
      </c>
      <c r="H89" s="19">
        <v>0.5895453949954147</v>
      </c>
      <c r="I89" s="19">
        <v>0.35693281900000001</v>
      </c>
      <c r="J89" s="19">
        <v>34.01</v>
      </c>
      <c r="K89" s="19">
        <v>19.63</v>
      </c>
      <c r="L89" s="19">
        <v>105.93</v>
      </c>
      <c r="M89" s="19">
        <v>54.76</v>
      </c>
      <c r="N89" s="19">
        <v>165.68</v>
      </c>
      <c r="O89" s="19">
        <v>538.14</v>
      </c>
      <c r="P89" s="10">
        <v>32.149876749999997</v>
      </c>
      <c r="Q89" s="10">
        <v>-106.7012297</v>
      </c>
    </row>
    <row r="90" spans="1:17" ht="15.6" x14ac:dyDescent="0.3">
      <c r="A90" s="18">
        <v>44385</v>
      </c>
      <c r="B90" s="19" t="s">
        <v>1985</v>
      </c>
      <c r="C90" s="8" t="s">
        <v>1935</v>
      </c>
      <c r="D90" s="8" t="s">
        <v>1936</v>
      </c>
      <c r="E90" s="19" t="s">
        <v>1899</v>
      </c>
      <c r="F90" s="19">
        <v>840</v>
      </c>
      <c r="G90" s="19">
        <v>623.75</v>
      </c>
      <c r="H90" s="19">
        <v>2.751211843311935</v>
      </c>
      <c r="I90" s="19">
        <v>0.410382152</v>
      </c>
      <c r="J90" s="19">
        <v>33.979999999999997</v>
      </c>
      <c r="K90" s="19">
        <v>19.78</v>
      </c>
      <c r="L90" s="19">
        <v>61.39</v>
      </c>
      <c r="M90" s="19">
        <v>43.05</v>
      </c>
      <c r="N90" s="19">
        <v>104.19</v>
      </c>
      <c r="O90" s="19">
        <v>538.14</v>
      </c>
      <c r="P90" s="10">
        <v>32.086251730000001</v>
      </c>
      <c r="Q90" s="10">
        <v>-106.6633274</v>
      </c>
    </row>
    <row r="91" spans="1:17" ht="15.6" x14ac:dyDescent="0.3">
      <c r="A91" s="18">
        <v>44385</v>
      </c>
      <c r="B91" s="19" t="s">
        <v>1985</v>
      </c>
      <c r="C91" s="8" t="s">
        <v>1935</v>
      </c>
      <c r="D91" s="8" t="s">
        <v>1937</v>
      </c>
      <c r="E91" s="19" t="s">
        <v>1899</v>
      </c>
      <c r="F91" s="19">
        <v>930</v>
      </c>
      <c r="G91" s="19">
        <v>623.75</v>
      </c>
      <c r="H91" s="19">
        <v>3.0459845408096422</v>
      </c>
      <c r="I91" s="19">
        <v>0.426678628</v>
      </c>
      <c r="J91" s="19">
        <v>33.979999999999997</v>
      </c>
      <c r="K91" s="19">
        <v>19.78</v>
      </c>
      <c r="L91" s="19">
        <v>61.39</v>
      </c>
      <c r="M91" s="19">
        <v>43.05</v>
      </c>
      <c r="N91" s="19">
        <v>104.19</v>
      </c>
      <c r="O91" s="19">
        <v>538.14</v>
      </c>
      <c r="P91" s="10">
        <v>32.085078009999997</v>
      </c>
      <c r="Q91" s="10">
        <v>-106.66417800000001</v>
      </c>
    </row>
    <row r="92" spans="1:17" ht="15.6" x14ac:dyDescent="0.3">
      <c r="A92" s="18">
        <v>44385</v>
      </c>
      <c r="B92" s="19" t="s">
        <v>1985</v>
      </c>
      <c r="C92" s="8" t="s">
        <v>1935</v>
      </c>
      <c r="D92" s="8" t="s">
        <v>1938</v>
      </c>
      <c r="E92" s="19" t="s">
        <v>1899</v>
      </c>
      <c r="F92" s="19">
        <v>158</v>
      </c>
      <c r="G92" s="19">
        <v>623.75</v>
      </c>
      <c r="H92" s="19">
        <v>0.51748984671819731</v>
      </c>
      <c r="I92" s="19">
        <v>0.49647217999999999</v>
      </c>
      <c r="J92" s="19">
        <v>33.979999999999997</v>
      </c>
      <c r="K92" s="19">
        <v>19.78</v>
      </c>
      <c r="L92" s="19">
        <v>61.39</v>
      </c>
      <c r="M92" s="19">
        <v>43.05</v>
      </c>
      <c r="N92" s="19">
        <v>104.19</v>
      </c>
      <c r="O92" s="19">
        <v>538.14</v>
      </c>
      <c r="P92" s="10">
        <v>32.083189070000003</v>
      </c>
      <c r="Q92" s="10">
        <v>-106.6644431</v>
      </c>
    </row>
    <row r="93" spans="1:17" ht="15.6" x14ac:dyDescent="0.3">
      <c r="A93" s="18">
        <v>44385</v>
      </c>
      <c r="B93" s="19" t="s">
        <v>1985</v>
      </c>
      <c r="C93" s="8" t="s">
        <v>1935</v>
      </c>
      <c r="D93" s="8" t="s">
        <v>1939</v>
      </c>
      <c r="E93" s="19" t="s">
        <v>1899</v>
      </c>
      <c r="F93" s="19">
        <v>567</v>
      </c>
      <c r="G93" s="19">
        <v>623.75</v>
      </c>
      <c r="H93" s="19">
        <v>1.8570679942355561</v>
      </c>
      <c r="I93" s="19">
        <v>0.373761654</v>
      </c>
      <c r="J93" s="19">
        <v>33.979999999999997</v>
      </c>
      <c r="K93" s="19">
        <v>19.78</v>
      </c>
      <c r="L93" s="19">
        <v>61.39</v>
      </c>
      <c r="M93" s="19">
        <v>43.05</v>
      </c>
      <c r="N93" s="19">
        <v>104.19</v>
      </c>
      <c r="O93" s="19">
        <v>538.14</v>
      </c>
      <c r="P93" s="10">
        <v>32.081014799999998</v>
      </c>
      <c r="Q93" s="10">
        <v>-106.66395540000001</v>
      </c>
    </row>
    <row r="94" spans="1:17" ht="15.6" x14ac:dyDescent="0.3">
      <c r="A94" s="18">
        <v>44386</v>
      </c>
      <c r="B94" s="19" t="s">
        <v>1985</v>
      </c>
      <c r="C94" s="19" t="s">
        <v>1897</v>
      </c>
      <c r="D94" s="8" t="s">
        <v>1898</v>
      </c>
      <c r="E94" s="19" t="s">
        <v>1899</v>
      </c>
      <c r="F94" s="19">
        <v>72</v>
      </c>
      <c r="G94" s="19">
        <v>734.25</v>
      </c>
      <c r="H94" s="19">
        <v>0.23581815799816586</v>
      </c>
      <c r="I94" s="19">
        <v>0.117404282</v>
      </c>
      <c r="J94" s="19">
        <v>36.659999999999997</v>
      </c>
      <c r="K94" s="19">
        <v>20.03</v>
      </c>
      <c r="L94" s="19">
        <v>41.5</v>
      </c>
      <c r="M94" s="19">
        <v>43.32</v>
      </c>
      <c r="N94" s="19">
        <v>133.37</v>
      </c>
      <c r="O94" s="19">
        <v>486.45</v>
      </c>
      <c r="P94" s="10">
        <v>32.276358330000001</v>
      </c>
      <c r="Q94" s="10">
        <v>-106.82694499999999</v>
      </c>
    </row>
    <row r="95" spans="1:17" ht="15.6" x14ac:dyDescent="0.3">
      <c r="A95" s="18">
        <v>44386</v>
      </c>
      <c r="B95" s="19" t="s">
        <v>1985</v>
      </c>
      <c r="C95" s="19" t="s">
        <v>1897</v>
      </c>
      <c r="D95" s="8" t="s">
        <v>1900</v>
      </c>
      <c r="E95" s="19" t="s">
        <v>1899</v>
      </c>
      <c r="F95" s="19">
        <v>335</v>
      </c>
      <c r="G95" s="19">
        <v>734.25</v>
      </c>
      <c r="H95" s="19">
        <v>1.0972094851303551</v>
      </c>
      <c r="I95" s="19">
        <v>-4.9191773000000001E-2</v>
      </c>
      <c r="J95" s="19">
        <v>36.659999999999997</v>
      </c>
      <c r="K95" s="19">
        <v>20.03</v>
      </c>
      <c r="L95" s="19">
        <v>41.5</v>
      </c>
      <c r="M95" s="19">
        <v>43.32</v>
      </c>
      <c r="N95" s="19">
        <v>133.37</v>
      </c>
      <c r="O95" s="19">
        <v>486.45</v>
      </c>
      <c r="P95" s="10">
        <v>32.273942239999997</v>
      </c>
      <c r="Q95" s="10">
        <v>-106.8274718</v>
      </c>
    </row>
    <row r="96" spans="1:17" ht="15.6" x14ac:dyDescent="0.3">
      <c r="A96" s="18">
        <v>44386</v>
      </c>
      <c r="B96" s="19" t="s">
        <v>1985</v>
      </c>
      <c r="C96" s="19" t="s">
        <v>1897</v>
      </c>
      <c r="D96" s="8" t="s">
        <v>1901</v>
      </c>
      <c r="E96" s="19" t="s">
        <v>1899</v>
      </c>
      <c r="F96" s="19">
        <v>2484</v>
      </c>
      <c r="G96" s="19">
        <v>734.25</v>
      </c>
      <c r="H96" s="19">
        <v>8.1357264509367226</v>
      </c>
      <c r="I96" s="19">
        <v>0.29427439</v>
      </c>
      <c r="J96" s="19">
        <v>36.659999999999997</v>
      </c>
      <c r="K96" s="19">
        <v>20.03</v>
      </c>
      <c r="L96" s="19">
        <v>41.5</v>
      </c>
      <c r="M96" s="19">
        <v>43.32</v>
      </c>
      <c r="N96" s="19">
        <v>133.37</v>
      </c>
      <c r="O96" s="19">
        <v>486.45</v>
      </c>
      <c r="P96" s="10">
        <v>32.271216870000003</v>
      </c>
      <c r="Q96" s="10">
        <v>-106.8279943</v>
      </c>
    </row>
    <row r="97" spans="1:17" ht="15.6" x14ac:dyDescent="0.3">
      <c r="A97" s="18">
        <v>44386</v>
      </c>
      <c r="B97" s="19" t="s">
        <v>1985</v>
      </c>
      <c r="C97" s="19" t="s">
        <v>1897</v>
      </c>
      <c r="D97" s="8" t="s">
        <v>1903</v>
      </c>
      <c r="E97" s="19" t="s">
        <v>1899</v>
      </c>
      <c r="F97" s="19">
        <v>46</v>
      </c>
      <c r="G97" s="19">
        <v>734.25</v>
      </c>
      <c r="H97" s="19">
        <v>0.15066160094327263</v>
      </c>
      <c r="I97" s="19">
        <v>0.45208978700000002</v>
      </c>
      <c r="J97" s="19">
        <v>36.659999999999997</v>
      </c>
      <c r="K97" s="19">
        <v>20.03</v>
      </c>
      <c r="L97" s="19">
        <v>41.5</v>
      </c>
      <c r="M97" s="19">
        <v>43.32</v>
      </c>
      <c r="N97" s="19">
        <v>133.37</v>
      </c>
      <c r="O97" s="19">
        <v>486.45</v>
      </c>
      <c r="P97" s="10">
        <v>32.26696003</v>
      </c>
      <c r="Q97" s="10">
        <v>-106.8276431</v>
      </c>
    </row>
    <row r="98" spans="1:17" ht="15.6" x14ac:dyDescent="0.3">
      <c r="A98" s="18">
        <v>44386</v>
      </c>
      <c r="B98" s="19" t="s">
        <v>1985</v>
      </c>
      <c r="C98" s="8" t="s">
        <v>1925</v>
      </c>
      <c r="D98" s="8" t="s">
        <v>1926</v>
      </c>
      <c r="E98" s="19" t="s">
        <v>1899</v>
      </c>
      <c r="F98" s="19">
        <v>84</v>
      </c>
      <c r="G98" s="19">
        <v>252.75</v>
      </c>
      <c r="H98" s="19">
        <v>0.27512118433119354</v>
      </c>
      <c r="I98" s="19">
        <v>0.118927084</v>
      </c>
      <c r="J98" s="19">
        <v>36.619999999999997</v>
      </c>
      <c r="K98" s="19">
        <v>20.100000000000001</v>
      </c>
      <c r="L98" s="19">
        <v>63.97</v>
      </c>
      <c r="M98" s="19">
        <v>50.49</v>
      </c>
      <c r="N98" s="19">
        <v>164.04</v>
      </c>
      <c r="O98" s="19">
        <v>486.45</v>
      </c>
      <c r="P98" s="10">
        <v>32.208915599999997</v>
      </c>
      <c r="Q98" s="10">
        <v>-106.769143</v>
      </c>
    </row>
    <row r="99" spans="1:17" ht="15.6" x14ac:dyDescent="0.3">
      <c r="A99" s="18">
        <v>44386</v>
      </c>
      <c r="B99" s="19" t="s">
        <v>1985</v>
      </c>
      <c r="C99" s="8" t="s">
        <v>1925</v>
      </c>
      <c r="D99" s="8" t="s">
        <v>1927</v>
      </c>
      <c r="E99" s="19" t="s">
        <v>1899</v>
      </c>
      <c r="F99" s="19">
        <v>742</v>
      </c>
      <c r="G99" s="19">
        <v>252.75</v>
      </c>
      <c r="H99" s="19">
        <v>2.4302371282588759</v>
      </c>
      <c r="I99" s="19">
        <v>0.15818093699999999</v>
      </c>
      <c r="J99" s="19">
        <v>36.619999999999997</v>
      </c>
      <c r="K99" s="19">
        <v>20.100000000000001</v>
      </c>
      <c r="L99" s="19">
        <v>63.97</v>
      </c>
      <c r="M99" s="19">
        <v>50.49</v>
      </c>
      <c r="N99" s="19">
        <v>164.04</v>
      </c>
      <c r="O99" s="19">
        <v>486.45</v>
      </c>
      <c r="P99" s="10">
        <v>32.207741499999997</v>
      </c>
      <c r="Q99" s="10">
        <v>-106.7669011</v>
      </c>
    </row>
    <row r="100" spans="1:17" ht="15.6" x14ac:dyDescent="0.3">
      <c r="A100" s="18">
        <v>44386</v>
      </c>
      <c r="B100" s="19" t="s">
        <v>1985</v>
      </c>
      <c r="C100" s="8" t="s">
        <v>1925</v>
      </c>
      <c r="D100" s="8" t="s">
        <v>1928</v>
      </c>
      <c r="E100" s="19" t="s">
        <v>1902</v>
      </c>
      <c r="F100" s="19">
        <v>0</v>
      </c>
      <c r="G100" s="19">
        <v>252.75</v>
      </c>
      <c r="H100" s="19">
        <v>0</v>
      </c>
      <c r="I100" s="19">
        <v>0.30158263400000002</v>
      </c>
      <c r="J100" s="19">
        <v>36.619999999999997</v>
      </c>
      <c r="K100" s="19">
        <v>20.100000000000001</v>
      </c>
      <c r="L100" s="19">
        <v>63.97</v>
      </c>
      <c r="M100" s="19">
        <v>50.49</v>
      </c>
      <c r="N100" s="19">
        <v>164.04</v>
      </c>
      <c r="O100" s="19">
        <v>486.45</v>
      </c>
      <c r="P100" s="10">
        <v>32.207102499999998</v>
      </c>
      <c r="Q100" s="10">
        <v>-106.7641275</v>
      </c>
    </row>
    <row r="101" spans="1:17" ht="15.6" x14ac:dyDescent="0.3">
      <c r="A101" s="18">
        <v>44386</v>
      </c>
      <c r="B101" s="19" t="s">
        <v>1985</v>
      </c>
      <c r="C101" s="8" t="s">
        <v>1925</v>
      </c>
      <c r="D101" s="8" t="s">
        <v>1929</v>
      </c>
      <c r="E101" s="19" t="s">
        <v>1899</v>
      </c>
      <c r="F101" s="19">
        <v>185</v>
      </c>
      <c r="G101" s="19">
        <v>252.75</v>
      </c>
      <c r="H101" s="19">
        <v>0.60592165596750946</v>
      </c>
      <c r="I101" s="19">
        <v>0.31618499799999999</v>
      </c>
      <c r="J101" s="19">
        <v>36.619999999999997</v>
      </c>
      <c r="K101" s="19">
        <v>20.100000000000001</v>
      </c>
      <c r="L101" s="19">
        <v>63.97</v>
      </c>
      <c r="M101" s="19">
        <v>50.49</v>
      </c>
      <c r="N101" s="19">
        <v>164.04</v>
      </c>
      <c r="O101" s="19">
        <v>486.45</v>
      </c>
      <c r="P101" s="10">
        <v>32.206367299999997</v>
      </c>
      <c r="Q101" s="10">
        <v>-106.760718</v>
      </c>
    </row>
    <row r="102" spans="1:17" ht="15.6" x14ac:dyDescent="0.3">
      <c r="A102" s="18">
        <v>44392</v>
      </c>
      <c r="B102" s="19" t="s">
        <v>1985</v>
      </c>
      <c r="C102" s="8" t="s">
        <v>1956</v>
      </c>
      <c r="D102" s="8" t="s">
        <v>1957</v>
      </c>
      <c r="E102" s="19" t="s">
        <v>1899</v>
      </c>
      <c r="F102" s="19">
        <v>22</v>
      </c>
      <c r="G102" s="19">
        <v>31.5</v>
      </c>
      <c r="H102" s="19">
        <v>7.2055548277217343E-2</v>
      </c>
      <c r="I102" s="19">
        <v>0.23453936</v>
      </c>
      <c r="J102" s="19">
        <v>35.94</v>
      </c>
      <c r="K102" s="19">
        <v>21.91</v>
      </c>
      <c r="L102" s="19">
        <v>67.47</v>
      </c>
      <c r="M102" s="19">
        <v>34.43</v>
      </c>
      <c r="N102" s="19">
        <v>98.799999999999983</v>
      </c>
      <c r="O102" s="19">
        <v>678.94</v>
      </c>
      <c r="P102" s="10">
        <v>32.031857369999997</v>
      </c>
      <c r="Q102" s="10">
        <v>-106.6519476</v>
      </c>
    </row>
    <row r="103" spans="1:17" ht="15.6" x14ac:dyDescent="0.3">
      <c r="A103" s="18">
        <v>44392</v>
      </c>
      <c r="B103" s="19" t="s">
        <v>1985</v>
      </c>
      <c r="C103" s="8" t="s">
        <v>1956</v>
      </c>
      <c r="D103" s="8" t="s">
        <v>1958</v>
      </c>
      <c r="E103" s="19" t="s">
        <v>1899</v>
      </c>
      <c r="F103" s="19">
        <v>55</v>
      </c>
      <c r="G103" s="19">
        <v>31.5</v>
      </c>
      <c r="H103" s="19">
        <v>0.18013887069304338</v>
      </c>
      <c r="I103" s="19">
        <v>0.44761946800000002</v>
      </c>
      <c r="J103" s="19">
        <v>35.94</v>
      </c>
      <c r="K103" s="19">
        <v>21.91</v>
      </c>
      <c r="L103" s="19">
        <v>67.47</v>
      </c>
      <c r="M103" s="19">
        <v>34.43</v>
      </c>
      <c r="N103" s="19">
        <v>98.799999999999983</v>
      </c>
      <c r="O103" s="19">
        <v>678.94</v>
      </c>
      <c r="P103" s="10">
        <v>32.029919890000002</v>
      </c>
      <c r="Q103" s="10">
        <v>-106.65112739999999</v>
      </c>
    </row>
    <row r="104" spans="1:17" ht="15.6" x14ac:dyDescent="0.3">
      <c r="A104" s="18">
        <v>44392</v>
      </c>
      <c r="B104" s="19" t="s">
        <v>1985</v>
      </c>
      <c r="C104" s="8" t="s">
        <v>1956</v>
      </c>
      <c r="D104" s="8" t="s">
        <v>1959</v>
      </c>
      <c r="E104" s="19" t="s">
        <v>1899</v>
      </c>
      <c r="F104" s="19">
        <v>1</v>
      </c>
      <c r="G104" s="19">
        <v>31.5</v>
      </c>
      <c r="H104" s="19">
        <v>3.2752521944189703E-3</v>
      </c>
      <c r="I104" s="19">
        <v>0.34394797700000002</v>
      </c>
      <c r="J104" s="19">
        <v>35.94</v>
      </c>
      <c r="K104" s="19">
        <v>21.91</v>
      </c>
      <c r="L104" s="19">
        <v>67.47</v>
      </c>
      <c r="M104" s="19">
        <v>34.43</v>
      </c>
      <c r="N104" s="19">
        <v>98.799999999999983</v>
      </c>
      <c r="O104" s="19">
        <v>678.94</v>
      </c>
      <c r="P104" s="10">
        <v>32.027896169999998</v>
      </c>
      <c r="Q104" s="10">
        <v>-106.650329</v>
      </c>
    </row>
    <row r="105" spans="1:17" ht="15.6" x14ac:dyDescent="0.3">
      <c r="A105" s="18">
        <v>44392</v>
      </c>
      <c r="B105" s="19" t="s">
        <v>1985</v>
      </c>
      <c r="C105" s="8" t="s">
        <v>1956</v>
      </c>
      <c r="D105" s="8" t="s">
        <v>1960</v>
      </c>
      <c r="E105" s="19" t="s">
        <v>1899</v>
      </c>
      <c r="F105" s="19">
        <v>48</v>
      </c>
      <c r="G105" s="19">
        <v>31.5</v>
      </c>
      <c r="H105" s="19">
        <v>0.15721210533211058</v>
      </c>
      <c r="I105" s="19">
        <v>0.49551123400000002</v>
      </c>
      <c r="J105" s="19">
        <v>35.94</v>
      </c>
      <c r="K105" s="19">
        <v>21.91</v>
      </c>
      <c r="L105" s="19">
        <v>67.47</v>
      </c>
      <c r="M105" s="19">
        <v>34.43</v>
      </c>
      <c r="N105" s="19">
        <v>98.799999999999983</v>
      </c>
      <c r="O105" s="19">
        <v>678.94</v>
      </c>
      <c r="P105" s="10">
        <v>32.025768839999998</v>
      </c>
      <c r="Q105" s="10">
        <v>-106.6497834</v>
      </c>
    </row>
    <row r="106" spans="1:17" ht="15.6" x14ac:dyDescent="0.3">
      <c r="A106" s="18">
        <v>44392</v>
      </c>
      <c r="B106" s="19" t="s">
        <v>1985</v>
      </c>
      <c r="C106" s="8" t="s">
        <v>1961</v>
      </c>
      <c r="D106" s="8" t="s">
        <v>1962</v>
      </c>
      <c r="E106" s="19" t="s">
        <v>1899</v>
      </c>
      <c r="F106" s="19">
        <v>280</v>
      </c>
      <c r="G106" s="19">
        <v>97</v>
      </c>
      <c r="H106" s="19">
        <v>0.91707061443731175</v>
      </c>
      <c r="I106" s="19">
        <v>0.36920225600000001</v>
      </c>
      <c r="J106" s="19">
        <v>36.03</v>
      </c>
      <c r="K106" s="19">
        <v>21.97</v>
      </c>
      <c r="L106" s="19">
        <v>64.33</v>
      </c>
      <c r="M106" s="19">
        <v>37.47</v>
      </c>
      <c r="N106" s="19">
        <v>93.77000000000001</v>
      </c>
      <c r="O106" s="19">
        <v>678.94</v>
      </c>
      <c r="P106" s="10">
        <v>31.975540540000001</v>
      </c>
      <c r="Q106" s="10">
        <v>-106.61348030000001</v>
      </c>
    </row>
    <row r="107" spans="1:17" ht="15.6" x14ac:dyDescent="0.3">
      <c r="A107" s="18">
        <v>44392</v>
      </c>
      <c r="B107" s="19" t="s">
        <v>1985</v>
      </c>
      <c r="C107" s="8" t="s">
        <v>1961</v>
      </c>
      <c r="D107" s="8" t="s">
        <v>1963</v>
      </c>
      <c r="E107" s="19" t="s">
        <v>1899</v>
      </c>
      <c r="F107" s="19">
        <v>7</v>
      </c>
      <c r="G107" s="19">
        <v>97</v>
      </c>
      <c r="H107" s="19">
        <v>2.2926765360932792E-2</v>
      </c>
      <c r="I107" s="19">
        <v>0.39404118100000002</v>
      </c>
      <c r="J107" s="19">
        <v>36.03</v>
      </c>
      <c r="K107" s="19">
        <v>21.97</v>
      </c>
      <c r="L107" s="19">
        <v>64.33</v>
      </c>
      <c r="M107" s="19">
        <v>37.47</v>
      </c>
      <c r="N107" s="19">
        <v>93.77000000000001</v>
      </c>
      <c r="O107" s="19">
        <v>678.94</v>
      </c>
      <c r="P107" s="10">
        <v>31.9740608</v>
      </c>
      <c r="Q107" s="10">
        <v>-106.6117641</v>
      </c>
    </row>
    <row r="108" spans="1:17" ht="15.6" x14ac:dyDescent="0.3">
      <c r="A108" s="18">
        <v>44392</v>
      </c>
      <c r="B108" s="19" t="s">
        <v>1985</v>
      </c>
      <c r="C108" s="8" t="s">
        <v>1961</v>
      </c>
      <c r="D108" s="8" t="s">
        <v>1964</v>
      </c>
      <c r="E108" s="19" t="s">
        <v>1899</v>
      </c>
      <c r="F108" s="19">
        <v>8</v>
      </c>
      <c r="G108" s="19">
        <v>97</v>
      </c>
      <c r="H108" s="19">
        <v>2.6202017555351762E-2</v>
      </c>
      <c r="I108" s="19">
        <v>0.217680067</v>
      </c>
      <c r="J108" s="19">
        <v>36.03</v>
      </c>
      <c r="K108" s="19">
        <v>21.97</v>
      </c>
      <c r="L108" s="19">
        <v>64.33</v>
      </c>
      <c r="M108" s="19">
        <v>37.47</v>
      </c>
      <c r="N108" s="19">
        <v>93.77000000000001</v>
      </c>
      <c r="O108" s="19">
        <v>678.94</v>
      </c>
      <c r="P108" s="10">
        <v>31.97219063</v>
      </c>
      <c r="Q108" s="10">
        <v>-106.60971960000001</v>
      </c>
    </row>
    <row r="109" spans="1:17" ht="15.6" x14ac:dyDescent="0.3">
      <c r="A109" s="18">
        <v>44392</v>
      </c>
      <c r="B109" s="19" t="s">
        <v>1985</v>
      </c>
      <c r="C109" s="8" t="s">
        <v>1961</v>
      </c>
      <c r="D109" s="8" t="s">
        <v>1965</v>
      </c>
      <c r="E109" s="19" t="s">
        <v>1899</v>
      </c>
      <c r="F109" s="19">
        <v>93</v>
      </c>
      <c r="G109" s="19">
        <v>97</v>
      </c>
      <c r="H109" s="19">
        <v>0.30459845408096425</v>
      </c>
      <c r="I109" s="19">
        <v>0.16161404600000001</v>
      </c>
      <c r="J109" s="19">
        <v>36.03</v>
      </c>
      <c r="K109" s="19">
        <v>21.97</v>
      </c>
      <c r="L109" s="19">
        <v>64.33</v>
      </c>
      <c r="M109" s="19">
        <v>37.47</v>
      </c>
      <c r="N109" s="19">
        <v>93.77000000000001</v>
      </c>
      <c r="O109" s="19">
        <v>678.94</v>
      </c>
      <c r="P109" s="10">
        <v>31.970151560000001</v>
      </c>
      <c r="Q109" s="10">
        <v>-106.6078346</v>
      </c>
    </row>
    <row r="110" spans="1:17" ht="15.6" x14ac:dyDescent="0.3">
      <c r="A110" s="18">
        <v>44392</v>
      </c>
      <c r="B110" s="19" t="s">
        <v>1985</v>
      </c>
      <c r="C110" s="8" t="s">
        <v>1966</v>
      </c>
      <c r="D110" s="8" t="s">
        <v>1967</v>
      </c>
      <c r="E110" s="19" t="s">
        <v>1899</v>
      </c>
      <c r="F110" s="19">
        <v>55</v>
      </c>
      <c r="G110" s="19">
        <v>36.5</v>
      </c>
      <c r="H110" s="19">
        <v>0.18013887069304338</v>
      </c>
      <c r="I110" s="19">
        <v>0.37363490500000002</v>
      </c>
      <c r="J110" s="19">
        <v>36.15</v>
      </c>
      <c r="K110" s="19">
        <v>22.02</v>
      </c>
      <c r="L110" s="19">
        <v>68.88</v>
      </c>
      <c r="M110" s="19">
        <v>60.62</v>
      </c>
      <c r="N110" s="19">
        <v>115.25</v>
      </c>
      <c r="O110" s="19">
        <v>678.94</v>
      </c>
      <c r="P110" s="10">
        <v>31.916504360000001</v>
      </c>
      <c r="Q110" s="10">
        <v>-106.60253040000001</v>
      </c>
    </row>
    <row r="111" spans="1:17" ht="15.6" x14ac:dyDescent="0.3">
      <c r="A111" s="18">
        <v>44392</v>
      </c>
      <c r="B111" s="19" t="s">
        <v>1985</v>
      </c>
      <c r="C111" s="8" t="s">
        <v>1966</v>
      </c>
      <c r="D111" s="8" t="s">
        <v>1968</v>
      </c>
      <c r="E111" s="19" t="s">
        <v>1899</v>
      </c>
      <c r="F111" s="19">
        <v>6</v>
      </c>
      <c r="G111" s="19">
        <v>36.5</v>
      </c>
      <c r="H111" s="19">
        <v>1.9651513166513822E-2</v>
      </c>
      <c r="I111" s="19">
        <v>0.331597537</v>
      </c>
      <c r="J111" s="19">
        <v>36.15</v>
      </c>
      <c r="K111" s="19">
        <v>22.02</v>
      </c>
      <c r="L111" s="19">
        <v>68.88</v>
      </c>
      <c r="M111" s="19">
        <v>60.62</v>
      </c>
      <c r="N111" s="19">
        <v>115.25</v>
      </c>
      <c r="O111" s="19">
        <v>678.94</v>
      </c>
      <c r="P111" s="10">
        <v>31.914385249999999</v>
      </c>
      <c r="Q111" s="10">
        <v>-106.6025832</v>
      </c>
    </row>
    <row r="112" spans="1:17" ht="15.6" x14ac:dyDescent="0.3">
      <c r="A112" s="18">
        <v>44392</v>
      </c>
      <c r="B112" s="19" t="s">
        <v>1985</v>
      </c>
      <c r="C112" s="8" t="s">
        <v>1966</v>
      </c>
      <c r="D112" s="8" t="s">
        <v>1969</v>
      </c>
      <c r="E112" s="19" t="s">
        <v>1899</v>
      </c>
      <c r="F112" s="19">
        <v>4</v>
      </c>
      <c r="G112" s="19">
        <v>36.5</v>
      </c>
      <c r="H112" s="19">
        <v>1.3101008777675881E-2</v>
      </c>
      <c r="I112" s="19">
        <v>0.38458174499999997</v>
      </c>
      <c r="J112" s="19">
        <v>36.15</v>
      </c>
      <c r="K112" s="19">
        <v>22.02</v>
      </c>
      <c r="L112" s="19">
        <v>68.88</v>
      </c>
      <c r="M112" s="19">
        <v>60.62</v>
      </c>
      <c r="N112" s="19">
        <v>115.25</v>
      </c>
      <c r="O112" s="19">
        <v>678.94</v>
      </c>
      <c r="P112" s="10">
        <v>31.912305780000001</v>
      </c>
      <c r="Q112" s="10">
        <v>-106.6025448</v>
      </c>
    </row>
    <row r="113" spans="1:17" ht="15.6" x14ac:dyDescent="0.3">
      <c r="A113" s="18">
        <v>44392</v>
      </c>
      <c r="B113" s="19" t="s">
        <v>1985</v>
      </c>
      <c r="C113" s="8" t="s">
        <v>1966</v>
      </c>
      <c r="D113" s="8" t="s">
        <v>1970</v>
      </c>
      <c r="E113" s="19" t="s">
        <v>1899</v>
      </c>
      <c r="F113" s="19">
        <v>81</v>
      </c>
      <c r="G113" s="19">
        <v>36.5</v>
      </c>
      <c r="H113" s="19">
        <v>0.26529542774793657</v>
      </c>
      <c r="I113" s="19">
        <v>0.19798117900000001</v>
      </c>
      <c r="J113" s="19">
        <v>36.15</v>
      </c>
      <c r="K113" s="19">
        <v>22.02</v>
      </c>
      <c r="L113" s="19">
        <v>68.88</v>
      </c>
      <c r="M113" s="19">
        <v>60.62</v>
      </c>
      <c r="N113" s="19">
        <v>115.25</v>
      </c>
      <c r="O113" s="19">
        <v>678.94</v>
      </c>
      <c r="P113" s="10">
        <v>31.910398650000001</v>
      </c>
      <c r="Q113" s="10">
        <v>-106.6023282</v>
      </c>
    </row>
    <row r="114" spans="1:17" ht="15.6" x14ac:dyDescent="0.3">
      <c r="A114" s="18">
        <v>44400</v>
      </c>
      <c r="B114" s="19" t="s">
        <v>1985</v>
      </c>
      <c r="C114" s="19" t="s">
        <v>1940</v>
      </c>
      <c r="D114" s="19" t="s">
        <v>1941</v>
      </c>
      <c r="E114" s="19" t="s">
        <v>1899</v>
      </c>
      <c r="F114" s="19">
        <v>287</v>
      </c>
      <c r="G114" s="19">
        <v>212.25</v>
      </c>
      <c r="H114" s="19">
        <v>0.93999737979824449</v>
      </c>
      <c r="I114" s="19">
        <v>0.32270839800000001</v>
      </c>
      <c r="J114" s="19">
        <v>30.79</v>
      </c>
      <c r="K114" s="19">
        <v>19.239999999999998</v>
      </c>
      <c r="L114" s="19">
        <v>47.08</v>
      </c>
      <c r="M114" s="19">
        <v>29.43</v>
      </c>
      <c r="N114" s="19">
        <v>190.1</v>
      </c>
      <c r="O114" s="19">
        <v>1120.55</v>
      </c>
      <c r="P114" s="10">
        <v>32.983916350000001</v>
      </c>
      <c r="Q114" s="10">
        <v>-107.2888353</v>
      </c>
    </row>
    <row r="115" spans="1:17" ht="15.6" x14ac:dyDescent="0.3">
      <c r="A115" s="18">
        <v>44400</v>
      </c>
      <c r="B115" s="19" t="s">
        <v>1985</v>
      </c>
      <c r="C115" s="19" t="s">
        <v>1940</v>
      </c>
      <c r="D115" s="19" t="s">
        <v>1942</v>
      </c>
      <c r="E115" s="19" t="s">
        <v>1899</v>
      </c>
      <c r="F115" s="19">
        <v>543</v>
      </c>
      <c r="G115" s="19">
        <v>212.25</v>
      </c>
      <c r="H115" s="19">
        <v>1.7784619415695009</v>
      </c>
      <c r="I115" s="19">
        <v>0.31184497500000002</v>
      </c>
      <c r="J115" s="19">
        <v>30.79</v>
      </c>
      <c r="K115" s="19">
        <v>19.239999999999998</v>
      </c>
      <c r="L115" s="19">
        <v>47.08</v>
      </c>
      <c r="M115" s="19">
        <v>29.43</v>
      </c>
      <c r="N115" s="19">
        <v>190.1</v>
      </c>
      <c r="O115" s="19">
        <v>1120.55</v>
      </c>
      <c r="P115" s="10">
        <v>32.982119179999998</v>
      </c>
      <c r="Q115" s="10">
        <v>-107.29025470000001</v>
      </c>
    </row>
    <row r="116" spans="1:17" ht="15.6" x14ac:dyDescent="0.3">
      <c r="A116" s="18">
        <v>44400</v>
      </c>
      <c r="B116" s="19" t="s">
        <v>1985</v>
      </c>
      <c r="C116" s="19" t="s">
        <v>1940</v>
      </c>
      <c r="D116" s="19" t="s">
        <v>1943</v>
      </c>
      <c r="E116" s="19" t="s">
        <v>1899</v>
      </c>
      <c r="F116" s="19">
        <v>2</v>
      </c>
      <c r="G116" s="19">
        <v>212.25</v>
      </c>
      <c r="H116" s="19">
        <v>6.5505043888379405E-3</v>
      </c>
      <c r="I116" s="19">
        <v>0.31024882199999998</v>
      </c>
      <c r="J116" s="19">
        <v>30.79</v>
      </c>
      <c r="K116" s="19">
        <v>19.239999999999998</v>
      </c>
      <c r="L116" s="19">
        <v>47.08</v>
      </c>
      <c r="M116" s="19">
        <v>29.43</v>
      </c>
      <c r="N116" s="19">
        <v>190.1</v>
      </c>
      <c r="O116" s="19">
        <v>1120.55</v>
      </c>
      <c r="P116" s="10">
        <v>32.98042126</v>
      </c>
      <c r="Q116" s="10">
        <v>-107.2912223</v>
      </c>
    </row>
    <row r="117" spans="1:17" ht="15.6" x14ac:dyDescent="0.3">
      <c r="A117" s="18">
        <v>44400</v>
      </c>
      <c r="B117" s="19" t="s">
        <v>1985</v>
      </c>
      <c r="C117" s="19" t="s">
        <v>1940</v>
      </c>
      <c r="D117" s="19" t="s">
        <v>1944</v>
      </c>
      <c r="E117" s="19" t="s">
        <v>1899</v>
      </c>
      <c r="F117" s="19">
        <v>17</v>
      </c>
      <c r="G117" s="19">
        <v>212.25</v>
      </c>
      <c r="H117" s="19">
        <v>5.5679287305122498E-2</v>
      </c>
      <c r="I117" s="19">
        <v>0.35252001900000002</v>
      </c>
      <c r="J117" s="19">
        <v>30.79</v>
      </c>
      <c r="K117" s="19">
        <v>19.239999999999998</v>
      </c>
      <c r="L117" s="19">
        <v>47.08</v>
      </c>
      <c r="M117" s="19">
        <v>29.43</v>
      </c>
      <c r="N117" s="19">
        <v>190.1</v>
      </c>
      <c r="O117" s="19">
        <v>1120.55</v>
      </c>
      <c r="P117" s="10">
        <v>32.978510190000002</v>
      </c>
      <c r="Q117" s="10">
        <v>-107.2917595</v>
      </c>
    </row>
    <row r="118" spans="1:17" ht="15.6" x14ac:dyDescent="0.3">
      <c r="A118" s="18">
        <v>44400</v>
      </c>
      <c r="B118" s="19" t="s">
        <v>1985</v>
      </c>
      <c r="C118" s="19" t="s">
        <v>1945</v>
      </c>
      <c r="D118" s="19" t="s">
        <v>1946</v>
      </c>
      <c r="E118" s="19" t="s">
        <v>1899</v>
      </c>
      <c r="F118" s="19">
        <v>23</v>
      </c>
      <c r="G118" s="19">
        <v>29</v>
      </c>
      <c r="H118" s="19">
        <v>7.5330800471636317E-2</v>
      </c>
      <c r="I118" s="19">
        <v>0.31750550900000002</v>
      </c>
      <c r="J118" s="19">
        <v>30.95</v>
      </c>
      <c r="K118" s="19">
        <v>19.29</v>
      </c>
      <c r="L118" s="19">
        <v>44.71</v>
      </c>
      <c r="M118" s="19">
        <v>32.03</v>
      </c>
      <c r="N118" s="19">
        <v>154.79999999999998</v>
      </c>
      <c r="O118" s="19">
        <v>1037.77</v>
      </c>
      <c r="P118" s="10">
        <v>32.893181159999997</v>
      </c>
      <c r="Q118" s="10">
        <v>-107.2923863</v>
      </c>
    </row>
    <row r="119" spans="1:17" ht="15.6" x14ac:dyDescent="0.3">
      <c r="A119" s="18">
        <v>44400</v>
      </c>
      <c r="B119" s="19" t="s">
        <v>1985</v>
      </c>
      <c r="C119" s="19" t="s">
        <v>1945</v>
      </c>
      <c r="D119" s="19" t="s">
        <v>1947</v>
      </c>
      <c r="E119" s="19" t="s">
        <v>1899</v>
      </c>
      <c r="F119" s="19">
        <v>22</v>
      </c>
      <c r="G119" s="19">
        <v>29</v>
      </c>
      <c r="H119" s="19">
        <v>7.2055548277217343E-2</v>
      </c>
      <c r="I119" s="19">
        <v>0.17340645199999999</v>
      </c>
      <c r="J119" s="19">
        <v>30.95</v>
      </c>
      <c r="K119" s="19">
        <v>19.29</v>
      </c>
      <c r="L119" s="19">
        <v>44.71</v>
      </c>
      <c r="M119" s="19">
        <v>32.03</v>
      </c>
      <c r="N119" s="19">
        <v>154.79999999999998</v>
      </c>
      <c r="O119" s="19">
        <v>1037.77</v>
      </c>
      <c r="P119" s="10">
        <v>32.891696969999998</v>
      </c>
      <c r="Q119" s="10">
        <v>-107.2918931</v>
      </c>
    </row>
    <row r="120" spans="1:17" ht="15.6" x14ac:dyDescent="0.3">
      <c r="A120" s="18">
        <v>44400</v>
      </c>
      <c r="B120" s="19" t="s">
        <v>1985</v>
      </c>
      <c r="C120" s="19" t="s">
        <v>1945</v>
      </c>
      <c r="D120" s="19" t="s">
        <v>1948</v>
      </c>
      <c r="E120" s="19" t="s">
        <v>1899</v>
      </c>
      <c r="F120" s="19">
        <v>71</v>
      </c>
      <c r="G120" s="19">
        <v>29</v>
      </c>
      <c r="H120" s="19">
        <v>0.2325429058037469</v>
      </c>
      <c r="I120" s="19">
        <v>0.32414790999999998</v>
      </c>
      <c r="J120" s="19">
        <v>30.95</v>
      </c>
      <c r="K120" s="19">
        <v>19.29</v>
      </c>
      <c r="L120" s="19">
        <v>44.71</v>
      </c>
      <c r="M120" s="19">
        <v>32.03</v>
      </c>
      <c r="N120" s="19">
        <v>154.79999999999998</v>
      </c>
      <c r="O120" s="19">
        <v>1037.77</v>
      </c>
      <c r="P120" s="10">
        <v>32.889828809999997</v>
      </c>
      <c r="Q120" s="10">
        <v>-107.2919253</v>
      </c>
    </row>
    <row r="121" spans="1:17" ht="15.6" x14ac:dyDescent="0.3">
      <c r="A121" s="18">
        <v>44400</v>
      </c>
      <c r="B121" s="19" t="s">
        <v>1985</v>
      </c>
      <c r="C121" s="19" t="s">
        <v>1945</v>
      </c>
      <c r="D121" s="19" t="s">
        <v>1949</v>
      </c>
      <c r="E121" s="19" t="s">
        <v>1902</v>
      </c>
      <c r="F121" s="19">
        <v>0</v>
      </c>
      <c r="G121" s="19">
        <v>29</v>
      </c>
      <c r="H121" s="19">
        <v>0</v>
      </c>
      <c r="I121" s="19">
        <v>0.26445683800000003</v>
      </c>
      <c r="J121" s="19">
        <v>30.95</v>
      </c>
      <c r="K121" s="19">
        <v>19.29</v>
      </c>
      <c r="L121" s="19">
        <v>44.71</v>
      </c>
      <c r="M121" s="19">
        <v>32.03</v>
      </c>
      <c r="N121" s="19">
        <v>154.79999999999998</v>
      </c>
      <c r="O121" s="19">
        <v>1037.77</v>
      </c>
      <c r="P121" s="10">
        <v>32.887792429999998</v>
      </c>
      <c r="Q121" s="10">
        <v>-107.2918102</v>
      </c>
    </row>
    <row r="122" spans="1:17" ht="15.6" x14ac:dyDescent="0.3">
      <c r="A122" s="18">
        <v>44400</v>
      </c>
      <c r="B122" s="19" t="s">
        <v>1985</v>
      </c>
      <c r="C122" s="19" t="s">
        <v>1950</v>
      </c>
      <c r="D122" s="19" t="s">
        <v>1951</v>
      </c>
      <c r="E122" s="19" t="s">
        <v>1899</v>
      </c>
      <c r="F122" s="19">
        <v>259</v>
      </c>
      <c r="G122" s="19">
        <v>134.5</v>
      </c>
      <c r="H122" s="19">
        <v>0.8482903183545133</v>
      </c>
      <c r="I122" s="19">
        <v>0.39156812400000002</v>
      </c>
      <c r="J122" s="19">
        <v>31.15</v>
      </c>
      <c r="K122" s="19">
        <v>19.43</v>
      </c>
      <c r="L122" s="19">
        <v>38.590000000000003</v>
      </c>
      <c r="M122" s="19">
        <v>32.51</v>
      </c>
      <c r="N122" s="19">
        <v>142.07999999999998</v>
      </c>
      <c r="O122" s="19">
        <v>1037.77</v>
      </c>
      <c r="P122" s="10">
        <v>32.84798241</v>
      </c>
      <c r="Q122" s="10">
        <v>-107.2968564</v>
      </c>
    </row>
    <row r="123" spans="1:17" ht="15.6" x14ac:dyDescent="0.3">
      <c r="A123" s="18">
        <v>44400</v>
      </c>
      <c r="B123" s="19" t="s">
        <v>1985</v>
      </c>
      <c r="C123" s="19" t="s">
        <v>1950</v>
      </c>
      <c r="D123" s="19" t="s">
        <v>1952</v>
      </c>
      <c r="E123" s="19" t="s">
        <v>1899</v>
      </c>
      <c r="F123" s="19">
        <v>131</v>
      </c>
      <c r="G123" s="19">
        <v>134.5</v>
      </c>
      <c r="H123" s="19">
        <v>0.4290580374688851</v>
      </c>
      <c r="I123" s="19">
        <v>0.276654124</v>
      </c>
      <c r="J123" s="19">
        <v>31.15</v>
      </c>
      <c r="K123" s="19">
        <v>19.43</v>
      </c>
      <c r="L123" s="19">
        <v>38.590000000000003</v>
      </c>
      <c r="M123" s="19">
        <v>32.51</v>
      </c>
      <c r="N123" s="19">
        <v>142.07999999999998</v>
      </c>
      <c r="O123" s="19">
        <v>1037.77</v>
      </c>
      <c r="P123" s="10">
        <v>32.846088770000001</v>
      </c>
      <c r="Q123" s="10">
        <v>-107.29636259999999</v>
      </c>
    </row>
    <row r="124" spans="1:17" ht="15.6" x14ac:dyDescent="0.3">
      <c r="A124" s="18">
        <v>44400</v>
      </c>
      <c r="B124" s="19" t="s">
        <v>1985</v>
      </c>
      <c r="C124" s="19" t="s">
        <v>1950</v>
      </c>
      <c r="D124" s="19" t="s">
        <v>1953</v>
      </c>
      <c r="E124" s="19" t="s">
        <v>1899</v>
      </c>
      <c r="F124" s="19">
        <v>90</v>
      </c>
      <c r="G124" s="19">
        <v>134.5</v>
      </c>
      <c r="H124" s="19">
        <v>0.29477269749770735</v>
      </c>
      <c r="I124" s="19">
        <v>0.138988584</v>
      </c>
      <c r="J124" s="19">
        <v>31.15</v>
      </c>
      <c r="K124" s="19">
        <v>19.43</v>
      </c>
      <c r="L124" s="19">
        <v>38.590000000000003</v>
      </c>
      <c r="M124" s="19">
        <v>32.51</v>
      </c>
      <c r="N124" s="19">
        <v>142.07999999999998</v>
      </c>
      <c r="O124" s="19">
        <v>1037.77</v>
      </c>
      <c r="P124" s="10">
        <v>32.843727510000001</v>
      </c>
      <c r="Q124" s="10">
        <v>-107.29683249999999</v>
      </c>
    </row>
    <row r="125" spans="1:17" ht="15.6" x14ac:dyDescent="0.3">
      <c r="A125" s="18">
        <v>44400</v>
      </c>
      <c r="B125" s="19" t="s">
        <v>1985</v>
      </c>
      <c r="C125" s="19" t="s">
        <v>1950</v>
      </c>
      <c r="D125" s="19" t="s">
        <v>1954</v>
      </c>
      <c r="E125" s="19" t="s">
        <v>1899</v>
      </c>
      <c r="F125" s="19">
        <v>58</v>
      </c>
      <c r="G125" s="19">
        <v>134.5</v>
      </c>
      <c r="H125" s="19">
        <v>0.18996462727630029</v>
      </c>
      <c r="I125" s="19">
        <v>0.27698239699999999</v>
      </c>
      <c r="J125" s="19">
        <v>31.15</v>
      </c>
      <c r="K125" s="19">
        <v>19.43</v>
      </c>
      <c r="L125" s="19">
        <v>38.590000000000003</v>
      </c>
      <c r="M125" s="19">
        <v>32.51</v>
      </c>
      <c r="N125" s="19">
        <v>142.07999999999998</v>
      </c>
      <c r="O125" s="19">
        <v>1037.77</v>
      </c>
      <c r="P125" s="10">
        <v>32.849535750000001</v>
      </c>
      <c r="Q125" s="10">
        <v>-107.2962642</v>
      </c>
    </row>
    <row r="126" spans="1:17" ht="15.6" x14ac:dyDescent="0.3">
      <c r="A126" s="18">
        <v>44407</v>
      </c>
      <c r="B126" s="19" t="s">
        <v>1985</v>
      </c>
      <c r="C126" s="19" t="s">
        <v>1992</v>
      </c>
      <c r="D126" s="19" t="s">
        <v>1906</v>
      </c>
      <c r="E126" s="19" t="s">
        <v>1899</v>
      </c>
      <c r="F126" s="19">
        <v>3400</v>
      </c>
      <c r="G126" s="19">
        <v>894.5</v>
      </c>
      <c r="H126" s="19">
        <v>11.135857461024498</v>
      </c>
      <c r="I126" s="19">
        <v>0.21342767800000001</v>
      </c>
      <c r="J126" s="19">
        <v>34.31</v>
      </c>
      <c r="K126" s="19">
        <v>18.63</v>
      </c>
      <c r="L126" s="19">
        <v>67.92</v>
      </c>
      <c r="M126" s="19">
        <v>55.050000000000004</v>
      </c>
      <c r="N126" s="19">
        <v>128.36000000000001</v>
      </c>
      <c r="O126" s="19">
        <v>732.62</v>
      </c>
      <c r="P126" s="10">
        <v>32.470109710000003</v>
      </c>
      <c r="Q126" s="10">
        <v>-106.9098268</v>
      </c>
    </row>
    <row r="127" spans="1:17" ht="15.6" x14ac:dyDescent="0.3">
      <c r="A127" s="18">
        <v>44407</v>
      </c>
      <c r="B127" s="19" t="s">
        <v>1985</v>
      </c>
      <c r="C127" s="19" t="s">
        <v>1992</v>
      </c>
      <c r="D127" s="19" t="s">
        <v>1907</v>
      </c>
      <c r="E127" s="19" t="s">
        <v>1899</v>
      </c>
      <c r="F127" s="19">
        <v>39</v>
      </c>
      <c r="G127" s="19">
        <v>894.5</v>
      </c>
      <c r="H127" s="19">
        <v>0.12773483558233983</v>
      </c>
      <c r="I127" s="19">
        <v>0.17570960499999999</v>
      </c>
      <c r="J127" s="19">
        <v>34.31</v>
      </c>
      <c r="K127" s="19">
        <v>18.63</v>
      </c>
      <c r="L127" s="19">
        <v>67.92</v>
      </c>
      <c r="M127" s="19">
        <v>55.050000000000004</v>
      </c>
      <c r="N127" s="19">
        <v>128.36000000000001</v>
      </c>
      <c r="O127" s="19">
        <v>732.62</v>
      </c>
      <c r="P127" s="10">
        <v>32.467802339999999</v>
      </c>
      <c r="Q127" s="10">
        <v>-106.90682750000001</v>
      </c>
    </row>
    <row r="128" spans="1:17" ht="15.6" x14ac:dyDescent="0.3">
      <c r="A128" s="18">
        <v>44407</v>
      </c>
      <c r="B128" s="19" t="s">
        <v>1985</v>
      </c>
      <c r="C128" s="19" t="s">
        <v>1992</v>
      </c>
      <c r="D128" s="19" t="s">
        <v>1908</v>
      </c>
      <c r="E128" s="19" t="s">
        <v>1902</v>
      </c>
      <c r="F128" s="19">
        <v>0</v>
      </c>
      <c r="G128" s="19">
        <v>894.5</v>
      </c>
      <c r="H128" s="19">
        <v>0</v>
      </c>
      <c r="I128" s="19">
        <v>0.32645151</v>
      </c>
      <c r="J128" s="19">
        <v>34.31</v>
      </c>
      <c r="K128" s="19">
        <v>18.63</v>
      </c>
      <c r="L128" s="19">
        <v>67.92</v>
      </c>
      <c r="M128" s="19">
        <v>55.050000000000004</v>
      </c>
      <c r="N128" s="19">
        <v>128.36000000000001</v>
      </c>
      <c r="O128" s="19">
        <v>732.62</v>
      </c>
      <c r="P128" s="10">
        <v>32.465720939999997</v>
      </c>
      <c r="Q128" s="10">
        <v>-106.9043727</v>
      </c>
    </row>
    <row r="129" spans="1:17" ht="15.6" x14ac:dyDescent="0.3">
      <c r="A129" s="18">
        <v>44407</v>
      </c>
      <c r="B129" s="19" t="s">
        <v>1985</v>
      </c>
      <c r="C129" s="19" t="s">
        <v>1992</v>
      </c>
      <c r="D129" s="19" t="s">
        <v>1909</v>
      </c>
      <c r="E129" s="19" t="s">
        <v>1899</v>
      </c>
      <c r="F129" s="19">
        <v>139</v>
      </c>
      <c r="G129" s="19">
        <v>894.5</v>
      </c>
      <c r="H129" s="19">
        <v>0.45526005502423689</v>
      </c>
      <c r="I129" s="19">
        <v>-3.9681903999999997E-2</v>
      </c>
      <c r="J129" s="19">
        <v>34.31</v>
      </c>
      <c r="K129" s="19">
        <v>18.63</v>
      </c>
      <c r="L129" s="19">
        <v>67.92</v>
      </c>
      <c r="M129" s="19">
        <v>55.050000000000004</v>
      </c>
      <c r="N129" s="19">
        <v>128.36000000000001</v>
      </c>
      <c r="O129" s="19">
        <v>732.62</v>
      </c>
      <c r="P129" s="10">
        <v>32.46283631</v>
      </c>
      <c r="Q129" s="10">
        <v>-106.9031391</v>
      </c>
    </row>
    <row r="130" spans="1:17" ht="15.6" x14ac:dyDescent="0.3">
      <c r="A130" s="18">
        <v>44407</v>
      </c>
      <c r="B130" s="19" t="s">
        <v>1985</v>
      </c>
      <c r="C130" s="19" t="s">
        <v>1993</v>
      </c>
      <c r="D130" s="19" t="s">
        <v>1973</v>
      </c>
      <c r="E130" s="19" t="s">
        <v>1899</v>
      </c>
      <c r="F130" s="19">
        <v>82</v>
      </c>
      <c r="G130" s="19">
        <v>53</v>
      </c>
      <c r="H130" s="19">
        <v>0.26857067994235556</v>
      </c>
      <c r="I130" s="19">
        <v>0.21076434899999999</v>
      </c>
      <c r="J130" s="19">
        <v>34.22</v>
      </c>
      <c r="K130" s="19">
        <v>18.68</v>
      </c>
      <c r="L130" s="19">
        <v>66.66</v>
      </c>
      <c r="M130" s="19">
        <v>49.16</v>
      </c>
      <c r="N130" s="19">
        <v>160.57999999999998</v>
      </c>
      <c r="O130" s="19">
        <v>732.62</v>
      </c>
      <c r="P130" s="10">
        <v>32.418188430000001</v>
      </c>
      <c r="Q130" s="10">
        <v>-106.86672179999999</v>
      </c>
    </row>
    <row r="131" spans="1:17" ht="15.6" x14ac:dyDescent="0.3">
      <c r="A131" s="18">
        <v>44407</v>
      </c>
      <c r="B131" s="19" t="s">
        <v>1985</v>
      </c>
      <c r="C131" s="19" t="s">
        <v>1993</v>
      </c>
      <c r="D131" s="19" t="s">
        <v>1974</v>
      </c>
      <c r="E131" s="19" t="s">
        <v>1899</v>
      </c>
      <c r="F131" s="19">
        <v>21</v>
      </c>
      <c r="G131" s="19">
        <v>53</v>
      </c>
      <c r="H131" s="19">
        <v>6.8780296082798384E-2</v>
      </c>
      <c r="I131" s="19">
        <v>0.12807206800000001</v>
      </c>
      <c r="J131" s="19">
        <v>34.22</v>
      </c>
      <c r="K131" s="19">
        <v>18.68</v>
      </c>
      <c r="L131" s="19">
        <v>66.66</v>
      </c>
      <c r="M131" s="19">
        <v>49.16</v>
      </c>
      <c r="N131" s="19">
        <v>160.57999999999998</v>
      </c>
      <c r="O131" s="19">
        <v>732.62</v>
      </c>
      <c r="P131" s="10">
        <v>32.415859599999997</v>
      </c>
      <c r="Q131" s="10">
        <v>-106.8659079</v>
      </c>
    </row>
    <row r="132" spans="1:17" ht="15.6" x14ac:dyDescent="0.3">
      <c r="A132" s="18">
        <v>44407</v>
      </c>
      <c r="B132" s="19" t="s">
        <v>1985</v>
      </c>
      <c r="C132" s="19" t="s">
        <v>1993</v>
      </c>
      <c r="D132" s="19" t="s">
        <v>1975</v>
      </c>
      <c r="E132" s="19" t="s">
        <v>1899</v>
      </c>
      <c r="F132" s="19">
        <v>96</v>
      </c>
      <c r="G132" s="19">
        <v>53</v>
      </c>
      <c r="H132" s="19">
        <v>0.31442421066422116</v>
      </c>
      <c r="I132" s="19">
        <v>0.121444345</v>
      </c>
      <c r="J132" s="19">
        <v>34.22</v>
      </c>
      <c r="K132" s="19">
        <v>18.68</v>
      </c>
      <c r="L132" s="19">
        <v>66.66</v>
      </c>
      <c r="M132" s="19">
        <v>49.16</v>
      </c>
      <c r="N132" s="19">
        <v>160.57999999999998</v>
      </c>
      <c r="O132" s="19">
        <v>732.62</v>
      </c>
      <c r="P132" s="10">
        <v>32.413950450000002</v>
      </c>
      <c r="Q132" s="10">
        <v>-106.86531600000001</v>
      </c>
    </row>
    <row r="133" spans="1:17" ht="15.6" x14ac:dyDescent="0.3">
      <c r="A133" s="18">
        <v>44407</v>
      </c>
      <c r="B133" s="19" t="s">
        <v>1985</v>
      </c>
      <c r="C133" s="19" t="s">
        <v>1993</v>
      </c>
      <c r="D133" s="19" t="s">
        <v>1976</v>
      </c>
      <c r="E133" s="19" t="s">
        <v>1899</v>
      </c>
      <c r="F133" s="19">
        <v>13</v>
      </c>
      <c r="G133" s="19">
        <v>53</v>
      </c>
      <c r="H133" s="19">
        <v>4.2578278527446611E-2</v>
      </c>
      <c r="I133" s="19">
        <v>0.18073950699999999</v>
      </c>
      <c r="J133" s="19">
        <v>34.22</v>
      </c>
      <c r="K133" s="19">
        <v>18.68</v>
      </c>
      <c r="L133" s="19">
        <v>66.66</v>
      </c>
      <c r="M133" s="19">
        <v>49.16</v>
      </c>
      <c r="N133" s="19">
        <v>160.57999999999998</v>
      </c>
      <c r="O133" s="19">
        <v>732.62</v>
      </c>
      <c r="P133" s="10">
        <v>32.412090589999998</v>
      </c>
      <c r="Q133" s="10">
        <v>-106.8647242</v>
      </c>
    </row>
    <row r="134" spans="1:17" ht="15.6" x14ac:dyDescent="0.3">
      <c r="A134" s="18">
        <v>44407</v>
      </c>
      <c r="B134" s="19" t="s">
        <v>1985</v>
      </c>
      <c r="C134" s="19" t="s">
        <v>1994</v>
      </c>
      <c r="D134" s="19" t="s">
        <v>1978</v>
      </c>
      <c r="E134" s="19" t="s">
        <v>1899</v>
      </c>
      <c r="F134" s="19">
        <v>1176</v>
      </c>
      <c r="G134" s="19">
        <v>975.25</v>
      </c>
      <c r="H134" s="19">
        <v>3.8516965806367089</v>
      </c>
      <c r="I134" s="19">
        <v>0.32300624300000003</v>
      </c>
      <c r="J134" s="19">
        <v>34.299999999999997</v>
      </c>
      <c r="K134" s="19">
        <v>18.87</v>
      </c>
      <c r="L134" s="19">
        <v>45.79</v>
      </c>
      <c r="M134" s="19">
        <v>42.53</v>
      </c>
      <c r="N134" s="19">
        <v>150.08000000000001</v>
      </c>
      <c r="O134" s="19">
        <v>732.62</v>
      </c>
      <c r="P134" s="10">
        <v>32.343313549999998</v>
      </c>
      <c r="Q134" s="10">
        <v>-106.83927490000001</v>
      </c>
    </row>
    <row r="135" spans="1:17" ht="15.6" x14ac:dyDescent="0.3">
      <c r="A135" s="18">
        <v>44407</v>
      </c>
      <c r="B135" s="19" t="s">
        <v>1985</v>
      </c>
      <c r="C135" s="19" t="s">
        <v>1994</v>
      </c>
      <c r="D135" s="19" t="s">
        <v>1979</v>
      </c>
      <c r="E135" s="19" t="s">
        <v>1899</v>
      </c>
      <c r="F135" s="19">
        <v>128</v>
      </c>
      <c r="G135" s="19">
        <v>975.25</v>
      </c>
      <c r="H135" s="19">
        <v>0.41923228088562819</v>
      </c>
      <c r="I135" s="19">
        <v>0.27370578099999998</v>
      </c>
      <c r="J135" s="19">
        <v>34.299999999999997</v>
      </c>
      <c r="K135" s="19">
        <v>18.87</v>
      </c>
      <c r="L135" s="19">
        <v>45.79</v>
      </c>
      <c r="M135" s="19">
        <v>42.53</v>
      </c>
      <c r="N135" s="19">
        <v>150.08000000000001</v>
      </c>
      <c r="O135" s="19">
        <v>732.62</v>
      </c>
      <c r="P135" s="10">
        <v>32.341215060000003</v>
      </c>
      <c r="Q135" s="10">
        <v>-106.83799519999999</v>
      </c>
    </row>
    <row r="136" spans="1:17" ht="15.6" x14ac:dyDescent="0.3">
      <c r="A136" s="18">
        <v>44407</v>
      </c>
      <c r="B136" s="19" t="s">
        <v>1985</v>
      </c>
      <c r="C136" s="19" t="s">
        <v>1994</v>
      </c>
      <c r="D136" s="19" t="s">
        <v>1980</v>
      </c>
      <c r="E136" s="19" t="s">
        <v>1899</v>
      </c>
      <c r="F136" s="19">
        <v>1877</v>
      </c>
      <c r="G136" s="19">
        <v>975.25</v>
      </c>
      <c r="H136" s="19">
        <v>6.1476483689244077</v>
      </c>
      <c r="I136" s="19">
        <v>0.48569223299999997</v>
      </c>
      <c r="J136" s="19">
        <v>34.299999999999997</v>
      </c>
      <c r="K136" s="19">
        <v>18.87</v>
      </c>
      <c r="L136" s="19">
        <v>45.79</v>
      </c>
      <c r="M136" s="19">
        <v>42.53</v>
      </c>
      <c r="N136" s="19">
        <v>150.08000000000001</v>
      </c>
      <c r="O136" s="19">
        <v>732.62</v>
      </c>
      <c r="P136" s="10">
        <v>32.339590059999999</v>
      </c>
      <c r="Q136" s="10">
        <v>-106.8366376</v>
      </c>
    </row>
    <row r="137" spans="1:17" ht="15.6" x14ac:dyDescent="0.3">
      <c r="A137" s="18">
        <v>44407</v>
      </c>
      <c r="B137" s="19" t="s">
        <v>1985</v>
      </c>
      <c r="C137" s="19" t="s">
        <v>1994</v>
      </c>
      <c r="D137" s="19" t="s">
        <v>1981</v>
      </c>
      <c r="E137" s="19" t="s">
        <v>1899</v>
      </c>
      <c r="F137" s="19">
        <v>720</v>
      </c>
      <c r="G137" s="19">
        <v>975.25</v>
      </c>
      <c r="H137" s="19">
        <v>2.3581815799816588</v>
      </c>
      <c r="I137" s="19">
        <v>0.38013181099999999</v>
      </c>
      <c r="J137" s="19">
        <v>34.299999999999997</v>
      </c>
      <c r="K137" s="19">
        <v>18.87</v>
      </c>
      <c r="L137" s="19">
        <v>45.79</v>
      </c>
      <c r="M137" s="19">
        <v>42.53</v>
      </c>
      <c r="N137" s="19">
        <v>150.08000000000001</v>
      </c>
      <c r="O137" s="19">
        <v>732.62</v>
      </c>
      <c r="P137" s="10">
        <v>32.337331810000002</v>
      </c>
      <c r="Q137" s="10">
        <v>-106.8354104</v>
      </c>
    </row>
    <row r="138" spans="1:17" ht="15.6" x14ac:dyDescent="0.3">
      <c r="A138" s="18">
        <v>44407</v>
      </c>
      <c r="B138" s="19" t="s">
        <v>1985</v>
      </c>
      <c r="C138" s="19" t="s">
        <v>1897</v>
      </c>
      <c r="D138" s="8" t="s">
        <v>1898</v>
      </c>
      <c r="E138" s="19" t="s">
        <v>1899</v>
      </c>
      <c r="F138" s="19">
        <v>4</v>
      </c>
      <c r="G138" s="19">
        <v>33.5</v>
      </c>
      <c r="H138" s="19">
        <v>1.3101008777675881E-2</v>
      </c>
      <c r="I138" s="19">
        <v>0.117404282</v>
      </c>
      <c r="J138" s="19">
        <v>34.270000000000003</v>
      </c>
      <c r="K138" s="19">
        <v>19.02</v>
      </c>
      <c r="L138" s="19">
        <v>41.5</v>
      </c>
      <c r="M138" s="19">
        <v>43.32</v>
      </c>
      <c r="N138" s="19">
        <v>133.37</v>
      </c>
      <c r="O138" s="19">
        <v>732.62</v>
      </c>
      <c r="P138" s="10">
        <v>32.276358330000001</v>
      </c>
      <c r="Q138" s="10">
        <v>-106.82694499999999</v>
      </c>
    </row>
    <row r="139" spans="1:17" ht="15.6" x14ac:dyDescent="0.3">
      <c r="A139" s="18">
        <v>44407</v>
      </c>
      <c r="B139" s="19" t="s">
        <v>1985</v>
      </c>
      <c r="C139" s="19" t="s">
        <v>1897</v>
      </c>
      <c r="D139" s="8" t="s">
        <v>1900</v>
      </c>
      <c r="E139" s="19" t="s">
        <v>1899</v>
      </c>
      <c r="F139" s="19">
        <v>41</v>
      </c>
      <c r="G139" s="19">
        <v>33.5</v>
      </c>
      <c r="H139" s="19">
        <v>0.13428533997117778</v>
      </c>
      <c r="I139" s="19">
        <v>-4.9191773000000001E-2</v>
      </c>
      <c r="J139" s="19">
        <v>34.270000000000003</v>
      </c>
      <c r="K139" s="19">
        <v>19.02</v>
      </c>
      <c r="L139" s="19">
        <v>41.5</v>
      </c>
      <c r="M139" s="19">
        <v>43.32</v>
      </c>
      <c r="N139" s="19">
        <v>133.37</v>
      </c>
      <c r="O139" s="19">
        <v>732.62</v>
      </c>
      <c r="P139" s="10">
        <v>32.273942239999997</v>
      </c>
      <c r="Q139" s="10">
        <v>-106.8274718</v>
      </c>
    </row>
    <row r="140" spans="1:17" ht="15.6" x14ac:dyDescent="0.3">
      <c r="A140" s="18">
        <v>44407</v>
      </c>
      <c r="B140" s="19" t="s">
        <v>1985</v>
      </c>
      <c r="C140" s="19" t="s">
        <v>1897</v>
      </c>
      <c r="D140" s="8" t="s">
        <v>1901</v>
      </c>
      <c r="E140" s="19" t="s">
        <v>1902</v>
      </c>
      <c r="F140" s="19">
        <v>89</v>
      </c>
      <c r="G140" s="19">
        <v>33.5</v>
      </c>
      <c r="H140" s="19">
        <v>0.29149744530328836</v>
      </c>
      <c r="I140" s="19">
        <v>0.29427439</v>
      </c>
      <c r="J140" s="19">
        <v>34.270000000000003</v>
      </c>
      <c r="K140" s="19">
        <v>19.02</v>
      </c>
      <c r="L140" s="19">
        <v>41.5</v>
      </c>
      <c r="M140" s="19">
        <v>43.32</v>
      </c>
      <c r="N140" s="19">
        <v>133.37</v>
      </c>
      <c r="O140" s="19">
        <v>732.62</v>
      </c>
      <c r="P140" s="10">
        <v>32.271216870000003</v>
      </c>
      <c r="Q140" s="10">
        <v>-106.8279943</v>
      </c>
    </row>
    <row r="141" spans="1:17" ht="15.6" x14ac:dyDescent="0.3">
      <c r="A141" s="18">
        <v>44407</v>
      </c>
      <c r="B141" s="19" t="s">
        <v>1985</v>
      </c>
      <c r="C141" s="19" t="s">
        <v>1897</v>
      </c>
      <c r="D141" s="8" t="s">
        <v>1903</v>
      </c>
      <c r="E141" s="19" t="s">
        <v>1902</v>
      </c>
      <c r="F141" s="19">
        <v>0</v>
      </c>
      <c r="G141" s="19">
        <v>33.5</v>
      </c>
      <c r="H141" s="19">
        <v>0</v>
      </c>
      <c r="I141" s="19">
        <v>0.45208978700000002</v>
      </c>
      <c r="J141" s="19">
        <v>34.270000000000003</v>
      </c>
      <c r="K141" s="19">
        <v>19.02</v>
      </c>
      <c r="L141" s="19">
        <v>41.5</v>
      </c>
      <c r="M141" s="19">
        <v>43.32</v>
      </c>
      <c r="N141" s="19">
        <v>133.37</v>
      </c>
      <c r="O141" s="19">
        <v>732.62</v>
      </c>
      <c r="P141" s="10">
        <v>32.26696003</v>
      </c>
      <c r="Q141" s="10">
        <v>-106.8276431</v>
      </c>
    </row>
    <row r="142" spans="1:17" ht="15.6" x14ac:dyDescent="0.3">
      <c r="A142" s="18">
        <v>44420</v>
      </c>
      <c r="B142" s="19" t="s">
        <v>1986</v>
      </c>
      <c r="C142" s="8" t="s">
        <v>1910</v>
      </c>
      <c r="D142" s="8" t="s">
        <v>1911</v>
      </c>
      <c r="E142" s="19" t="s">
        <v>1899</v>
      </c>
      <c r="F142" s="19">
        <v>138</v>
      </c>
      <c r="G142" s="19">
        <v>165.5</v>
      </c>
      <c r="H142" s="19">
        <v>4.1597588545591559</v>
      </c>
      <c r="I142" s="19">
        <v>0.45271593300000001</v>
      </c>
      <c r="J142" s="19">
        <v>32.21</v>
      </c>
      <c r="K142" s="19">
        <v>19.190000000000001</v>
      </c>
      <c r="L142" s="19">
        <v>56.98</v>
      </c>
      <c r="M142" s="19">
        <v>71.960000000000008</v>
      </c>
      <c r="N142" s="19">
        <v>147.19999999999999</v>
      </c>
      <c r="O142" s="19">
        <v>734.36</v>
      </c>
      <c r="P142" s="10">
        <v>32.684593560000003</v>
      </c>
      <c r="Q142" s="10">
        <v>-107.19829129999999</v>
      </c>
    </row>
    <row r="143" spans="1:17" ht="15.6" x14ac:dyDescent="0.3">
      <c r="A143" s="18">
        <v>44420</v>
      </c>
      <c r="B143" s="19" t="s">
        <v>1986</v>
      </c>
      <c r="C143" s="8" t="s">
        <v>1910</v>
      </c>
      <c r="D143" s="8" t="s">
        <v>1912</v>
      </c>
      <c r="E143" s="19" t="s">
        <v>1899</v>
      </c>
      <c r="F143" s="19">
        <v>131</v>
      </c>
      <c r="G143" s="19">
        <v>165.5</v>
      </c>
      <c r="H143" s="19">
        <v>3.9487565938206486</v>
      </c>
      <c r="I143" s="19">
        <v>0.356023639</v>
      </c>
      <c r="J143" s="19">
        <v>32.21</v>
      </c>
      <c r="K143" s="19">
        <v>19.190000000000001</v>
      </c>
      <c r="L143" s="19">
        <v>56.98</v>
      </c>
      <c r="M143" s="19">
        <v>71.960000000000008</v>
      </c>
      <c r="N143" s="19">
        <v>147.19999999999999</v>
      </c>
      <c r="O143" s="19">
        <v>734.36</v>
      </c>
      <c r="P143" s="10">
        <v>32.683200059999997</v>
      </c>
      <c r="Q143" s="10">
        <v>-107.1965591</v>
      </c>
    </row>
    <row r="144" spans="1:17" ht="15.6" x14ac:dyDescent="0.3">
      <c r="A144" s="18">
        <v>44420</v>
      </c>
      <c r="B144" s="19" t="s">
        <v>1986</v>
      </c>
      <c r="C144" s="8" t="s">
        <v>1910</v>
      </c>
      <c r="D144" s="8" t="s">
        <v>1913</v>
      </c>
      <c r="E144" s="19" t="s">
        <v>1899</v>
      </c>
      <c r="F144" s="19">
        <v>72</v>
      </c>
      <c r="G144" s="19">
        <v>165.5</v>
      </c>
      <c r="H144" s="19">
        <v>2.1703089675960814</v>
      </c>
      <c r="I144" s="19">
        <v>0.36341041299999999</v>
      </c>
      <c r="J144" s="19">
        <v>32.21</v>
      </c>
      <c r="K144" s="19">
        <v>19.190000000000001</v>
      </c>
      <c r="L144" s="19">
        <v>56.98</v>
      </c>
      <c r="M144" s="19">
        <v>71.960000000000008</v>
      </c>
      <c r="N144" s="19">
        <v>147.19999999999999</v>
      </c>
      <c r="O144" s="19">
        <v>734.36</v>
      </c>
      <c r="P144" s="10">
        <v>32.682965369999998</v>
      </c>
      <c r="Q144" s="10">
        <v>-107.19400779999999</v>
      </c>
    </row>
    <row r="145" spans="1:17" ht="15.6" x14ac:dyDescent="0.3">
      <c r="A145" s="18">
        <v>44420</v>
      </c>
      <c r="B145" s="19" t="s">
        <v>1986</v>
      </c>
      <c r="C145" s="8" t="s">
        <v>1910</v>
      </c>
      <c r="D145" s="8" t="s">
        <v>1914</v>
      </c>
      <c r="E145" s="19" t="s">
        <v>1899</v>
      </c>
      <c r="F145" s="19">
        <v>321</v>
      </c>
      <c r="G145" s="19">
        <v>165.5</v>
      </c>
      <c r="H145" s="19">
        <v>9.6759608138658635</v>
      </c>
      <c r="I145" s="19">
        <v>0.37328544299999999</v>
      </c>
      <c r="J145" s="19">
        <v>32.21</v>
      </c>
      <c r="K145" s="19">
        <v>19.190000000000001</v>
      </c>
      <c r="L145" s="19">
        <v>56.98</v>
      </c>
      <c r="M145" s="19">
        <v>71.960000000000008</v>
      </c>
      <c r="N145" s="19">
        <v>147.19999999999999</v>
      </c>
      <c r="O145" s="19">
        <v>734.36</v>
      </c>
      <c r="P145" s="10">
        <v>32.683288330000003</v>
      </c>
      <c r="Q145" s="10">
        <v>-107.1920176</v>
      </c>
    </row>
    <row r="146" spans="1:17" ht="15.6" x14ac:dyDescent="0.3">
      <c r="A146" s="18">
        <v>44420</v>
      </c>
      <c r="B146" s="19" t="s">
        <v>1986</v>
      </c>
      <c r="C146" s="19" t="s">
        <v>1915</v>
      </c>
      <c r="D146" s="19" t="s">
        <v>1916</v>
      </c>
      <c r="E146" s="19" t="s">
        <v>1899</v>
      </c>
      <c r="F146" s="19">
        <v>42</v>
      </c>
      <c r="G146" s="19">
        <v>138.5</v>
      </c>
      <c r="H146" s="19">
        <v>1.2660135644310475</v>
      </c>
      <c r="I146" s="19">
        <v>0.195185363</v>
      </c>
      <c r="J146" s="19">
        <v>32.35</v>
      </c>
      <c r="K146" s="19">
        <v>19.36</v>
      </c>
      <c r="L146" s="19">
        <v>63.79</v>
      </c>
      <c r="M146" s="19">
        <v>71.86</v>
      </c>
      <c r="N146" s="19">
        <v>149.88</v>
      </c>
      <c r="O146" s="19">
        <v>734.36</v>
      </c>
      <c r="P146" s="10">
        <v>32.659915720000001</v>
      </c>
      <c r="Q146" s="10">
        <v>-107.11338430000001</v>
      </c>
    </row>
    <row r="147" spans="1:17" ht="15.6" x14ac:dyDescent="0.3">
      <c r="A147" s="18">
        <v>44420</v>
      </c>
      <c r="B147" s="19" t="s">
        <v>1986</v>
      </c>
      <c r="C147" s="19" t="s">
        <v>1915</v>
      </c>
      <c r="D147" s="19" t="s">
        <v>1917</v>
      </c>
      <c r="E147" s="19" t="s">
        <v>1899</v>
      </c>
      <c r="F147" s="19">
        <v>63</v>
      </c>
      <c r="G147" s="19">
        <v>138.5</v>
      </c>
      <c r="H147" s="19">
        <v>1.8990203466465714</v>
      </c>
      <c r="I147" s="19">
        <v>0.32379138499999999</v>
      </c>
      <c r="J147" s="19">
        <v>32.35</v>
      </c>
      <c r="K147" s="19">
        <v>19.36</v>
      </c>
      <c r="L147" s="19">
        <v>63.79</v>
      </c>
      <c r="M147" s="19">
        <v>71.86</v>
      </c>
      <c r="N147" s="19">
        <v>149.88</v>
      </c>
      <c r="O147" s="19">
        <v>734.36</v>
      </c>
      <c r="P147" s="10">
        <v>32.658148570000002</v>
      </c>
      <c r="Q147" s="10">
        <v>-107.11189400000001</v>
      </c>
    </row>
    <row r="148" spans="1:17" ht="15.6" x14ac:dyDescent="0.3">
      <c r="A148" s="18">
        <v>44420</v>
      </c>
      <c r="B148" s="19" t="s">
        <v>1986</v>
      </c>
      <c r="C148" s="19" t="s">
        <v>1915</v>
      </c>
      <c r="D148" s="19" t="s">
        <v>1918</v>
      </c>
      <c r="E148" s="19" t="s">
        <v>1899</v>
      </c>
      <c r="F148" s="19">
        <v>317</v>
      </c>
      <c r="G148" s="19">
        <v>138.5</v>
      </c>
      <c r="H148" s="19">
        <v>9.5553880934438595</v>
      </c>
      <c r="I148" s="19">
        <v>0.49052012</v>
      </c>
      <c r="J148" s="19">
        <v>32.35</v>
      </c>
      <c r="K148" s="19">
        <v>19.36</v>
      </c>
      <c r="L148" s="19">
        <v>63.79</v>
      </c>
      <c r="M148" s="19">
        <v>71.86</v>
      </c>
      <c r="N148" s="19">
        <v>149.88</v>
      </c>
      <c r="O148" s="19">
        <v>734.36</v>
      </c>
      <c r="P148" s="10">
        <v>32.656895470000002</v>
      </c>
      <c r="Q148" s="10">
        <v>-107.11016549999999</v>
      </c>
    </row>
    <row r="149" spans="1:17" ht="15.6" x14ac:dyDescent="0.3">
      <c r="A149" s="18">
        <v>44420</v>
      </c>
      <c r="B149" s="19" t="s">
        <v>1986</v>
      </c>
      <c r="C149" s="19" t="s">
        <v>1915</v>
      </c>
      <c r="D149" s="19" t="s">
        <v>1919</v>
      </c>
      <c r="E149" s="19" t="s">
        <v>1899</v>
      </c>
      <c r="F149" s="19">
        <v>132</v>
      </c>
      <c r="G149" s="19">
        <v>138.5</v>
      </c>
      <c r="H149" s="19">
        <v>3.9788997739261496</v>
      </c>
      <c r="I149" s="19">
        <v>0.487890512</v>
      </c>
      <c r="J149" s="19">
        <v>32.35</v>
      </c>
      <c r="K149" s="19">
        <v>19.36</v>
      </c>
      <c r="L149" s="19">
        <v>63.79</v>
      </c>
      <c r="M149" s="19">
        <v>71.86</v>
      </c>
      <c r="N149" s="19">
        <v>149.88</v>
      </c>
      <c r="O149" s="19">
        <v>734.36</v>
      </c>
      <c r="P149" s="10">
        <v>32.655832400000001</v>
      </c>
      <c r="Q149" s="10">
        <v>-107.1083953</v>
      </c>
    </row>
    <row r="150" spans="1:17" ht="15.6" x14ac:dyDescent="0.3">
      <c r="A150" s="18">
        <v>44420</v>
      </c>
      <c r="B150" s="19" t="s">
        <v>1986</v>
      </c>
      <c r="C150" s="19" t="s">
        <v>1920</v>
      </c>
      <c r="D150" s="19" t="s">
        <v>1921</v>
      </c>
      <c r="E150" s="19" t="s">
        <v>1899</v>
      </c>
      <c r="F150" s="19">
        <v>22</v>
      </c>
      <c r="G150" s="19">
        <v>15.75</v>
      </c>
      <c r="H150" s="19">
        <v>0.66314996232102497</v>
      </c>
      <c r="I150" s="19">
        <v>0.25490686299999998</v>
      </c>
      <c r="J150" s="19">
        <v>32.46</v>
      </c>
      <c r="K150" s="19">
        <v>19.48</v>
      </c>
      <c r="L150" s="19">
        <v>64.489999999999995</v>
      </c>
      <c r="M150" s="19">
        <v>80.210000000000008</v>
      </c>
      <c r="N150" s="19">
        <v>157.41999999999999</v>
      </c>
      <c r="O150" s="19">
        <v>734.36</v>
      </c>
      <c r="P150" s="10">
        <v>32.643676370000001</v>
      </c>
      <c r="Q150" s="10">
        <v>-107.04343660000001</v>
      </c>
    </row>
    <row r="151" spans="1:17" ht="15.6" x14ac:dyDescent="0.3">
      <c r="A151" s="18">
        <v>44420</v>
      </c>
      <c r="B151" s="19" t="s">
        <v>1986</v>
      </c>
      <c r="C151" s="19" t="s">
        <v>1920</v>
      </c>
      <c r="D151" s="19" t="s">
        <v>1922</v>
      </c>
      <c r="E151" s="19" t="s">
        <v>1899</v>
      </c>
      <c r="F151" s="19">
        <v>27</v>
      </c>
      <c r="G151" s="19">
        <v>15.75</v>
      </c>
      <c r="H151" s="19">
        <v>0.81386586284853057</v>
      </c>
      <c r="I151" s="19">
        <v>0.290453672</v>
      </c>
      <c r="J151" s="19">
        <v>32.46</v>
      </c>
      <c r="K151" s="19">
        <v>19.48</v>
      </c>
      <c r="L151" s="19">
        <v>64.489999999999995</v>
      </c>
      <c r="M151" s="19">
        <v>80.210000000000008</v>
      </c>
      <c r="N151" s="19">
        <v>157.41999999999999</v>
      </c>
      <c r="O151" s="19">
        <v>734.36</v>
      </c>
      <c r="P151" s="10">
        <v>32.64225648</v>
      </c>
      <c r="Q151" s="10">
        <v>-107.0416987</v>
      </c>
    </row>
    <row r="152" spans="1:17" ht="15.6" x14ac:dyDescent="0.3">
      <c r="A152" s="18">
        <v>44420</v>
      </c>
      <c r="B152" s="19" t="s">
        <v>1986</v>
      </c>
      <c r="C152" s="19" t="s">
        <v>1920</v>
      </c>
      <c r="D152" s="19" t="s">
        <v>1923</v>
      </c>
      <c r="E152" s="19" t="s">
        <v>1899</v>
      </c>
      <c r="F152" s="19">
        <v>2</v>
      </c>
      <c r="G152" s="19">
        <v>15.75</v>
      </c>
      <c r="H152" s="19">
        <v>6.0286360211002268E-2</v>
      </c>
      <c r="I152" s="19">
        <v>7.2274692000000001E-2</v>
      </c>
      <c r="J152" s="19">
        <v>32.46</v>
      </c>
      <c r="K152" s="19">
        <v>19.48</v>
      </c>
      <c r="L152" s="19">
        <v>64.489999999999995</v>
      </c>
      <c r="M152" s="19">
        <v>80.210000000000008</v>
      </c>
      <c r="N152" s="19">
        <v>157.41999999999999</v>
      </c>
      <c r="O152" s="19">
        <v>734.36</v>
      </c>
      <c r="P152" s="10">
        <v>32.640433250000001</v>
      </c>
      <c r="Q152" s="10">
        <v>-107.0406507</v>
      </c>
    </row>
    <row r="153" spans="1:17" ht="15.6" x14ac:dyDescent="0.3">
      <c r="A153" s="18">
        <v>44420</v>
      </c>
      <c r="B153" s="19" t="s">
        <v>1986</v>
      </c>
      <c r="C153" s="19" t="s">
        <v>1920</v>
      </c>
      <c r="D153" s="19" t="s">
        <v>1924</v>
      </c>
      <c r="E153" s="19" t="s">
        <v>1899</v>
      </c>
      <c r="F153" s="19">
        <v>12</v>
      </c>
      <c r="G153" s="19">
        <v>15.75</v>
      </c>
      <c r="H153" s="19">
        <v>0.36171816126601358</v>
      </c>
      <c r="I153" s="19">
        <v>0.29769116600000001</v>
      </c>
      <c r="J153" s="19">
        <v>32.46</v>
      </c>
      <c r="K153" s="19">
        <v>19.48</v>
      </c>
      <c r="L153" s="19">
        <v>64.489999999999995</v>
      </c>
      <c r="M153" s="19">
        <v>80.210000000000008</v>
      </c>
      <c r="N153" s="19">
        <v>157.41999999999999</v>
      </c>
      <c r="O153" s="19">
        <v>734.36</v>
      </c>
      <c r="P153" s="10">
        <v>32.638175500000003</v>
      </c>
      <c r="Q153" s="10">
        <v>-107.0408211</v>
      </c>
    </row>
    <row r="154" spans="1:17" ht="15.6" x14ac:dyDescent="0.3">
      <c r="A154" s="18">
        <v>44425</v>
      </c>
      <c r="B154" s="19" t="s">
        <v>1986</v>
      </c>
      <c r="C154" s="19" t="s">
        <v>1897</v>
      </c>
      <c r="D154" s="8" t="s">
        <v>1898</v>
      </c>
      <c r="E154" s="19" t="s">
        <v>1899</v>
      </c>
      <c r="F154" s="19">
        <v>4</v>
      </c>
      <c r="G154" s="19">
        <v>6.25</v>
      </c>
      <c r="H154" s="19">
        <v>0.12057272042200454</v>
      </c>
      <c r="I154" s="19">
        <v>0.117404282</v>
      </c>
      <c r="J154" s="19">
        <v>31.36</v>
      </c>
      <c r="K154" s="19">
        <v>18.16</v>
      </c>
      <c r="L154" s="19">
        <v>29.97</v>
      </c>
      <c r="M154" s="19">
        <v>84.82</v>
      </c>
      <c r="N154" s="19">
        <v>137.06</v>
      </c>
      <c r="O154" s="19">
        <v>454.76</v>
      </c>
      <c r="P154" s="10">
        <v>32.276358330000001</v>
      </c>
      <c r="Q154" s="10">
        <v>-106.82694499999999</v>
      </c>
    </row>
    <row r="155" spans="1:17" ht="15.6" x14ac:dyDescent="0.3">
      <c r="A155" s="18">
        <v>44425</v>
      </c>
      <c r="B155" s="19" t="s">
        <v>1986</v>
      </c>
      <c r="C155" s="19" t="s">
        <v>1897</v>
      </c>
      <c r="D155" s="8" t="s">
        <v>1900</v>
      </c>
      <c r="E155" s="19" t="s">
        <v>1899</v>
      </c>
      <c r="F155" s="19">
        <v>21</v>
      </c>
      <c r="G155" s="19">
        <v>6.25</v>
      </c>
      <c r="H155" s="19">
        <v>0.63300678221552376</v>
      </c>
      <c r="I155" s="19">
        <v>-4.9191773000000001E-2</v>
      </c>
      <c r="J155" s="19">
        <v>31.36</v>
      </c>
      <c r="K155" s="19">
        <v>18.16</v>
      </c>
      <c r="L155" s="19">
        <v>29.97</v>
      </c>
      <c r="M155" s="19">
        <v>84.82</v>
      </c>
      <c r="N155" s="19">
        <v>137.06</v>
      </c>
      <c r="O155" s="19">
        <v>454.76</v>
      </c>
      <c r="P155" s="10">
        <v>32.273942239999997</v>
      </c>
      <c r="Q155" s="10">
        <v>-106.8274718</v>
      </c>
    </row>
    <row r="156" spans="1:17" ht="15.6" x14ac:dyDescent="0.3">
      <c r="A156" s="18">
        <v>44425</v>
      </c>
      <c r="B156" s="19" t="s">
        <v>1986</v>
      </c>
      <c r="C156" s="19" t="s">
        <v>1897</v>
      </c>
      <c r="D156" s="8" t="s">
        <v>1901</v>
      </c>
      <c r="E156" s="19" t="s">
        <v>1902</v>
      </c>
      <c r="F156" s="19">
        <v>0</v>
      </c>
      <c r="G156" s="19">
        <v>6.25</v>
      </c>
      <c r="H156" s="19">
        <v>0</v>
      </c>
      <c r="I156" s="19">
        <v>0.29427439</v>
      </c>
      <c r="J156" s="19">
        <v>31.36</v>
      </c>
      <c r="K156" s="19">
        <v>18.16</v>
      </c>
      <c r="L156" s="19">
        <v>29.97</v>
      </c>
      <c r="M156" s="19">
        <v>84.82</v>
      </c>
      <c r="N156" s="19">
        <v>137.06</v>
      </c>
      <c r="O156" s="19">
        <v>454.76</v>
      </c>
      <c r="P156" s="10">
        <v>32.271216870000003</v>
      </c>
      <c r="Q156" s="10">
        <v>-106.8279943</v>
      </c>
    </row>
    <row r="157" spans="1:17" ht="15.6" x14ac:dyDescent="0.3">
      <c r="A157" s="18">
        <v>44425</v>
      </c>
      <c r="B157" s="19" t="s">
        <v>1986</v>
      </c>
      <c r="C157" s="19" t="s">
        <v>1897</v>
      </c>
      <c r="D157" s="8" t="s">
        <v>1903</v>
      </c>
      <c r="E157" s="19" t="s">
        <v>1902</v>
      </c>
      <c r="F157" s="19">
        <v>0</v>
      </c>
      <c r="G157" s="19">
        <v>6.25</v>
      </c>
      <c r="H157" s="19">
        <v>0</v>
      </c>
      <c r="I157" s="19">
        <v>0.45208978700000002</v>
      </c>
      <c r="J157" s="19">
        <v>31.36</v>
      </c>
      <c r="K157" s="19">
        <v>18.16</v>
      </c>
      <c r="L157" s="19">
        <v>29.97</v>
      </c>
      <c r="M157" s="19">
        <v>84.82</v>
      </c>
      <c r="N157" s="19">
        <v>137.06</v>
      </c>
      <c r="O157" s="19">
        <v>454.76</v>
      </c>
      <c r="P157" s="10">
        <v>32.26696003</v>
      </c>
      <c r="Q157" s="10">
        <v>-106.8276431</v>
      </c>
    </row>
    <row r="158" spans="1:17" ht="15.6" x14ac:dyDescent="0.3">
      <c r="A158" s="18">
        <v>44425</v>
      </c>
      <c r="B158" s="19" t="s">
        <v>1986</v>
      </c>
      <c r="C158" s="8" t="s">
        <v>1925</v>
      </c>
      <c r="D158" s="8" t="s">
        <v>1926</v>
      </c>
      <c r="E158" s="19" t="s">
        <v>1899</v>
      </c>
      <c r="F158" s="19">
        <v>2</v>
      </c>
      <c r="G158" s="19">
        <v>0.75</v>
      </c>
      <c r="H158" s="19">
        <v>6.0286360211002268E-2</v>
      </c>
      <c r="I158" s="19">
        <v>0.118927084</v>
      </c>
      <c r="J158" s="19">
        <v>31.25</v>
      </c>
      <c r="K158" s="19">
        <v>18.25</v>
      </c>
      <c r="L158" s="19">
        <v>45.06</v>
      </c>
      <c r="M158" s="19">
        <v>112.50999999999999</v>
      </c>
      <c r="N158" s="19">
        <v>176.28</v>
      </c>
      <c r="O158" s="19">
        <v>288.39</v>
      </c>
      <c r="P158" s="10">
        <v>32.208915599999997</v>
      </c>
      <c r="Q158" s="10">
        <v>-106.769143</v>
      </c>
    </row>
    <row r="159" spans="1:17" ht="15.6" x14ac:dyDescent="0.3">
      <c r="A159" s="18">
        <v>44425</v>
      </c>
      <c r="B159" s="19" t="s">
        <v>1986</v>
      </c>
      <c r="C159" s="8" t="s">
        <v>1925</v>
      </c>
      <c r="D159" s="8" t="s">
        <v>1927</v>
      </c>
      <c r="E159" s="19" t="s">
        <v>1902</v>
      </c>
      <c r="F159" s="19">
        <v>0</v>
      </c>
      <c r="G159" s="19">
        <v>0.75</v>
      </c>
      <c r="H159" s="19">
        <v>0</v>
      </c>
      <c r="I159" s="19">
        <v>0.15818093699999999</v>
      </c>
      <c r="J159" s="19">
        <v>31.25</v>
      </c>
      <c r="K159" s="19">
        <v>18.25</v>
      </c>
      <c r="L159" s="19">
        <v>45.06</v>
      </c>
      <c r="M159" s="19">
        <v>112.50999999999999</v>
      </c>
      <c r="N159" s="19">
        <v>176.28</v>
      </c>
      <c r="O159" s="19">
        <v>288.39</v>
      </c>
      <c r="P159" s="10">
        <v>32.207741499999997</v>
      </c>
      <c r="Q159" s="10">
        <v>-106.7669011</v>
      </c>
    </row>
    <row r="160" spans="1:17" ht="15.6" x14ac:dyDescent="0.3">
      <c r="A160" s="18">
        <v>44425</v>
      </c>
      <c r="B160" s="19" t="s">
        <v>1986</v>
      </c>
      <c r="C160" s="8" t="s">
        <v>1925</v>
      </c>
      <c r="D160" s="8" t="s">
        <v>1928</v>
      </c>
      <c r="E160" s="19" t="s">
        <v>1902</v>
      </c>
      <c r="F160" s="19">
        <v>0</v>
      </c>
      <c r="G160" s="19">
        <v>0.75</v>
      </c>
      <c r="H160" s="19">
        <v>0</v>
      </c>
      <c r="I160" s="19">
        <v>0.30158263400000002</v>
      </c>
      <c r="J160" s="19">
        <v>31.25</v>
      </c>
      <c r="K160" s="19">
        <v>18.25</v>
      </c>
      <c r="L160" s="19">
        <v>45.06</v>
      </c>
      <c r="M160" s="19">
        <v>112.50999999999999</v>
      </c>
      <c r="N160" s="19">
        <v>176.28</v>
      </c>
      <c r="O160" s="19">
        <v>288.39</v>
      </c>
      <c r="P160" s="10">
        <v>32.207102499999998</v>
      </c>
      <c r="Q160" s="10">
        <v>-106.7641275</v>
      </c>
    </row>
    <row r="161" spans="1:17" ht="15.6" x14ac:dyDescent="0.3">
      <c r="A161" s="18">
        <v>44425</v>
      </c>
      <c r="B161" s="19" t="s">
        <v>1986</v>
      </c>
      <c r="C161" s="8" t="s">
        <v>1925</v>
      </c>
      <c r="D161" s="8" t="s">
        <v>1929</v>
      </c>
      <c r="E161" s="19" t="s">
        <v>1899</v>
      </c>
      <c r="F161" s="19">
        <v>1</v>
      </c>
      <c r="G161" s="19">
        <v>0.75</v>
      </c>
      <c r="H161" s="19">
        <v>3.0143180105501134E-2</v>
      </c>
      <c r="I161" s="19">
        <v>0.31618499799999999</v>
      </c>
      <c r="J161" s="19">
        <v>31.25</v>
      </c>
      <c r="K161" s="19">
        <v>18.25</v>
      </c>
      <c r="L161" s="19">
        <v>45.06</v>
      </c>
      <c r="M161" s="19">
        <v>112.50999999999999</v>
      </c>
      <c r="N161" s="19">
        <v>176.28</v>
      </c>
      <c r="O161" s="19">
        <v>288.39</v>
      </c>
      <c r="P161" s="10">
        <v>32.206367299999997</v>
      </c>
      <c r="Q161" s="10">
        <v>-106.760718</v>
      </c>
    </row>
    <row r="162" spans="1:17" ht="15.6" x14ac:dyDescent="0.3">
      <c r="A162" s="18">
        <v>44425</v>
      </c>
      <c r="B162" s="19" t="s">
        <v>1986</v>
      </c>
      <c r="C162" s="8" t="s">
        <v>1930</v>
      </c>
      <c r="D162" s="8" t="s">
        <v>1931</v>
      </c>
      <c r="E162" s="19" t="s">
        <v>1899</v>
      </c>
      <c r="F162" s="19">
        <v>2</v>
      </c>
      <c r="G162" s="19">
        <v>0.5</v>
      </c>
      <c r="H162" s="19">
        <v>6.0286360211002268E-2</v>
      </c>
      <c r="I162" s="19">
        <v>0.422083765</v>
      </c>
      <c r="J162" s="19">
        <v>31.17</v>
      </c>
      <c r="K162" s="19">
        <v>18.34</v>
      </c>
      <c r="L162" s="19">
        <v>68.86</v>
      </c>
      <c r="M162" s="19">
        <v>160.69</v>
      </c>
      <c r="N162" s="19">
        <v>229.36</v>
      </c>
      <c r="O162" s="19">
        <v>288.39</v>
      </c>
      <c r="P162" s="10">
        <v>32.153534860000001</v>
      </c>
      <c r="Q162" s="10">
        <v>-106.70341879999999</v>
      </c>
    </row>
    <row r="163" spans="1:17" ht="15.6" x14ac:dyDescent="0.3">
      <c r="A163" s="18">
        <v>44425</v>
      </c>
      <c r="B163" s="19" t="s">
        <v>1986</v>
      </c>
      <c r="C163" s="8" t="s">
        <v>1930</v>
      </c>
      <c r="D163" s="8" t="s">
        <v>1932</v>
      </c>
      <c r="E163" s="19" t="s">
        <v>1902</v>
      </c>
      <c r="F163" s="19">
        <v>0</v>
      </c>
      <c r="G163" s="19">
        <v>0.5</v>
      </c>
      <c r="H163" s="19">
        <v>0</v>
      </c>
      <c r="I163" s="19">
        <v>0.37660431900000002</v>
      </c>
      <c r="J163" s="19">
        <v>31.17</v>
      </c>
      <c r="K163" s="19">
        <v>18.34</v>
      </c>
      <c r="L163" s="19">
        <v>68.86</v>
      </c>
      <c r="M163" s="19">
        <v>160.69</v>
      </c>
      <c r="N163" s="19">
        <v>229.36</v>
      </c>
      <c r="O163" s="19">
        <v>288.39</v>
      </c>
      <c r="P163" s="10">
        <v>32.152351590000002</v>
      </c>
      <c r="Q163" s="10">
        <v>-106.70247310000001</v>
      </c>
    </row>
    <row r="164" spans="1:17" ht="15.6" x14ac:dyDescent="0.3">
      <c r="A164" s="18">
        <v>44425</v>
      </c>
      <c r="B164" s="19" t="s">
        <v>1986</v>
      </c>
      <c r="C164" s="8" t="s">
        <v>1930</v>
      </c>
      <c r="D164" s="8" t="s">
        <v>1933</v>
      </c>
      <c r="E164" s="19" t="s">
        <v>1902</v>
      </c>
      <c r="F164" s="19">
        <v>0</v>
      </c>
      <c r="G164" s="19">
        <v>0.5</v>
      </c>
      <c r="H164" s="19">
        <v>0</v>
      </c>
      <c r="I164" s="19">
        <v>0.37999987600000001</v>
      </c>
      <c r="J164" s="19">
        <v>31.17</v>
      </c>
      <c r="K164" s="19">
        <v>18.34</v>
      </c>
      <c r="L164" s="19">
        <v>68.86</v>
      </c>
      <c r="M164" s="19">
        <v>160.69</v>
      </c>
      <c r="N164" s="19">
        <v>229.36</v>
      </c>
      <c r="O164" s="19">
        <v>288.39</v>
      </c>
      <c r="P164" s="10">
        <v>32.151172250000002</v>
      </c>
      <c r="Q164" s="10">
        <v>-106.70177579999999</v>
      </c>
    </row>
    <row r="165" spans="1:17" ht="15.6" x14ac:dyDescent="0.3">
      <c r="A165" s="18">
        <v>44425</v>
      </c>
      <c r="B165" s="19" t="s">
        <v>1986</v>
      </c>
      <c r="C165" s="8" t="s">
        <v>1930</v>
      </c>
      <c r="D165" s="8" t="s">
        <v>1934</v>
      </c>
      <c r="E165" s="19" t="s">
        <v>1902</v>
      </c>
      <c r="F165" s="19">
        <v>0</v>
      </c>
      <c r="G165" s="19">
        <v>0.5</v>
      </c>
      <c r="H165" s="19">
        <v>0</v>
      </c>
      <c r="I165" s="19">
        <v>0.35693281900000001</v>
      </c>
      <c r="J165" s="19">
        <v>31.17</v>
      </c>
      <c r="K165" s="19">
        <v>18.34</v>
      </c>
      <c r="L165" s="19">
        <v>68.86</v>
      </c>
      <c r="M165" s="19">
        <v>160.69</v>
      </c>
      <c r="N165" s="19">
        <v>229.36</v>
      </c>
      <c r="O165" s="19">
        <v>288.39</v>
      </c>
      <c r="P165" s="10">
        <v>32.149876749999997</v>
      </c>
      <c r="Q165" s="10">
        <v>-106.7012297</v>
      </c>
    </row>
    <row r="166" spans="1:17" ht="15.6" x14ac:dyDescent="0.3">
      <c r="A166" s="18">
        <v>44425</v>
      </c>
      <c r="B166" s="19" t="s">
        <v>1986</v>
      </c>
      <c r="C166" s="8" t="s">
        <v>1935</v>
      </c>
      <c r="D166" s="8" t="s">
        <v>1936</v>
      </c>
      <c r="E166" s="19" t="s">
        <v>1995</v>
      </c>
      <c r="F166" s="19">
        <v>0</v>
      </c>
      <c r="G166" s="19">
        <v>0.75</v>
      </c>
      <c r="H166" s="19">
        <v>0</v>
      </c>
      <c r="I166" s="19">
        <v>0.410382152</v>
      </c>
      <c r="J166" s="19">
        <v>31.09</v>
      </c>
      <c r="K166" s="19">
        <v>18.47</v>
      </c>
      <c r="L166" s="19">
        <v>110.26</v>
      </c>
      <c r="M166" s="19">
        <v>104.44</v>
      </c>
      <c r="N166" s="19">
        <v>141.35</v>
      </c>
      <c r="O166" s="19">
        <v>288.39</v>
      </c>
      <c r="P166" s="10">
        <v>32.086251730000001</v>
      </c>
      <c r="Q166" s="10">
        <v>-106.6633274</v>
      </c>
    </row>
    <row r="167" spans="1:17" ht="15.6" x14ac:dyDescent="0.3">
      <c r="A167" s="18">
        <v>44425</v>
      </c>
      <c r="B167" s="19" t="s">
        <v>1986</v>
      </c>
      <c r="C167" s="8" t="s">
        <v>1935</v>
      </c>
      <c r="D167" s="8" t="s">
        <v>1937</v>
      </c>
      <c r="E167" s="19" t="s">
        <v>1902</v>
      </c>
      <c r="F167" s="19">
        <v>0</v>
      </c>
      <c r="G167" s="19">
        <v>0.75</v>
      </c>
      <c r="H167" s="19">
        <v>0</v>
      </c>
      <c r="I167" s="19">
        <v>0.426678628</v>
      </c>
      <c r="J167" s="19">
        <v>31.09</v>
      </c>
      <c r="K167" s="19">
        <v>18.47</v>
      </c>
      <c r="L167" s="19">
        <v>110.26</v>
      </c>
      <c r="M167" s="19">
        <v>104.44</v>
      </c>
      <c r="N167" s="19">
        <v>141.35</v>
      </c>
      <c r="O167" s="19">
        <v>288.39</v>
      </c>
      <c r="P167" s="10">
        <v>32.085078009999997</v>
      </c>
      <c r="Q167" s="10">
        <v>-106.66417800000001</v>
      </c>
    </row>
    <row r="168" spans="1:17" ht="15.6" x14ac:dyDescent="0.3">
      <c r="A168" s="18">
        <v>44425</v>
      </c>
      <c r="B168" s="19" t="s">
        <v>1986</v>
      </c>
      <c r="C168" s="8" t="s">
        <v>1935</v>
      </c>
      <c r="D168" s="8" t="s">
        <v>1938</v>
      </c>
      <c r="E168" s="19" t="s">
        <v>1899</v>
      </c>
      <c r="F168" s="19">
        <v>3</v>
      </c>
      <c r="G168" s="19">
        <v>0.75</v>
      </c>
      <c r="H168" s="19">
        <v>9.0429540316503396E-2</v>
      </c>
      <c r="I168" s="19">
        <v>0.49647217999999999</v>
      </c>
      <c r="J168" s="19">
        <v>31.09</v>
      </c>
      <c r="K168" s="19">
        <v>18.47</v>
      </c>
      <c r="L168" s="19">
        <v>110.26</v>
      </c>
      <c r="M168" s="19">
        <v>104.44</v>
      </c>
      <c r="N168" s="19">
        <v>141.35</v>
      </c>
      <c r="O168" s="19">
        <v>288.39</v>
      </c>
      <c r="P168" s="10">
        <v>32.083189070000003</v>
      </c>
      <c r="Q168" s="10">
        <v>-106.6644431</v>
      </c>
    </row>
    <row r="169" spans="1:17" ht="15.6" x14ac:dyDescent="0.3">
      <c r="A169" s="18">
        <v>44425</v>
      </c>
      <c r="B169" s="19" t="s">
        <v>1986</v>
      </c>
      <c r="C169" s="8" t="s">
        <v>1935</v>
      </c>
      <c r="D169" s="8" t="s">
        <v>1939</v>
      </c>
      <c r="E169" s="19" t="s">
        <v>1902</v>
      </c>
      <c r="F169" s="19">
        <v>0</v>
      </c>
      <c r="G169" s="19">
        <v>0.75</v>
      </c>
      <c r="H169" s="19">
        <v>0</v>
      </c>
      <c r="I169" s="19">
        <v>0.373761654</v>
      </c>
      <c r="J169" s="19">
        <v>31.09</v>
      </c>
      <c r="K169" s="19">
        <v>18.47</v>
      </c>
      <c r="L169" s="19">
        <v>110.26</v>
      </c>
      <c r="M169" s="19">
        <v>104.44</v>
      </c>
      <c r="N169" s="19">
        <v>141.35</v>
      </c>
      <c r="O169" s="19">
        <v>288.39</v>
      </c>
      <c r="P169" s="10">
        <v>32.081014799999998</v>
      </c>
      <c r="Q169" s="10">
        <v>-106.66395540000001</v>
      </c>
    </row>
    <row r="170" spans="1:17" ht="15.6" x14ac:dyDescent="0.3">
      <c r="A170" s="18">
        <v>44428</v>
      </c>
      <c r="B170" s="19" t="s">
        <v>1986</v>
      </c>
      <c r="C170" s="8" t="s">
        <v>1956</v>
      </c>
      <c r="D170" s="8" t="s">
        <v>1957</v>
      </c>
      <c r="E170" s="19" t="s">
        <v>1899</v>
      </c>
      <c r="F170" s="19">
        <v>3</v>
      </c>
      <c r="G170" s="19">
        <v>1</v>
      </c>
      <c r="H170" s="19">
        <v>9.0429540316503396E-2</v>
      </c>
      <c r="I170" s="19">
        <v>0.23453936</v>
      </c>
      <c r="J170" s="19">
        <v>33.85</v>
      </c>
      <c r="K170" s="19">
        <v>19.100000000000001</v>
      </c>
      <c r="L170" s="19">
        <v>114.77</v>
      </c>
      <c r="M170" s="19">
        <v>101.9</v>
      </c>
      <c r="N170" s="19">
        <v>141.97999999999999</v>
      </c>
      <c r="O170" s="19">
        <v>235.63</v>
      </c>
      <c r="P170" s="10">
        <v>32.031857369999997</v>
      </c>
      <c r="Q170" s="10">
        <v>-106.6519476</v>
      </c>
    </row>
    <row r="171" spans="1:17" ht="15.6" x14ac:dyDescent="0.3">
      <c r="A171" s="18">
        <v>44428</v>
      </c>
      <c r="B171" s="19" t="s">
        <v>1986</v>
      </c>
      <c r="C171" s="8" t="s">
        <v>1956</v>
      </c>
      <c r="D171" s="8" t="s">
        <v>1958</v>
      </c>
      <c r="E171" s="19" t="s">
        <v>1899</v>
      </c>
      <c r="F171" s="19">
        <v>1</v>
      </c>
      <c r="G171" s="19">
        <v>1</v>
      </c>
      <c r="H171" s="19">
        <v>3.0143180105501134E-2</v>
      </c>
      <c r="I171" s="19">
        <v>0.44761946800000002</v>
      </c>
      <c r="J171" s="19">
        <v>33.85</v>
      </c>
      <c r="K171" s="19">
        <v>19.100000000000001</v>
      </c>
      <c r="L171" s="19">
        <v>114.77</v>
      </c>
      <c r="M171" s="19">
        <v>101.9</v>
      </c>
      <c r="N171" s="19">
        <v>141.97999999999999</v>
      </c>
      <c r="O171" s="19">
        <v>235.63</v>
      </c>
      <c r="P171" s="10">
        <v>32.029919890000002</v>
      </c>
      <c r="Q171" s="10">
        <v>-106.65112739999999</v>
      </c>
    </row>
    <row r="172" spans="1:17" ht="15.6" x14ac:dyDescent="0.3">
      <c r="A172" s="18">
        <v>44428</v>
      </c>
      <c r="B172" s="19" t="s">
        <v>1986</v>
      </c>
      <c r="C172" s="8" t="s">
        <v>1956</v>
      </c>
      <c r="D172" s="8" t="s">
        <v>1959</v>
      </c>
      <c r="E172" s="19" t="s">
        <v>1902</v>
      </c>
      <c r="F172" s="19">
        <v>0</v>
      </c>
      <c r="G172" s="19">
        <v>1</v>
      </c>
      <c r="H172" s="19">
        <v>0</v>
      </c>
      <c r="I172" s="19">
        <v>0.34394797700000002</v>
      </c>
      <c r="J172" s="19">
        <v>33.85</v>
      </c>
      <c r="K172" s="19">
        <v>19.100000000000001</v>
      </c>
      <c r="L172" s="19">
        <v>114.77</v>
      </c>
      <c r="M172" s="19">
        <v>101.9</v>
      </c>
      <c r="N172" s="19">
        <v>141.97999999999999</v>
      </c>
      <c r="O172" s="19">
        <v>235.63</v>
      </c>
      <c r="P172" s="10">
        <v>32.027896169999998</v>
      </c>
      <c r="Q172" s="10">
        <v>-106.650329</v>
      </c>
    </row>
    <row r="173" spans="1:17" ht="15.6" x14ac:dyDescent="0.3">
      <c r="A173" s="18">
        <v>44428</v>
      </c>
      <c r="B173" s="19" t="s">
        <v>1986</v>
      </c>
      <c r="C173" s="8" t="s">
        <v>1956</v>
      </c>
      <c r="D173" s="8" t="s">
        <v>1960</v>
      </c>
      <c r="E173" s="19" t="s">
        <v>1902</v>
      </c>
      <c r="F173" s="19">
        <v>0</v>
      </c>
      <c r="G173" s="19">
        <v>1</v>
      </c>
      <c r="H173" s="19">
        <v>0</v>
      </c>
      <c r="I173" s="19">
        <v>0.49551123400000002</v>
      </c>
      <c r="J173" s="19">
        <v>33.85</v>
      </c>
      <c r="K173" s="19">
        <v>19.100000000000001</v>
      </c>
      <c r="L173" s="19">
        <v>114.77</v>
      </c>
      <c r="M173" s="19">
        <v>101.9</v>
      </c>
      <c r="N173" s="19">
        <v>141.97999999999999</v>
      </c>
      <c r="O173" s="19">
        <v>235.63</v>
      </c>
      <c r="P173" s="10">
        <v>32.025768839999998</v>
      </c>
      <c r="Q173" s="10">
        <v>-106.6497834</v>
      </c>
    </row>
    <row r="174" spans="1:17" ht="15.6" x14ac:dyDescent="0.3">
      <c r="A174" s="18">
        <v>44428</v>
      </c>
      <c r="B174" s="19" t="s">
        <v>1986</v>
      </c>
      <c r="C174" s="8" t="s">
        <v>1961</v>
      </c>
      <c r="D174" s="8" t="s">
        <v>1962</v>
      </c>
      <c r="E174" s="19" t="s">
        <v>1902</v>
      </c>
      <c r="F174" s="19">
        <v>0</v>
      </c>
      <c r="G174" s="19">
        <v>0.75</v>
      </c>
      <c r="H174" s="19">
        <v>0</v>
      </c>
      <c r="I174" s="19">
        <v>0.36920225600000001</v>
      </c>
      <c r="J174" s="19">
        <v>33.89</v>
      </c>
      <c r="K174" s="19">
        <v>19.27</v>
      </c>
      <c r="L174" s="19">
        <v>133.77000000000001</v>
      </c>
      <c r="M174" s="19">
        <v>101.8</v>
      </c>
      <c r="N174" s="19">
        <v>133.88</v>
      </c>
      <c r="O174" s="19">
        <v>235.63</v>
      </c>
      <c r="P174" s="10">
        <v>31.975540540000001</v>
      </c>
      <c r="Q174" s="10">
        <v>-106.61348030000001</v>
      </c>
    </row>
    <row r="175" spans="1:17" ht="15.6" x14ac:dyDescent="0.3">
      <c r="A175" s="18">
        <v>44428</v>
      </c>
      <c r="B175" s="19" t="s">
        <v>1986</v>
      </c>
      <c r="C175" s="8" t="s">
        <v>1961</v>
      </c>
      <c r="D175" s="8" t="s">
        <v>1963</v>
      </c>
      <c r="E175" s="19" t="s">
        <v>1902</v>
      </c>
      <c r="F175" s="19">
        <v>0</v>
      </c>
      <c r="G175" s="19">
        <v>0.75</v>
      </c>
      <c r="H175" s="19">
        <v>0</v>
      </c>
      <c r="I175" s="19">
        <v>0.39404118100000002</v>
      </c>
      <c r="J175" s="19">
        <v>33.89</v>
      </c>
      <c r="K175" s="19">
        <v>19.27</v>
      </c>
      <c r="L175" s="19">
        <v>133.77000000000001</v>
      </c>
      <c r="M175" s="19">
        <v>101.8</v>
      </c>
      <c r="N175" s="19">
        <v>133.88</v>
      </c>
      <c r="O175" s="19">
        <v>235.63</v>
      </c>
      <c r="P175" s="10">
        <v>31.9740608</v>
      </c>
      <c r="Q175" s="10">
        <v>-106.6117641</v>
      </c>
    </row>
    <row r="176" spans="1:17" ht="15.6" x14ac:dyDescent="0.3">
      <c r="A176" s="18">
        <v>44428</v>
      </c>
      <c r="B176" s="19" t="s">
        <v>1986</v>
      </c>
      <c r="C176" s="8" t="s">
        <v>1961</v>
      </c>
      <c r="D176" s="8" t="s">
        <v>1964</v>
      </c>
      <c r="E176" s="19" t="s">
        <v>1902</v>
      </c>
      <c r="F176" s="19">
        <v>0</v>
      </c>
      <c r="G176" s="19">
        <v>0.75</v>
      </c>
      <c r="H176" s="19">
        <v>0</v>
      </c>
      <c r="I176" s="19">
        <v>0.217680067</v>
      </c>
      <c r="J176" s="19">
        <v>33.89</v>
      </c>
      <c r="K176" s="19">
        <v>19.27</v>
      </c>
      <c r="L176" s="19">
        <v>133.77000000000001</v>
      </c>
      <c r="M176" s="19">
        <v>101.8</v>
      </c>
      <c r="N176" s="19">
        <v>133.88</v>
      </c>
      <c r="O176" s="19">
        <v>235.63</v>
      </c>
      <c r="P176" s="10">
        <v>31.97219063</v>
      </c>
      <c r="Q176" s="10">
        <v>-106.60971960000001</v>
      </c>
    </row>
    <row r="177" spans="1:17" ht="15.6" x14ac:dyDescent="0.3">
      <c r="A177" s="18">
        <v>44428</v>
      </c>
      <c r="B177" s="19" t="s">
        <v>1986</v>
      </c>
      <c r="C177" s="8" t="s">
        <v>1961</v>
      </c>
      <c r="D177" s="8" t="s">
        <v>1965</v>
      </c>
      <c r="E177" s="19" t="s">
        <v>1899</v>
      </c>
      <c r="F177" s="19">
        <v>3</v>
      </c>
      <c r="G177" s="19">
        <v>0.75</v>
      </c>
      <c r="H177" s="19">
        <v>9.0429540316503396E-2</v>
      </c>
      <c r="I177" s="19">
        <v>0.16161404600000001</v>
      </c>
      <c r="J177" s="19">
        <v>33.89</v>
      </c>
      <c r="K177" s="19">
        <v>19.27</v>
      </c>
      <c r="L177" s="19">
        <v>133.77000000000001</v>
      </c>
      <c r="M177" s="19">
        <v>101.8</v>
      </c>
      <c r="N177" s="19">
        <v>133.88</v>
      </c>
      <c r="O177" s="19">
        <v>235.63</v>
      </c>
      <c r="P177" s="10">
        <v>31.970151560000001</v>
      </c>
      <c r="Q177" s="10">
        <v>-106.6078346</v>
      </c>
    </row>
    <row r="178" spans="1:17" ht="15.6" x14ac:dyDescent="0.3">
      <c r="A178" s="18">
        <v>44428</v>
      </c>
      <c r="B178" s="19" t="s">
        <v>1986</v>
      </c>
      <c r="C178" s="8" t="s">
        <v>1966</v>
      </c>
      <c r="D178" s="8" t="s">
        <v>1967</v>
      </c>
      <c r="E178" s="19" t="s">
        <v>1902</v>
      </c>
      <c r="F178" s="19">
        <v>0</v>
      </c>
      <c r="G178" s="19">
        <v>2</v>
      </c>
      <c r="H178" s="19">
        <v>0</v>
      </c>
      <c r="I178" s="19">
        <v>0.37363490500000002</v>
      </c>
      <c r="J178" s="19">
        <v>33.950000000000003</v>
      </c>
      <c r="K178" s="19">
        <v>19.45</v>
      </c>
      <c r="L178" s="19">
        <v>152.41999999999999</v>
      </c>
      <c r="M178" s="19">
        <v>129.5</v>
      </c>
      <c r="N178" s="19">
        <v>162.25</v>
      </c>
      <c r="O178" s="19">
        <v>235.63</v>
      </c>
      <c r="P178" s="10">
        <v>31.916504360000001</v>
      </c>
      <c r="Q178" s="10">
        <v>-106.60253040000001</v>
      </c>
    </row>
    <row r="179" spans="1:17" ht="15.6" x14ac:dyDescent="0.3">
      <c r="A179" s="18">
        <v>44428</v>
      </c>
      <c r="B179" s="19" t="s">
        <v>1986</v>
      </c>
      <c r="C179" s="8" t="s">
        <v>1966</v>
      </c>
      <c r="D179" s="8" t="s">
        <v>1968</v>
      </c>
      <c r="E179" s="19" t="s">
        <v>1902</v>
      </c>
      <c r="F179" s="19">
        <v>0</v>
      </c>
      <c r="G179" s="19">
        <v>2</v>
      </c>
      <c r="H179" s="19">
        <v>0</v>
      </c>
      <c r="I179" s="19">
        <v>0.331597537</v>
      </c>
      <c r="J179" s="19">
        <v>33.950000000000003</v>
      </c>
      <c r="K179" s="19">
        <v>19.45</v>
      </c>
      <c r="L179" s="19">
        <v>152.41999999999999</v>
      </c>
      <c r="M179" s="19">
        <v>129.5</v>
      </c>
      <c r="N179" s="19">
        <v>162.25</v>
      </c>
      <c r="O179" s="19">
        <v>235.63</v>
      </c>
      <c r="P179" s="10">
        <v>31.914385249999999</v>
      </c>
      <c r="Q179" s="10">
        <v>-106.6025832</v>
      </c>
    </row>
    <row r="180" spans="1:17" ht="15.6" x14ac:dyDescent="0.3">
      <c r="A180" s="18">
        <v>44428</v>
      </c>
      <c r="B180" s="19" t="s">
        <v>1986</v>
      </c>
      <c r="C180" s="8" t="s">
        <v>1966</v>
      </c>
      <c r="D180" s="8" t="s">
        <v>1969</v>
      </c>
      <c r="E180" s="19" t="s">
        <v>1899</v>
      </c>
      <c r="F180" s="19">
        <v>4</v>
      </c>
      <c r="G180" s="19">
        <v>2</v>
      </c>
      <c r="H180" s="19">
        <v>0.12057272042200454</v>
      </c>
      <c r="I180" s="19">
        <v>0.38458174499999997</v>
      </c>
      <c r="J180" s="19">
        <v>33.950000000000003</v>
      </c>
      <c r="K180" s="19">
        <v>19.45</v>
      </c>
      <c r="L180" s="19">
        <v>152.41999999999999</v>
      </c>
      <c r="M180" s="19">
        <v>129.5</v>
      </c>
      <c r="N180" s="19">
        <v>162.25</v>
      </c>
      <c r="O180" s="19">
        <v>235.63</v>
      </c>
      <c r="P180" s="10">
        <v>31.912305780000001</v>
      </c>
      <c r="Q180" s="10">
        <v>-106.6025448</v>
      </c>
    </row>
    <row r="181" spans="1:17" ht="15.6" x14ac:dyDescent="0.3">
      <c r="A181" s="18">
        <v>44428</v>
      </c>
      <c r="B181" s="19" t="s">
        <v>1986</v>
      </c>
      <c r="C181" s="8" t="s">
        <v>1966</v>
      </c>
      <c r="D181" s="8" t="s">
        <v>1970</v>
      </c>
      <c r="E181" s="19" t="s">
        <v>1899</v>
      </c>
      <c r="F181" s="19">
        <v>4</v>
      </c>
      <c r="G181" s="19">
        <v>2</v>
      </c>
      <c r="H181" s="19">
        <v>0.12057272042200454</v>
      </c>
      <c r="I181" s="19">
        <v>0.19798117900000001</v>
      </c>
      <c r="J181" s="19">
        <v>33.950000000000003</v>
      </c>
      <c r="K181" s="19">
        <v>19.45</v>
      </c>
      <c r="L181" s="19">
        <v>152.41999999999999</v>
      </c>
      <c r="M181" s="19">
        <v>129.5</v>
      </c>
      <c r="N181" s="19">
        <v>162.25</v>
      </c>
      <c r="O181" s="19">
        <v>235.63</v>
      </c>
      <c r="P181" s="10">
        <v>31.910398650000001</v>
      </c>
      <c r="Q181" s="10">
        <v>-106.6023282</v>
      </c>
    </row>
    <row r="182" spans="1:17" ht="15.6" x14ac:dyDescent="0.3">
      <c r="A182" s="18">
        <v>44449</v>
      </c>
      <c r="B182" s="19" t="s">
        <v>1987</v>
      </c>
      <c r="C182" s="19" t="s">
        <v>1940</v>
      </c>
      <c r="D182" s="19" t="s">
        <v>1941</v>
      </c>
      <c r="E182" s="19" t="s">
        <v>1899</v>
      </c>
      <c r="F182" s="19">
        <v>3</v>
      </c>
      <c r="G182" s="19">
        <v>1.25</v>
      </c>
      <c r="H182" s="19">
        <v>0.1787709497206704</v>
      </c>
      <c r="I182" s="19">
        <v>0.35067063599999998</v>
      </c>
      <c r="J182" s="19">
        <v>35.44</v>
      </c>
      <c r="K182" s="19">
        <v>15.67</v>
      </c>
      <c r="L182" s="19">
        <v>23.4</v>
      </c>
      <c r="M182" s="19">
        <v>98.59</v>
      </c>
      <c r="N182" s="19">
        <v>193.26</v>
      </c>
      <c r="O182" s="19">
        <v>0</v>
      </c>
      <c r="P182" s="10">
        <v>32.983916350000001</v>
      </c>
      <c r="Q182" s="10">
        <v>-107.2888353</v>
      </c>
    </row>
    <row r="183" spans="1:17" ht="15.6" x14ac:dyDescent="0.3">
      <c r="A183" s="18">
        <v>44449</v>
      </c>
      <c r="B183" s="19" t="s">
        <v>1987</v>
      </c>
      <c r="C183" s="19" t="s">
        <v>1940</v>
      </c>
      <c r="D183" s="19" t="s">
        <v>1942</v>
      </c>
      <c r="E183" s="19" t="s">
        <v>1902</v>
      </c>
      <c r="F183" s="19">
        <v>0</v>
      </c>
      <c r="G183" s="19">
        <v>1.25</v>
      </c>
      <c r="H183" s="19">
        <v>0</v>
      </c>
      <c r="I183" s="19">
        <v>0.33527049399999997</v>
      </c>
      <c r="J183" s="19">
        <v>35.44</v>
      </c>
      <c r="K183" s="19">
        <v>15.67</v>
      </c>
      <c r="L183" s="19">
        <v>23.4</v>
      </c>
      <c r="M183" s="19">
        <v>98.59</v>
      </c>
      <c r="N183" s="19">
        <v>193.26</v>
      </c>
      <c r="O183" s="19">
        <v>0</v>
      </c>
      <c r="P183" s="10">
        <v>32.982119179999998</v>
      </c>
      <c r="Q183" s="10">
        <v>-107.29025470000001</v>
      </c>
    </row>
    <row r="184" spans="1:17" ht="15.6" x14ac:dyDescent="0.3">
      <c r="A184" s="18">
        <v>44449</v>
      </c>
      <c r="B184" s="19" t="s">
        <v>1987</v>
      </c>
      <c r="C184" s="19" t="s">
        <v>1940</v>
      </c>
      <c r="D184" s="19" t="s">
        <v>1943</v>
      </c>
      <c r="E184" s="19" t="s">
        <v>1902</v>
      </c>
      <c r="F184" s="19">
        <v>0</v>
      </c>
      <c r="G184" s="19">
        <v>1.25</v>
      </c>
      <c r="H184" s="19">
        <v>0</v>
      </c>
      <c r="I184" s="19">
        <v>0.34214431000000001</v>
      </c>
      <c r="J184" s="19">
        <v>35.44</v>
      </c>
      <c r="K184" s="19">
        <v>15.67</v>
      </c>
      <c r="L184" s="19">
        <v>23.4</v>
      </c>
      <c r="M184" s="19">
        <v>98.59</v>
      </c>
      <c r="N184" s="19">
        <v>193.26</v>
      </c>
      <c r="O184" s="19">
        <v>0</v>
      </c>
      <c r="P184" s="10">
        <v>32.98042126</v>
      </c>
      <c r="Q184" s="10">
        <v>-107.2912223</v>
      </c>
    </row>
    <row r="185" spans="1:17" ht="15.6" x14ac:dyDescent="0.3">
      <c r="A185" s="18">
        <v>44449</v>
      </c>
      <c r="B185" s="19" t="s">
        <v>1987</v>
      </c>
      <c r="C185" s="19" t="s">
        <v>1940</v>
      </c>
      <c r="D185" s="19" t="s">
        <v>1944</v>
      </c>
      <c r="E185" s="19" t="s">
        <v>1899</v>
      </c>
      <c r="F185" s="19">
        <v>2</v>
      </c>
      <c r="G185" s="19">
        <v>1.25</v>
      </c>
      <c r="H185" s="19">
        <v>0.11918063314711359</v>
      </c>
      <c r="I185" s="19">
        <v>0.36523023199999999</v>
      </c>
      <c r="J185" s="19">
        <v>35.44</v>
      </c>
      <c r="K185" s="19">
        <v>15.67</v>
      </c>
      <c r="L185" s="19">
        <v>23.4</v>
      </c>
      <c r="M185" s="19">
        <v>98.59</v>
      </c>
      <c r="N185" s="19">
        <v>193.26</v>
      </c>
      <c r="O185" s="19">
        <v>0</v>
      </c>
      <c r="P185" s="10">
        <v>32.978510190000002</v>
      </c>
      <c r="Q185" s="10">
        <v>-107.2917595</v>
      </c>
    </row>
    <row r="186" spans="1:17" ht="15.6" x14ac:dyDescent="0.3">
      <c r="A186" s="18">
        <v>44449</v>
      </c>
      <c r="B186" s="19" t="s">
        <v>1987</v>
      </c>
      <c r="C186" s="19" t="s">
        <v>1945</v>
      </c>
      <c r="D186" s="19" t="s">
        <v>1946</v>
      </c>
      <c r="E186" s="19" t="s">
        <v>1899</v>
      </c>
      <c r="F186" s="19">
        <v>223</v>
      </c>
      <c r="G186" s="19">
        <v>93</v>
      </c>
      <c r="H186" s="19">
        <v>13.288640595903166</v>
      </c>
      <c r="I186" s="19">
        <v>0.35489469800000001</v>
      </c>
      <c r="J186" s="19">
        <v>35.409999999999997</v>
      </c>
      <c r="K186" s="19">
        <v>15.62</v>
      </c>
      <c r="L186" s="19">
        <v>38.5</v>
      </c>
      <c r="M186" s="19">
        <v>99.91</v>
      </c>
      <c r="N186" s="19">
        <v>200.37</v>
      </c>
      <c r="O186" s="19">
        <v>0</v>
      </c>
      <c r="P186" s="10">
        <v>32.893181159999997</v>
      </c>
      <c r="Q186" s="10">
        <v>-107.2923863</v>
      </c>
    </row>
    <row r="187" spans="1:17" ht="15.6" x14ac:dyDescent="0.3">
      <c r="A187" s="18">
        <v>44449</v>
      </c>
      <c r="B187" s="19" t="s">
        <v>1987</v>
      </c>
      <c r="C187" s="19" t="s">
        <v>1945</v>
      </c>
      <c r="D187" s="19" t="s">
        <v>1947</v>
      </c>
      <c r="E187" s="19" t="s">
        <v>1899</v>
      </c>
      <c r="F187" s="19">
        <v>76</v>
      </c>
      <c r="G187" s="19">
        <v>93</v>
      </c>
      <c r="H187" s="19">
        <v>4.5288640595903162</v>
      </c>
      <c r="I187" s="19">
        <v>0.320944905</v>
      </c>
      <c r="J187" s="19">
        <v>35.409999999999997</v>
      </c>
      <c r="K187" s="19">
        <v>15.62</v>
      </c>
      <c r="L187" s="19">
        <v>38.5</v>
      </c>
      <c r="M187" s="19">
        <v>99.91</v>
      </c>
      <c r="N187" s="19">
        <v>200.37</v>
      </c>
      <c r="O187" s="19">
        <v>0</v>
      </c>
      <c r="P187" s="10">
        <v>32.891696969999998</v>
      </c>
      <c r="Q187" s="10">
        <v>-107.2918931</v>
      </c>
    </row>
    <row r="188" spans="1:17" ht="15.6" x14ac:dyDescent="0.3">
      <c r="A188" s="18">
        <v>44449</v>
      </c>
      <c r="B188" s="19" t="s">
        <v>1987</v>
      </c>
      <c r="C188" s="19" t="s">
        <v>1945</v>
      </c>
      <c r="D188" s="19" t="s">
        <v>1948</v>
      </c>
      <c r="E188" s="19" t="s">
        <v>1899</v>
      </c>
      <c r="F188" s="19">
        <v>22</v>
      </c>
      <c r="G188" s="19">
        <v>93</v>
      </c>
      <c r="H188" s="19">
        <v>1.3109869646182495</v>
      </c>
      <c r="I188" s="19">
        <v>0.34242957800000001</v>
      </c>
      <c r="J188" s="19">
        <v>35.409999999999997</v>
      </c>
      <c r="K188" s="19">
        <v>15.62</v>
      </c>
      <c r="L188" s="19">
        <v>38.5</v>
      </c>
      <c r="M188" s="19">
        <v>99.91</v>
      </c>
      <c r="N188" s="19">
        <v>200.37</v>
      </c>
      <c r="O188" s="19">
        <v>0</v>
      </c>
      <c r="P188" s="10">
        <v>32.889828809999997</v>
      </c>
      <c r="Q188" s="10">
        <v>-107.2919253</v>
      </c>
    </row>
    <row r="189" spans="1:17" ht="15.6" x14ac:dyDescent="0.3">
      <c r="A189" s="18">
        <v>44449</v>
      </c>
      <c r="B189" s="19" t="s">
        <v>1987</v>
      </c>
      <c r="C189" s="19" t="s">
        <v>1945</v>
      </c>
      <c r="D189" s="19" t="s">
        <v>1949</v>
      </c>
      <c r="E189" s="19" t="s">
        <v>1899</v>
      </c>
      <c r="F189" s="19">
        <v>51</v>
      </c>
      <c r="G189" s="19">
        <v>93</v>
      </c>
      <c r="H189" s="19">
        <v>3.0391061452513966</v>
      </c>
      <c r="I189" s="19">
        <v>0.28726246999999999</v>
      </c>
      <c r="J189" s="19">
        <v>35.409999999999997</v>
      </c>
      <c r="K189" s="19">
        <v>15.62</v>
      </c>
      <c r="L189" s="19">
        <v>38.5</v>
      </c>
      <c r="M189" s="19">
        <v>99.91</v>
      </c>
      <c r="N189" s="19">
        <v>200.37</v>
      </c>
      <c r="O189" s="19">
        <v>0</v>
      </c>
      <c r="P189" s="10">
        <v>32.887792429999998</v>
      </c>
      <c r="Q189" s="10">
        <v>-107.2918102</v>
      </c>
    </row>
    <row r="190" spans="1:17" ht="15.6" x14ac:dyDescent="0.3">
      <c r="A190" s="18">
        <v>44449</v>
      </c>
      <c r="B190" s="19" t="s">
        <v>1987</v>
      </c>
      <c r="C190" s="19" t="s">
        <v>1950</v>
      </c>
      <c r="D190" s="19" t="s">
        <v>1951</v>
      </c>
      <c r="E190" s="19" t="s">
        <v>1899</v>
      </c>
      <c r="F190" s="19">
        <v>7</v>
      </c>
      <c r="G190" s="19">
        <v>29.25</v>
      </c>
      <c r="H190" s="19">
        <v>0.41713221601489758</v>
      </c>
      <c r="I190" s="19">
        <v>0.37448683399999999</v>
      </c>
      <c r="J190" s="19">
        <v>34.979999999999997</v>
      </c>
      <c r="K190" s="19">
        <v>16.489999999999998</v>
      </c>
      <c r="L190" s="19">
        <v>21.65</v>
      </c>
      <c r="M190" s="19">
        <v>117.46000000000001</v>
      </c>
      <c r="N190" s="19">
        <v>211.49</v>
      </c>
      <c r="O190" s="19">
        <v>0</v>
      </c>
      <c r="P190" s="10">
        <v>32.84798241</v>
      </c>
      <c r="Q190" s="10">
        <v>-107.2968564</v>
      </c>
    </row>
    <row r="191" spans="1:17" ht="15.6" x14ac:dyDescent="0.3">
      <c r="A191" s="18">
        <v>44449</v>
      </c>
      <c r="B191" s="19" t="s">
        <v>1987</v>
      </c>
      <c r="C191" s="19" t="s">
        <v>1950</v>
      </c>
      <c r="D191" s="19" t="s">
        <v>1952</v>
      </c>
      <c r="E191" s="19" t="s">
        <v>1899</v>
      </c>
      <c r="F191" s="19">
        <v>72</v>
      </c>
      <c r="G191" s="19">
        <v>29.25</v>
      </c>
      <c r="H191" s="19">
        <v>4.2905027932960893</v>
      </c>
      <c r="I191" s="19">
        <v>0.30659577300000002</v>
      </c>
      <c r="J191" s="19">
        <v>34.979999999999997</v>
      </c>
      <c r="K191" s="19">
        <v>16.489999999999998</v>
      </c>
      <c r="L191" s="19">
        <v>21.65</v>
      </c>
      <c r="M191" s="19">
        <v>117.46000000000001</v>
      </c>
      <c r="N191" s="19">
        <v>211.49</v>
      </c>
      <c r="O191" s="19">
        <v>0</v>
      </c>
      <c r="P191" s="10">
        <v>32.846088770000001</v>
      </c>
      <c r="Q191" s="10">
        <v>-107.29636259999999</v>
      </c>
    </row>
    <row r="192" spans="1:17" ht="15.6" x14ac:dyDescent="0.3">
      <c r="A192" s="18">
        <v>44449</v>
      </c>
      <c r="B192" s="19" t="s">
        <v>1987</v>
      </c>
      <c r="C192" s="19" t="s">
        <v>1950</v>
      </c>
      <c r="D192" s="19" t="s">
        <v>1953</v>
      </c>
      <c r="E192" s="19" t="s">
        <v>1899</v>
      </c>
      <c r="F192" s="19">
        <v>30</v>
      </c>
      <c r="G192" s="19">
        <v>29.25</v>
      </c>
      <c r="H192" s="19">
        <v>1.7877094972067038</v>
      </c>
      <c r="I192" s="19">
        <v>0.201357335</v>
      </c>
      <c r="J192" s="19">
        <v>34.979999999999997</v>
      </c>
      <c r="K192" s="19">
        <v>16.489999999999998</v>
      </c>
      <c r="L192" s="19">
        <v>21.65</v>
      </c>
      <c r="M192" s="19">
        <v>117.46000000000001</v>
      </c>
      <c r="N192" s="19">
        <v>211.49</v>
      </c>
      <c r="O192" s="19">
        <v>0</v>
      </c>
      <c r="P192" s="10">
        <v>32.843727510000001</v>
      </c>
      <c r="Q192" s="10">
        <v>-107.29683249999999</v>
      </c>
    </row>
    <row r="193" spans="1:17" ht="15.6" x14ac:dyDescent="0.3">
      <c r="A193" s="18">
        <v>44449</v>
      </c>
      <c r="B193" s="19" t="s">
        <v>1987</v>
      </c>
      <c r="C193" s="19" t="s">
        <v>1950</v>
      </c>
      <c r="D193" s="19" t="s">
        <v>1954</v>
      </c>
      <c r="E193" s="19" t="s">
        <v>1899</v>
      </c>
      <c r="F193" s="19">
        <v>8</v>
      </c>
      <c r="G193" s="19">
        <v>29.25</v>
      </c>
      <c r="H193" s="19">
        <v>0.47672253258845437</v>
      </c>
      <c r="I193" s="19">
        <v>0.26540744300000002</v>
      </c>
      <c r="J193" s="19">
        <v>34.979999999999997</v>
      </c>
      <c r="K193" s="19">
        <v>16.489999999999998</v>
      </c>
      <c r="L193" s="19">
        <v>21.65</v>
      </c>
      <c r="M193" s="19">
        <v>117.46000000000001</v>
      </c>
      <c r="N193" s="19">
        <v>211.49</v>
      </c>
      <c r="O193" s="19">
        <v>0</v>
      </c>
      <c r="P193" s="10">
        <v>32.849535750000001</v>
      </c>
      <c r="Q193" s="10">
        <v>-107.2962642</v>
      </c>
    </row>
    <row r="194" spans="1:17" ht="15.6" x14ac:dyDescent="0.3">
      <c r="A194" s="18">
        <v>44454</v>
      </c>
      <c r="B194" s="19" t="s">
        <v>1987</v>
      </c>
      <c r="C194" s="8" t="s">
        <v>1905</v>
      </c>
      <c r="D194" s="8" t="s">
        <v>1906</v>
      </c>
      <c r="E194" s="19" t="s">
        <v>1902</v>
      </c>
      <c r="F194" s="19">
        <v>0</v>
      </c>
      <c r="G194" s="19">
        <v>2.25</v>
      </c>
      <c r="H194" s="19">
        <v>0</v>
      </c>
      <c r="I194" s="19">
        <v>0.23262281700000001</v>
      </c>
      <c r="J194" s="19">
        <v>35.44</v>
      </c>
      <c r="K194" s="19">
        <v>17.25</v>
      </c>
      <c r="L194" s="19">
        <v>25.79</v>
      </c>
      <c r="M194" s="19">
        <v>131.44</v>
      </c>
      <c r="N194" s="19">
        <v>228.79000000000002</v>
      </c>
      <c r="O194" s="19">
        <v>8.02</v>
      </c>
      <c r="P194" s="10">
        <v>32.470109710000003</v>
      </c>
      <c r="Q194" s="10">
        <v>-106.9098268</v>
      </c>
    </row>
    <row r="195" spans="1:17" ht="15.6" x14ac:dyDescent="0.3">
      <c r="A195" s="18">
        <v>44454</v>
      </c>
      <c r="B195" s="19" t="s">
        <v>1987</v>
      </c>
      <c r="C195" s="8" t="s">
        <v>1905</v>
      </c>
      <c r="D195" s="8" t="s">
        <v>1907</v>
      </c>
      <c r="E195" s="19" t="s">
        <v>1899</v>
      </c>
      <c r="F195" s="19">
        <v>5</v>
      </c>
      <c r="G195" s="19">
        <v>2.25</v>
      </c>
      <c r="H195" s="19">
        <v>0.297951582867784</v>
      </c>
      <c r="I195" s="19">
        <v>0.26513701699999997</v>
      </c>
      <c r="J195" s="19">
        <v>35.44</v>
      </c>
      <c r="K195" s="19">
        <v>17.25</v>
      </c>
      <c r="L195" s="19">
        <v>25.79</v>
      </c>
      <c r="M195" s="19">
        <v>131.44</v>
      </c>
      <c r="N195" s="19">
        <v>228.79000000000002</v>
      </c>
      <c r="O195" s="19">
        <v>8.02</v>
      </c>
      <c r="P195" s="10">
        <v>32.467802339999999</v>
      </c>
      <c r="Q195" s="10">
        <v>-106.90682750000001</v>
      </c>
    </row>
    <row r="196" spans="1:17" ht="15.6" x14ac:dyDescent="0.3">
      <c r="A196" s="18">
        <v>44454</v>
      </c>
      <c r="B196" s="19" t="s">
        <v>1987</v>
      </c>
      <c r="C196" s="8" t="s">
        <v>1905</v>
      </c>
      <c r="D196" s="8" t="s">
        <v>1908</v>
      </c>
      <c r="E196" s="19" t="s">
        <v>1902</v>
      </c>
      <c r="F196" s="19">
        <v>0</v>
      </c>
      <c r="G196" s="19">
        <v>2.25</v>
      </c>
      <c r="H196" s="19">
        <v>0</v>
      </c>
      <c r="I196" s="19">
        <v>0.38604107500000001</v>
      </c>
      <c r="J196" s="19">
        <v>35.44</v>
      </c>
      <c r="K196" s="19">
        <v>17.25</v>
      </c>
      <c r="L196" s="19">
        <v>25.79</v>
      </c>
      <c r="M196" s="19">
        <v>131.44</v>
      </c>
      <c r="N196" s="19">
        <v>228.79000000000002</v>
      </c>
      <c r="O196" s="19">
        <v>8.02</v>
      </c>
      <c r="P196" s="10">
        <v>32.465720939999997</v>
      </c>
      <c r="Q196" s="10">
        <v>-106.9043727</v>
      </c>
    </row>
    <row r="197" spans="1:17" ht="15.6" x14ac:dyDescent="0.3">
      <c r="A197" s="18">
        <v>44454</v>
      </c>
      <c r="B197" s="19" t="s">
        <v>1987</v>
      </c>
      <c r="C197" s="8" t="s">
        <v>1905</v>
      </c>
      <c r="D197" s="8" t="s">
        <v>1909</v>
      </c>
      <c r="E197" s="19" t="s">
        <v>1899</v>
      </c>
      <c r="F197" s="19">
        <v>4</v>
      </c>
      <c r="G197" s="19">
        <v>2.25</v>
      </c>
      <c r="H197" s="19">
        <v>0.23836126629422719</v>
      </c>
      <c r="I197" s="19">
        <v>0.18336813199999999</v>
      </c>
      <c r="J197" s="19">
        <v>35.44</v>
      </c>
      <c r="K197" s="19">
        <v>17.25</v>
      </c>
      <c r="L197" s="19">
        <v>25.79</v>
      </c>
      <c r="M197" s="19">
        <v>131.44</v>
      </c>
      <c r="N197" s="19">
        <v>228.79000000000002</v>
      </c>
      <c r="O197" s="19">
        <v>8.02</v>
      </c>
      <c r="P197" s="10">
        <v>32.46283631</v>
      </c>
      <c r="Q197" s="10">
        <v>-106.9031391</v>
      </c>
    </row>
    <row r="198" spans="1:17" ht="15.6" x14ac:dyDescent="0.3">
      <c r="A198" s="18">
        <v>44454</v>
      </c>
      <c r="B198" s="19" t="s">
        <v>1987</v>
      </c>
      <c r="C198" s="8" t="s">
        <v>1972</v>
      </c>
      <c r="D198" s="8" t="s">
        <v>1973</v>
      </c>
      <c r="E198" s="19" t="s">
        <v>1899</v>
      </c>
      <c r="F198" s="19">
        <v>18</v>
      </c>
      <c r="G198" s="19">
        <v>7</v>
      </c>
      <c r="H198" s="19">
        <v>1.0726256983240223</v>
      </c>
      <c r="I198" s="19">
        <v>0.329469711</v>
      </c>
      <c r="J198" s="19">
        <v>35.32</v>
      </c>
      <c r="K198" s="19">
        <v>17.23</v>
      </c>
      <c r="L198" s="19">
        <v>21.73</v>
      </c>
      <c r="M198" s="19">
        <v>118.32</v>
      </c>
      <c r="N198" s="19">
        <v>215.82</v>
      </c>
      <c r="O198" s="19">
        <v>8.02</v>
      </c>
      <c r="P198" s="10">
        <v>32.418188430000001</v>
      </c>
      <c r="Q198" s="10">
        <v>-106.86672179999999</v>
      </c>
    </row>
    <row r="199" spans="1:17" ht="15.6" x14ac:dyDescent="0.3">
      <c r="A199" s="18">
        <v>44454</v>
      </c>
      <c r="B199" s="19" t="s">
        <v>1987</v>
      </c>
      <c r="C199" s="8" t="s">
        <v>1972</v>
      </c>
      <c r="D199" s="8" t="s">
        <v>1974</v>
      </c>
      <c r="E199" s="19" t="s">
        <v>1899</v>
      </c>
      <c r="F199" s="19">
        <v>3</v>
      </c>
      <c r="G199" s="19">
        <v>7</v>
      </c>
      <c r="H199" s="19">
        <v>0.1787709497206704</v>
      </c>
      <c r="I199" s="19">
        <v>0.23584532699999999</v>
      </c>
      <c r="J199" s="19">
        <v>35.32</v>
      </c>
      <c r="K199" s="19">
        <v>17.23</v>
      </c>
      <c r="L199" s="19">
        <v>21.73</v>
      </c>
      <c r="M199" s="19">
        <v>118.32</v>
      </c>
      <c r="N199" s="19">
        <v>215.82</v>
      </c>
      <c r="O199" s="19">
        <v>8.02</v>
      </c>
      <c r="P199" s="10">
        <v>32.415859599999997</v>
      </c>
      <c r="Q199" s="10">
        <v>-106.8659079</v>
      </c>
    </row>
    <row r="200" spans="1:17" ht="15.6" x14ac:dyDescent="0.3">
      <c r="A200" s="18">
        <v>44454</v>
      </c>
      <c r="B200" s="19" t="s">
        <v>1987</v>
      </c>
      <c r="C200" s="8" t="s">
        <v>1972</v>
      </c>
      <c r="D200" s="8" t="s">
        <v>1975</v>
      </c>
      <c r="E200" s="19" t="s">
        <v>1899</v>
      </c>
      <c r="F200" s="19">
        <v>1</v>
      </c>
      <c r="G200" s="19">
        <v>7</v>
      </c>
      <c r="H200" s="19">
        <v>5.9590316573556797E-2</v>
      </c>
      <c r="I200" s="19">
        <v>0.21153593100000001</v>
      </c>
      <c r="J200" s="19">
        <v>35.32</v>
      </c>
      <c r="K200" s="19">
        <v>17.23</v>
      </c>
      <c r="L200" s="19">
        <v>21.73</v>
      </c>
      <c r="M200" s="19">
        <v>118.32</v>
      </c>
      <c r="N200" s="19">
        <v>215.82</v>
      </c>
      <c r="O200" s="19">
        <v>8.02</v>
      </c>
      <c r="P200" s="10">
        <v>32.413950450000002</v>
      </c>
      <c r="Q200" s="10">
        <v>-106.86531600000001</v>
      </c>
    </row>
    <row r="201" spans="1:17" ht="15.6" x14ac:dyDescent="0.3">
      <c r="A201" s="18">
        <v>44454</v>
      </c>
      <c r="B201" s="19" t="s">
        <v>1987</v>
      </c>
      <c r="C201" s="8" t="s">
        <v>1972</v>
      </c>
      <c r="D201" s="8" t="s">
        <v>1976</v>
      </c>
      <c r="E201" s="19" t="s">
        <v>1899</v>
      </c>
      <c r="F201" s="19">
        <v>6</v>
      </c>
      <c r="G201" s="19">
        <v>7</v>
      </c>
      <c r="H201" s="19">
        <v>0.35754189944134079</v>
      </c>
      <c r="I201" s="19">
        <v>0.31007879999999999</v>
      </c>
      <c r="J201" s="19">
        <v>35.32</v>
      </c>
      <c r="K201" s="19">
        <v>17.23</v>
      </c>
      <c r="L201" s="19">
        <v>21.73</v>
      </c>
      <c r="M201" s="19">
        <v>118.32</v>
      </c>
      <c r="N201" s="19">
        <v>215.82</v>
      </c>
      <c r="O201" s="19">
        <v>8.02</v>
      </c>
      <c r="P201" s="10">
        <v>32.412090589999998</v>
      </c>
      <c r="Q201" s="10">
        <v>-106.8647242</v>
      </c>
    </row>
    <row r="202" spans="1:17" ht="15.6" x14ac:dyDescent="0.3">
      <c r="A202" s="18">
        <v>44454</v>
      </c>
      <c r="B202" s="19" t="s">
        <v>1987</v>
      </c>
      <c r="C202" s="8" t="s">
        <v>1897</v>
      </c>
      <c r="D202" s="8" t="s">
        <v>1898</v>
      </c>
      <c r="E202" s="19" t="s">
        <v>1902</v>
      </c>
      <c r="F202" s="19">
        <v>0</v>
      </c>
      <c r="G202" s="19">
        <v>0.75</v>
      </c>
      <c r="H202" s="19">
        <v>0</v>
      </c>
      <c r="I202" s="19">
        <v>0.316075355</v>
      </c>
      <c r="J202" s="19">
        <v>35.35</v>
      </c>
      <c r="K202" s="19">
        <v>17.399999999999999</v>
      </c>
      <c r="L202" s="19">
        <v>13.98</v>
      </c>
      <c r="M202" s="19">
        <v>71.47</v>
      </c>
      <c r="N202" s="19">
        <v>190.23000000000002</v>
      </c>
      <c r="O202" s="19">
        <v>8.02</v>
      </c>
      <c r="P202" s="10">
        <v>32.276358330000001</v>
      </c>
      <c r="Q202" s="10">
        <v>-106.82694499999999</v>
      </c>
    </row>
    <row r="203" spans="1:17" ht="15.6" x14ac:dyDescent="0.3">
      <c r="A203" s="18">
        <v>44454</v>
      </c>
      <c r="B203" s="19" t="s">
        <v>1987</v>
      </c>
      <c r="C203" s="8" t="s">
        <v>1897</v>
      </c>
      <c r="D203" s="8" t="s">
        <v>1900</v>
      </c>
      <c r="E203" s="19" t="s">
        <v>1899</v>
      </c>
      <c r="F203" s="19">
        <v>2</v>
      </c>
      <c r="G203" s="19">
        <v>0.75</v>
      </c>
      <c r="H203" s="19">
        <v>0.11918063314711359</v>
      </c>
      <c r="I203" s="19">
        <v>0.18728198099999999</v>
      </c>
      <c r="J203" s="19">
        <v>35.35</v>
      </c>
      <c r="K203" s="19">
        <v>17.399999999999999</v>
      </c>
      <c r="L203" s="19">
        <v>13.98</v>
      </c>
      <c r="M203" s="19">
        <v>71.47</v>
      </c>
      <c r="N203" s="19">
        <v>190.23000000000002</v>
      </c>
      <c r="O203" s="19">
        <v>8.02</v>
      </c>
      <c r="P203" s="10">
        <v>32.273942239999997</v>
      </c>
      <c r="Q203" s="10">
        <v>-106.8274718</v>
      </c>
    </row>
    <row r="204" spans="1:17" ht="15.6" x14ac:dyDescent="0.3">
      <c r="A204" s="18">
        <v>44454</v>
      </c>
      <c r="B204" s="19" t="s">
        <v>1987</v>
      </c>
      <c r="C204" s="8" t="s">
        <v>1897</v>
      </c>
      <c r="D204" s="8" t="s">
        <v>1901</v>
      </c>
      <c r="E204" s="19" t="s">
        <v>1899</v>
      </c>
      <c r="F204" s="19">
        <v>1</v>
      </c>
      <c r="G204" s="19">
        <v>0.75</v>
      </c>
      <c r="H204" s="19">
        <v>5.9590316573556797E-2</v>
      </c>
      <c r="I204" s="19">
        <v>0.225071877</v>
      </c>
      <c r="J204" s="19">
        <v>35.35</v>
      </c>
      <c r="K204" s="19">
        <v>17.399999999999999</v>
      </c>
      <c r="L204" s="19">
        <v>13.98</v>
      </c>
      <c r="M204" s="19">
        <v>71.47</v>
      </c>
      <c r="N204" s="19">
        <v>190.23000000000002</v>
      </c>
      <c r="O204" s="19">
        <v>8.02</v>
      </c>
      <c r="P204" s="10">
        <v>32.271216870000003</v>
      </c>
      <c r="Q204" s="10">
        <v>-106.8279943</v>
      </c>
    </row>
    <row r="205" spans="1:17" ht="15.6" x14ac:dyDescent="0.3">
      <c r="A205" s="18">
        <v>44454</v>
      </c>
      <c r="B205" s="19" t="s">
        <v>1987</v>
      </c>
      <c r="C205" s="8" t="s">
        <v>1897</v>
      </c>
      <c r="D205" s="8" t="s">
        <v>1903</v>
      </c>
      <c r="E205" s="19" t="s">
        <v>1902</v>
      </c>
      <c r="F205" s="19">
        <v>0</v>
      </c>
      <c r="G205" s="19">
        <v>0.75</v>
      </c>
      <c r="H205" s="19">
        <v>0</v>
      </c>
      <c r="I205" s="19">
        <v>0.38477078100000001</v>
      </c>
      <c r="J205" s="19">
        <v>35.35</v>
      </c>
      <c r="K205" s="19">
        <v>17.399999999999999</v>
      </c>
      <c r="L205" s="19">
        <v>13.98</v>
      </c>
      <c r="M205" s="19">
        <v>71.47</v>
      </c>
      <c r="N205" s="19">
        <v>190.23000000000002</v>
      </c>
      <c r="O205" s="19">
        <v>8.02</v>
      </c>
      <c r="P205" s="10">
        <v>32.26696003</v>
      </c>
      <c r="Q205" s="10">
        <v>-106.8276431</v>
      </c>
    </row>
    <row r="206" spans="1:17" ht="15.6" x14ac:dyDescent="0.3">
      <c r="A206" s="18">
        <v>44462</v>
      </c>
      <c r="B206" s="19" t="s">
        <v>1987</v>
      </c>
      <c r="C206" s="19" t="s">
        <v>1910</v>
      </c>
      <c r="D206" s="19" t="s">
        <v>1911</v>
      </c>
      <c r="E206" s="19" t="s">
        <v>1902</v>
      </c>
      <c r="F206" s="19">
        <v>0</v>
      </c>
      <c r="G206" s="19">
        <v>0.25</v>
      </c>
      <c r="H206" s="19">
        <v>0</v>
      </c>
      <c r="I206" s="19">
        <v>0.42041340500000002</v>
      </c>
      <c r="J206" s="19">
        <v>30.8</v>
      </c>
      <c r="K206" s="19">
        <v>12.36</v>
      </c>
      <c r="L206" s="19">
        <v>29.64</v>
      </c>
      <c r="M206" s="19">
        <v>93.539999999999992</v>
      </c>
      <c r="N206" s="19">
        <v>196.5</v>
      </c>
      <c r="O206" s="19">
        <v>0</v>
      </c>
      <c r="P206" s="10">
        <v>32.684593560000003</v>
      </c>
      <c r="Q206" s="10">
        <v>-107.19829129999999</v>
      </c>
    </row>
    <row r="207" spans="1:17" ht="15.6" x14ac:dyDescent="0.3">
      <c r="A207" s="18">
        <v>44462</v>
      </c>
      <c r="B207" s="19" t="s">
        <v>1987</v>
      </c>
      <c r="C207" s="19" t="s">
        <v>1910</v>
      </c>
      <c r="D207" s="19" t="s">
        <v>1912</v>
      </c>
      <c r="E207" s="19" t="s">
        <v>1902</v>
      </c>
      <c r="F207" s="19">
        <v>0</v>
      </c>
      <c r="G207" s="19">
        <v>0.25</v>
      </c>
      <c r="H207" s="19">
        <v>0</v>
      </c>
      <c r="I207" s="19">
        <v>0.37944251299999998</v>
      </c>
      <c r="J207" s="19">
        <v>30.8</v>
      </c>
      <c r="K207" s="19">
        <v>12.36</v>
      </c>
      <c r="L207" s="19">
        <v>29.64</v>
      </c>
      <c r="M207" s="19">
        <v>93.539999999999992</v>
      </c>
      <c r="N207" s="19">
        <v>196.5</v>
      </c>
      <c r="O207" s="19">
        <v>0</v>
      </c>
      <c r="P207" s="10">
        <v>32.683200059999997</v>
      </c>
      <c r="Q207" s="10">
        <v>-107.1965591</v>
      </c>
    </row>
    <row r="208" spans="1:17" ht="15.6" x14ac:dyDescent="0.3">
      <c r="A208" s="18">
        <v>44462</v>
      </c>
      <c r="B208" s="19" t="s">
        <v>1987</v>
      </c>
      <c r="C208" s="19" t="s">
        <v>1910</v>
      </c>
      <c r="D208" s="19" t="s">
        <v>1913</v>
      </c>
      <c r="E208" s="19" t="s">
        <v>1899</v>
      </c>
      <c r="F208" s="19">
        <v>1</v>
      </c>
      <c r="G208" s="19">
        <v>0.25</v>
      </c>
      <c r="H208" s="19">
        <v>5.9590316573556797E-2</v>
      </c>
      <c r="I208" s="19">
        <v>0.338819653</v>
      </c>
      <c r="J208" s="19">
        <v>30.8</v>
      </c>
      <c r="K208" s="19">
        <v>12.36</v>
      </c>
      <c r="L208" s="19">
        <v>29.64</v>
      </c>
      <c r="M208" s="19">
        <v>93.539999999999992</v>
      </c>
      <c r="N208" s="19">
        <v>196.5</v>
      </c>
      <c r="O208" s="19">
        <v>0</v>
      </c>
      <c r="P208" s="10">
        <v>32.682965369999998</v>
      </c>
      <c r="Q208" s="10">
        <v>-107.19400779999999</v>
      </c>
    </row>
    <row r="209" spans="1:17" ht="15.6" x14ac:dyDescent="0.3">
      <c r="A209" s="18">
        <v>44462</v>
      </c>
      <c r="B209" s="19" t="s">
        <v>1987</v>
      </c>
      <c r="C209" s="19" t="s">
        <v>1910</v>
      </c>
      <c r="D209" s="19" t="s">
        <v>1914</v>
      </c>
      <c r="E209" s="19" t="s">
        <v>1902</v>
      </c>
      <c r="F209" s="19">
        <v>0</v>
      </c>
      <c r="G209" s="19">
        <v>0.25</v>
      </c>
      <c r="H209" s="19">
        <v>0</v>
      </c>
      <c r="I209" s="19">
        <v>0.34547179900000002</v>
      </c>
      <c r="J209" s="19">
        <v>30.8</v>
      </c>
      <c r="K209" s="19">
        <v>12.36</v>
      </c>
      <c r="L209" s="19">
        <v>29.64</v>
      </c>
      <c r="M209" s="19">
        <v>93.539999999999992</v>
      </c>
      <c r="N209" s="19">
        <v>196.5</v>
      </c>
      <c r="O209" s="19">
        <v>0</v>
      </c>
      <c r="P209" s="10">
        <v>32.683288330000003</v>
      </c>
      <c r="Q209" s="10">
        <v>-107.1920176</v>
      </c>
    </row>
    <row r="210" spans="1:17" ht="15.6" x14ac:dyDescent="0.3">
      <c r="A210" s="18">
        <v>44462</v>
      </c>
      <c r="B210" s="19" t="s">
        <v>1987</v>
      </c>
      <c r="C210" s="19" t="s">
        <v>1994</v>
      </c>
      <c r="D210" s="19" t="s">
        <v>1978</v>
      </c>
      <c r="E210" s="19" t="s">
        <v>1899</v>
      </c>
      <c r="F210" s="19">
        <v>2</v>
      </c>
      <c r="G210" s="19">
        <v>0.5</v>
      </c>
      <c r="H210" s="19">
        <v>0.11918063314711359</v>
      </c>
      <c r="I210" s="19">
        <v>0.29507386699999999</v>
      </c>
      <c r="J210" s="19">
        <v>31.2</v>
      </c>
      <c r="K210" s="19">
        <v>12.73</v>
      </c>
      <c r="L210" s="19">
        <v>21.62</v>
      </c>
      <c r="M210" s="19">
        <v>95.740000000000009</v>
      </c>
      <c r="N210" s="19">
        <v>190.23000000000002</v>
      </c>
      <c r="O210" s="19">
        <v>8.0399999999999991</v>
      </c>
      <c r="P210" s="10">
        <v>32.343313549999998</v>
      </c>
      <c r="Q210" s="10">
        <v>-106.83927490000001</v>
      </c>
    </row>
    <row r="211" spans="1:17" ht="15.6" x14ac:dyDescent="0.3">
      <c r="A211" s="18">
        <v>44462</v>
      </c>
      <c r="B211" s="19" t="s">
        <v>1987</v>
      </c>
      <c r="C211" s="19" t="s">
        <v>1994</v>
      </c>
      <c r="D211" s="19" t="s">
        <v>1979</v>
      </c>
      <c r="E211" s="19" t="s">
        <v>1902</v>
      </c>
      <c r="F211" s="19">
        <v>0</v>
      </c>
      <c r="G211" s="19">
        <v>0.5</v>
      </c>
      <c r="H211" s="19">
        <v>0</v>
      </c>
      <c r="I211" s="19">
        <v>0.294648886</v>
      </c>
      <c r="J211" s="19">
        <v>31.2</v>
      </c>
      <c r="K211" s="19">
        <v>12.73</v>
      </c>
      <c r="L211" s="19">
        <v>21.62</v>
      </c>
      <c r="M211" s="19">
        <v>95.740000000000009</v>
      </c>
      <c r="N211" s="19">
        <v>190.23000000000002</v>
      </c>
      <c r="O211" s="19">
        <v>8.0399999999999991</v>
      </c>
      <c r="P211" s="10">
        <v>32.341215060000003</v>
      </c>
      <c r="Q211" s="10">
        <v>-106.83799519999999</v>
      </c>
    </row>
    <row r="212" spans="1:17" ht="15.6" x14ac:dyDescent="0.3">
      <c r="A212" s="18">
        <v>44462</v>
      </c>
      <c r="B212" s="19" t="s">
        <v>1987</v>
      </c>
      <c r="C212" s="19" t="s">
        <v>1994</v>
      </c>
      <c r="D212" s="19" t="s">
        <v>1980</v>
      </c>
      <c r="E212" s="19" t="s">
        <v>1902</v>
      </c>
      <c r="F212" s="19">
        <v>0</v>
      </c>
      <c r="G212" s="19">
        <v>0.5</v>
      </c>
      <c r="H212" s="19">
        <v>0</v>
      </c>
      <c r="I212" s="19">
        <v>0.44613415000000001</v>
      </c>
      <c r="J212" s="19">
        <v>31.2</v>
      </c>
      <c r="K212" s="19">
        <v>12.73</v>
      </c>
      <c r="L212" s="19">
        <v>21.62</v>
      </c>
      <c r="M212" s="19">
        <v>95.740000000000009</v>
      </c>
      <c r="N212" s="19">
        <v>190.23000000000002</v>
      </c>
      <c r="O212" s="19">
        <v>8.0399999999999991</v>
      </c>
      <c r="P212" s="10">
        <v>32.339590059999999</v>
      </c>
      <c r="Q212" s="10">
        <v>-106.8366376</v>
      </c>
    </row>
    <row r="213" spans="1:17" ht="15.6" x14ac:dyDescent="0.3">
      <c r="A213" s="18">
        <v>44462</v>
      </c>
      <c r="B213" s="19" t="s">
        <v>1987</v>
      </c>
      <c r="C213" s="19" t="s">
        <v>1994</v>
      </c>
      <c r="D213" s="19" t="s">
        <v>1981</v>
      </c>
      <c r="E213" s="19" t="s">
        <v>1902</v>
      </c>
      <c r="F213" s="19">
        <v>0</v>
      </c>
      <c r="G213" s="19">
        <v>0.5</v>
      </c>
      <c r="H213" s="19">
        <v>0</v>
      </c>
      <c r="I213" s="19">
        <v>0.37865886100000001</v>
      </c>
      <c r="J213" s="19">
        <v>31.2</v>
      </c>
      <c r="K213" s="19">
        <v>12.73</v>
      </c>
      <c r="L213" s="19">
        <v>21.62</v>
      </c>
      <c r="M213" s="19">
        <v>95.740000000000009</v>
      </c>
      <c r="N213" s="19">
        <v>190.23000000000002</v>
      </c>
      <c r="O213" s="19">
        <v>8.0399999999999991</v>
      </c>
      <c r="P213" s="10">
        <v>32.337331810000002</v>
      </c>
      <c r="Q213" s="10">
        <v>-106.8354104</v>
      </c>
    </row>
    <row r="214" spans="1:17" ht="15.6" x14ac:dyDescent="0.3">
      <c r="A214" s="18">
        <v>44475</v>
      </c>
      <c r="B214" s="19" t="s">
        <v>1988</v>
      </c>
      <c r="C214" s="19" t="s">
        <v>1915</v>
      </c>
      <c r="D214" s="19" t="s">
        <v>1916</v>
      </c>
      <c r="E214" s="19" t="s">
        <v>1899</v>
      </c>
      <c r="F214" s="19">
        <v>1</v>
      </c>
      <c r="G214" s="19">
        <v>0.75</v>
      </c>
      <c r="H214" s="19">
        <v>8</v>
      </c>
      <c r="I214" s="19">
        <v>0.23937130000000001</v>
      </c>
      <c r="J214" s="19">
        <v>30.41</v>
      </c>
      <c r="K214" s="19">
        <v>11.9</v>
      </c>
      <c r="L214" s="19">
        <v>0</v>
      </c>
      <c r="M214" s="19">
        <v>94.42</v>
      </c>
      <c r="N214" s="19">
        <v>192.95999999999998</v>
      </c>
      <c r="O214" s="19">
        <v>0</v>
      </c>
      <c r="P214" s="10">
        <v>32.659915720000001</v>
      </c>
      <c r="Q214" s="10">
        <v>-107.11338430000001</v>
      </c>
    </row>
    <row r="215" spans="1:17" ht="15.6" x14ac:dyDescent="0.3">
      <c r="A215" s="18">
        <v>44475</v>
      </c>
      <c r="B215" s="19" t="s">
        <v>1988</v>
      </c>
      <c r="C215" s="19" t="s">
        <v>1915</v>
      </c>
      <c r="D215" s="19" t="s">
        <v>1917</v>
      </c>
      <c r="E215" s="19" t="s">
        <v>1902</v>
      </c>
      <c r="F215" s="19">
        <v>0</v>
      </c>
      <c r="G215" s="19">
        <v>0.75</v>
      </c>
      <c r="H215" s="19">
        <v>0</v>
      </c>
      <c r="I215" s="19">
        <v>0.29550576200000001</v>
      </c>
      <c r="J215" s="19">
        <v>30.41</v>
      </c>
      <c r="K215" s="19">
        <v>11.9</v>
      </c>
      <c r="L215" s="19">
        <v>0</v>
      </c>
      <c r="M215" s="19">
        <v>94.42</v>
      </c>
      <c r="N215" s="19">
        <v>192.95999999999998</v>
      </c>
      <c r="O215" s="19">
        <v>0</v>
      </c>
      <c r="P215" s="10">
        <v>32.658148570000002</v>
      </c>
      <c r="Q215" s="10">
        <v>-107.11189400000001</v>
      </c>
    </row>
    <row r="216" spans="1:17" ht="15.6" x14ac:dyDescent="0.3">
      <c r="A216" s="18">
        <v>44475</v>
      </c>
      <c r="B216" s="19" t="s">
        <v>1988</v>
      </c>
      <c r="C216" s="19" t="s">
        <v>1915</v>
      </c>
      <c r="D216" s="19" t="s">
        <v>1918</v>
      </c>
      <c r="E216" s="19" t="s">
        <v>1899</v>
      </c>
      <c r="F216" s="19">
        <v>2</v>
      </c>
      <c r="G216" s="19">
        <v>0.75</v>
      </c>
      <c r="H216" s="19">
        <v>16</v>
      </c>
      <c r="I216" s="19">
        <v>0.48078891600000001</v>
      </c>
      <c r="J216" s="19">
        <v>30.41</v>
      </c>
      <c r="K216" s="19">
        <v>11.9</v>
      </c>
      <c r="L216" s="19">
        <v>0</v>
      </c>
      <c r="M216" s="19">
        <v>94.42</v>
      </c>
      <c r="N216" s="19">
        <v>192.95999999999998</v>
      </c>
      <c r="O216" s="19">
        <v>0</v>
      </c>
      <c r="P216" s="10">
        <v>32.656895470000002</v>
      </c>
      <c r="Q216" s="10">
        <v>-107.11016549999999</v>
      </c>
    </row>
    <row r="217" spans="1:17" ht="15.6" x14ac:dyDescent="0.3">
      <c r="A217" s="18">
        <v>44475</v>
      </c>
      <c r="B217" s="19" t="s">
        <v>1988</v>
      </c>
      <c r="C217" s="19" t="s">
        <v>1915</v>
      </c>
      <c r="D217" s="19" t="s">
        <v>1919</v>
      </c>
      <c r="E217" s="19" t="s">
        <v>1902</v>
      </c>
      <c r="F217" s="19">
        <v>0</v>
      </c>
      <c r="G217" s="19">
        <v>0.75</v>
      </c>
      <c r="H217" s="19">
        <v>0</v>
      </c>
      <c r="I217" s="19">
        <v>0.46983385100000002</v>
      </c>
      <c r="J217" s="19">
        <v>30.41</v>
      </c>
      <c r="K217" s="19">
        <v>11.9</v>
      </c>
      <c r="L217" s="19">
        <v>0</v>
      </c>
      <c r="M217" s="19">
        <v>94.42</v>
      </c>
      <c r="N217" s="19">
        <v>192.95999999999998</v>
      </c>
      <c r="O217" s="19">
        <v>0</v>
      </c>
      <c r="P217" s="10">
        <v>32.655832400000001</v>
      </c>
      <c r="Q217" s="10">
        <v>-107.1083953</v>
      </c>
    </row>
    <row r="218" spans="1:17" ht="15.6" x14ac:dyDescent="0.3">
      <c r="A218" s="18">
        <v>44475</v>
      </c>
      <c r="B218" s="19" t="s">
        <v>1988</v>
      </c>
      <c r="C218" s="19" t="s">
        <v>1920</v>
      </c>
      <c r="D218" s="19" t="s">
        <v>1921</v>
      </c>
      <c r="E218" s="19" t="s">
        <v>1902</v>
      </c>
      <c r="F218" s="19">
        <v>0</v>
      </c>
      <c r="G218" s="19">
        <v>0.25</v>
      </c>
      <c r="H218" s="19">
        <v>0</v>
      </c>
      <c r="I218" s="19">
        <v>0.241363779</v>
      </c>
      <c r="J218" s="19">
        <v>30.52</v>
      </c>
      <c r="K218" s="19">
        <v>11.96</v>
      </c>
      <c r="L218" s="19">
        <v>0</v>
      </c>
      <c r="M218" s="19">
        <v>91.039999999999992</v>
      </c>
      <c r="N218" s="19">
        <v>197.12</v>
      </c>
      <c r="O218" s="19">
        <v>0</v>
      </c>
      <c r="P218" s="10">
        <v>32.643676370000001</v>
      </c>
      <c r="Q218" s="10">
        <v>-107.04343660000001</v>
      </c>
    </row>
    <row r="219" spans="1:17" ht="15.6" x14ac:dyDescent="0.3">
      <c r="A219" s="18">
        <v>44475</v>
      </c>
      <c r="B219" s="19" t="s">
        <v>1988</v>
      </c>
      <c r="C219" s="19" t="s">
        <v>1920</v>
      </c>
      <c r="D219" s="19" t="s">
        <v>1922</v>
      </c>
      <c r="E219" s="19" t="s">
        <v>1902</v>
      </c>
      <c r="F219" s="19">
        <v>0</v>
      </c>
      <c r="G219" s="19">
        <v>0.25</v>
      </c>
      <c r="H219" s="19">
        <v>0</v>
      </c>
      <c r="I219" s="19">
        <v>0.32003086800000002</v>
      </c>
      <c r="J219" s="19">
        <v>30.52</v>
      </c>
      <c r="K219" s="19">
        <v>11.96</v>
      </c>
      <c r="L219" s="19">
        <v>0</v>
      </c>
      <c r="M219" s="19">
        <v>91.039999999999992</v>
      </c>
      <c r="N219" s="19">
        <v>197.12</v>
      </c>
      <c r="O219" s="19">
        <v>0</v>
      </c>
      <c r="P219" s="10">
        <v>32.64225648</v>
      </c>
      <c r="Q219" s="10">
        <v>-107.0416987</v>
      </c>
    </row>
    <row r="220" spans="1:17" ht="15.6" x14ac:dyDescent="0.3">
      <c r="A220" s="18">
        <v>44475</v>
      </c>
      <c r="B220" s="19" t="s">
        <v>1988</v>
      </c>
      <c r="C220" s="19" t="s">
        <v>1920</v>
      </c>
      <c r="D220" s="19" t="s">
        <v>1923</v>
      </c>
      <c r="E220" s="19" t="s">
        <v>1902</v>
      </c>
      <c r="F220" s="19">
        <v>0</v>
      </c>
      <c r="G220" s="19">
        <v>0.25</v>
      </c>
      <c r="H220" s="19">
        <v>0</v>
      </c>
      <c r="I220" s="19">
        <v>0.161960259</v>
      </c>
      <c r="J220" s="19">
        <v>30.52</v>
      </c>
      <c r="K220" s="19">
        <v>11.96</v>
      </c>
      <c r="L220" s="19">
        <v>0</v>
      </c>
      <c r="M220" s="19">
        <v>91.039999999999992</v>
      </c>
      <c r="N220" s="19">
        <v>197.12</v>
      </c>
      <c r="O220" s="19">
        <v>0</v>
      </c>
      <c r="P220" s="10">
        <v>32.640433250000001</v>
      </c>
      <c r="Q220" s="10">
        <v>-107.0406507</v>
      </c>
    </row>
    <row r="221" spans="1:17" ht="15.6" x14ac:dyDescent="0.3">
      <c r="A221" s="18">
        <v>44475</v>
      </c>
      <c r="B221" s="19" t="s">
        <v>1988</v>
      </c>
      <c r="C221" s="19" t="s">
        <v>1920</v>
      </c>
      <c r="D221" s="19" t="s">
        <v>1924</v>
      </c>
      <c r="E221" s="19" t="s">
        <v>1899</v>
      </c>
      <c r="F221" s="19">
        <v>1</v>
      </c>
      <c r="G221" s="19">
        <v>0.25</v>
      </c>
      <c r="H221" s="19">
        <v>8</v>
      </c>
      <c r="I221" s="19">
        <v>0.31296172700000002</v>
      </c>
      <c r="J221" s="19">
        <v>30.52</v>
      </c>
      <c r="K221" s="19">
        <v>11.96</v>
      </c>
      <c r="L221" s="19">
        <v>0</v>
      </c>
      <c r="M221" s="19">
        <v>91.039999999999992</v>
      </c>
      <c r="N221" s="19">
        <v>197.12</v>
      </c>
      <c r="O221" s="19">
        <v>0</v>
      </c>
      <c r="P221" s="10">
        <v>32.638175500000003</v>
      </c>
      <c r="Q221" s="10">
        <v>-107.0408211</v>
      </c>
    </row>
    <row r="222" spans="1:17" ht="15.6" x14ac:dyDescent="0.3">
      <c r="A222" s="18">
        <v>44475</v>
      </c>
      <c r="B222" s="19" t="s">
        <v>1988</v>
      </c>
      <c r="C222" s="19" t="s">
        <v>1897</v>
      </c>
      <c r="D222" s="8" t="s">
        <v>1898</v>
      </c>
      <c r="E222" s="19" t="s">
        <v>1902</v>
      </c>
      <c r="F222" s="19">
        <v>0</v>
      </c>
      <c r="G222" s="19">
        <v>0.25</v>
      </c>
      <c r="H222" s="19">
        <v>0</v>
      </c>
      <c r="I222" s="19">
        <v>0.316075355</v>
      </c>
      <c r="J222" s="19">
        <v>30.96</v>
      </c>
      <c r="K222" s="19">
        <v>13.26</v>
      </c>
      <c r="L222" s="19">
        <v>0</v>
      </c>
      <c r="M222" s="19">
        <v>43.95</v>
      </c>
      <c r="N222" s="19">
        <v>156.84</v>
      </c>
      <c r="O222" s="19">
        <v>7.96</v>
      </c>
      <c r="P222" s="10">
        <v>32.276358330000001</v>
      </c>
      <c r="Q222" s="10">
        <v>-106.82694499999999</v>
      </c>
    </row>
    <row r="223" spans="1:17" ht="15.6" x14ac:dyDescent="0.3">
      <c r="A223" s="18">
        <v>44475</v>
      </c>
      <c r="B223" s="19" t="s">
        <v>1988</v>
      </c>
      <c r="C223" s="19" t="s">
        <v>1897</v>
      </c>
      <c r="D223" s="8" t="s">
        <v>1900</v>
      </c>
      <c r="E223" s="19" t="s">
        <v>1899</v>
      </c>
      <c r="F223" s="19">
        <v>1</v>
      </c>
      <c r="G223" s="19">
        <v>0.25</v>
      </c>
      <c r="H223" s="19">
        <v>8</v>
      </c>
      <c r="I223" s="19">
        <v>0.18728198099999999</v>
      </c>
      <c r="J223" s="19">
        <v>30.96</v>
      </c>
      <c r="K223" s="19">
        <v>13.26</v>
      </c>
      <c r="L223" s="19">
        <v>0</v>
      </c>
      <c r="M223" s="19">
        <v>43.95</v>
      </c>
      <c r="N223" s="19">
        <v>156.84</v>
      </c>
      <c r="O223" s="19">
        <v>7.96</v>
      </c>
      <c r="P223" s="10">
        <v>32.273942239999997</v>
      </c>
      <c r="Q223" s="10">
        <v>-106.8274718</v>
      </c>
    </row>
    <row r="224" spans="1:17" ht="15.6" x14ac:dyDescent="0.3">
      <c r="A224" s="18">
        <v>44475</v>
      </c>
      <c r="B224" s="19" t="s">
        <v>1988</v>
      </c>
      <c r="C224" s="19" t="s">
        <v>1897</v>
      </c>
      <c r="D224" s="8" t="s">
        <v>1901</v>
      </c>
      <c r="E224" s="19" t="s">
        <v>1902</v>
      </c>
      <c r="F224" s="19">
        <v>0</v>
      </c>
      <c r="G224" s="19">
        <v>0.25</v>
      </c>
      <c r="H224" s="19">
        <v>0</v>
      </c>
      <c r="I224" s="19">
        <v>0.225071877</v>
      </c>
      <c r="J224" s="19">
        <v>30.96</v>
      </c>
      <c r="K224" s="19">
        <v>13.26</v>
      </c>
      <c r="L224" s="19">
        <v>0</v>
      </c>
      <c r="M224" s="19">
        <v>43.95</v>
      </c>
      <c r="N224" s="19">
        <v>156.84</v>
      </c>
      <c r="O224" s="19">
        <v>7.96</v>
      </c>
      <c r="P224" s="10">
        <v>32.271216870000003</v>
      </c>
      <c r="Q224" s="10">
        <v>-106.8279943</v>
      </c>
    </row>
    <row r="225" spans="1:17" ht="15.6" x14ac:dyDescent="0.3">
      <c r="A225" s="18">
        <v>44475</v>
      </c>
      <c r="B225" s="19" t="s">
        <v>1988</v>
      </c>
      <c r="C225" s="19" t="s">
        <v>1897</v>
      </c>
      <c r="D225" s="8" t="s">
        <v>1903</v>
      </c>
      <c r="E225" s="19" t="s">
        <v>1902</v>
      </c>
      <c r="F225" s="19">
        <v>0</v>
      </c>
      <c r="G225" s="19">
        <v>0.25</v>
      </c>
      <c r="H225" s="19">
        <v>0</v>
      </c>
      <c r="I225" s="19">
        <v>0.38477078100000001</v>
      </c>
      <c r="J225" s="19">
        <v>30.96</v>
      </c>
      <c r="K225" s="19">
        <v>13.26</v>
      </c>
      <c r="L225" s="19">
        <v>0</v>
      </c>
      <c r="M225" s="19">
        <v>43.95</v>
      </c>
      <c r="N225" s="19">
        <v>156.84</v>
      </c>
      <c r="O225" s="19">
        <v>7.96</v>
      </c>
      <c r="P225" s="10">
        <v>32.26696003</v>
      </c>
      <c r="Q225" s="10">
        <v>-106.8276431</v>
      </c>
    </row>
    <row r="226" spans="1:17" ht="15.6" x14ac:dyDescent="0.3">
      <c r="A226" s="18">
        <v>44484</v>
      </c>
      <c r="B226" s="19" t="s">
        <v>1988</v>
      </c>
      <c r="C226" s="8" t="s">
        <v>1925</v>
      </c>
      <c r="D226" s="8" t="s">
        <v>1926</v>
      </c>
      <c r="E226" s="19" t="s">
        <v>1902</v>
      </c>
      <c r="F226" s="19">
        <v>0</v>
      </c>
      <c r="G226" s="19">
        <v>0</v>
      </c>
      <c r="H226" s="19">
        <v>0</v>
      </c>
      <c r="I226" s="19">
        <v>0.16975756</v>
      </c>
      <c r="J226" s="19">
        <v>23.11</v>
      </c>
      <c r="K226" s="19">
        <v>4.93</v>
      </c>
      <c r="L226" s="19">
        <v>0</v>
      </c>
      <c r="M226" s="19">
        <v>59.27</v>
      </c>
      <c r="N226" s="19">
        <v>206.65</v>
      </c>
      <c r="O226" s="19">
        <v>0</v>
      </c>
      <c r="P226" s="10">
        <v>32.208915599999997</v>
      </c>
      <c r="Q226" s="10">
        <v>-106.769143</v>
      </c>
    </row>
    <row r="227" spans="1:17" ht="15.6" x14ac:dyDescent="0.3">
      <c r="A227" s="18">
        <v>44484</v>
      </c>
      <c r="B227" s="19" t="s">
        <v>1988</v>
      </c>
      <c r="C227" s="8" t="s">
        <v>1925</v>
      </c>
      <c r="D227" s="8" t="s">
        <v>1927</v>
      </c>
      <c r="E227" s="19" t="s">
        <v>1902</v>
      </c>
      <c r="F227" s="19">
        <v>0</v>
      </c>
      <c r="G227" s="19">
        <v>0</v>
      </c>
      <c r="H227" s="19">
        <v>0</v>
      </c>
      <c r="I227" s="19">
        <v>0.186194628</v>
      </c>
      <c r="J227" s="19">
        <v>23.11</v>
      </c>
      <c r="K227" s="19">
        <v>4.93</v>
      </c>
      <c r="L227" s="19">
        <v>0</v>
      </c>
      <c r="M227" s="19">
        <v>59.27</v>
      </c>
      <c r="N227" s="19">
        <v>206.65</v>
      </c>
      <c r="O227" s="19">
        <v>0</v>
      </c>
      <c r="P227" s="10">
        <v>32.207741499999997</v>
      </c>
      <c r="Q227" s="10">
        <v>-106.7669011</v>
      </c>
    </row>
    <row r="228" spans="1:17" ht="15.6" x14ac:dyDescent="0.3">
      <c r="A228" s="18">
        <v>44484</v>
      </c>
      <c r="B228" s="19" t="s">
        <v>1988</v>
      </c>
      <c r="C228" s="8" t="s">
        <v>1925</v>
      </c>
      <c r="D228" s="8" t="s">
        <v>1928</v>
      </c>
      <c r="E228" s="19" t="s">
        <v>1902</v>
      </c>
      <c r="F228" s="19">
        <v>0</v>
      </c>
      <c r="G228" s="19">
        <v>0</v>
      </c>
      <c r="H228" s="19">
        <v>0</v>
      </c>
      <c r="I228" s="19">
        <v>0.25390383599999999</v>
      </c>
      <c r="J228" s="19">
        <v>23.11</v>
      </c>
      <c r="K228" s="19">
        <v>4.93</v>
      </c>
      <c r="L228" s="19">
        <v>0</v>
      </c>
      <c r="M228" s="19">
        <v>59.27</v>
      </c>
      <c r="N228" s="19">
        <v>206.65</v>
      </c>
      <c r="O228" s="19">
        <v>0</v>
      </c>
      <c r="P228" s="10">
        <v>32.207102499999998</v>
      </c>
      <c r="Q228" s="10">
        <v>-106.7641275</v>
      </c>
    </row>
    <row r="229" spans="1:17" ht="15.6" x14ac:dyDescent="0.3">
      <c r="A229" s="18">
        <v>44484</v>
      </c>
      <c r="B229" s="19" t="s">
        <v>1988</v>
      </c>
      <c r="C229" s="8" t="s">
        <v>1925</v>
      </c>
      <c r="D229" s="8" t="s">
        <v>1929</v>
      </c>
      <c r="E229" s="19" t="s">
        <v>1902</v>
      </c>
      <c r="F229" s="19">
        <v>0</v>
      </c>
      <c r="G229" s="19">
        <v>0</v>
      </c>
      <c r="H229" s="19">
        <v>0</v>
      </c>
      <c r="I229" s="19">
        <v>0.25852495399999997</v>
      </c>
      <c r="J229" s="19">
        <v>23.11</v>
      </c>
      <c r="K229" s="19">
        <v>4.93</v>
      </c>
      <c r="L229" s="19">
        <v>0</v>
      </c>
      <c r="M229" s="19">
        <v>59.27</v>
      </c>
      <c r="N229" s="19">
        <v>206.65</v>
      </c>
      <c r="O229" s="19">
        <v>0</v>
      </c>
      <c r="P229" s="10">
        <v>32.206367299999997</v>
      </c>
      <c r="Q229" s="10">
        <v>-106.760718</v>
      </c>
    </row>
    <row r="230" spans="1:17" ht="15.6" x14ac:dyDescent="0.3">
      <c r="A230" s="18">
        <v>44484</v>
      </c>
      <c r="B230" s="19" t="s">
        <v>1988</v>
      </c>
      <c r="C230" s="8" t="s">
        <v>1930</v>
      </c>
      <c r="D230" s="8" t="s">
        <v>1931</v>
      </c>
      <c r="E230" s="19" t="s">
        <v>1902</v>
      </c>
      <c r="F230" s="19">
        <v>0</v>
      </c>
      <c r="G230" s="19">
        <v>0</v>
      </c>
      <c r="H230" s="19">
        <v>0</v>
      </c>
      <c r="I230" s="19">
        <v>0.28238412699999998</v>
      </c>
      <c r="J230" s="19">
        <v>23.3</v>
      </c>
      <c r="K230" s="19">
        <v>5.1100000000000003</v>
      </c>
      <c r="L230" s="19">
        <v>0</v>
      </c>
      <c r="M230" s="19">
        <v>78.62</v>
      </c>
      <c r="N230" s="19">
        <v>281.68</v>
      </c>
      <c r="O230" s="19">
        <v>0</v>
      </c>
      <c r="P230" s="10">
        <v>32.153534860000001</v>
      </c>
      <c r="Q230" s="10">
        <v>-106.70341879999999</v>
      </c>
    </row>
    <row r="231" spans="1:17" ht="15.6" x14ac:dyDescent="0.3">
      <c r="A231" s="18">
        <v>44484</v>
      </c>
      <c r="B231" s="19" t="s">
        <v>1988</v>
      </c>
      <c r="C231" s="8" t="s">
        <v>1930</v>
      </c>
      <c r="D231" s="8" t="s">
        <v>1932</v>
      </c>
      <c r="E231" s="19" t="s">
        <v>1902</v>
      </c>
      <c r="F231" s="19">
        <v>0</v>
      </c>
      <c r="G231" s="19">
        <v>0</v>
      </c>
      <c r="H231" s="19">
        <v>0</v>
      </c>
      <c r="I231" s="19">
        <v>0.27582353399999998</v>
      </c>
      <c r="J231" s="19">
        <v>23.3</v>
      </c>
      <c r="K231" s="19">
        <v>5.1100000000000003</v>
      </c>
      <c r="L231" s="19">
        <v>0</v>
      </c>
      <c r="M231" s="19">
        <v>78.62</v>
      </c>
      <c r="N231" s="19">
        <v>281.68</v>
      </c>
      <c r="O231" s="19">
        <v>0</v>
      </c>
      <c r="P231" s="10">
        <v>32.152351590000002</v>
      </c>
      <c r="Q231" s="10">
        <v>-106.70247310000001</v>
      </c>
    </row>
    <row r="232" spans="1:17" ht="15.6" x14ac:dyDescent="0.3">
      <c r="A232" s="18">
        <v>44484</v>
      </c>
      <c r="B232" s="19" t="s">
        <v>1988</v>
      </c>
      <c r="C232" s="8" t="s">
        <v>1930</v>
      </c>
      <c r="D232" s="8" t="s">
        <v>1933</v>
      </c>
      <c r="E232" s="19" t="s">
        <v>1902</v>
      </c>
      <c r="F232" s="19">
        <v>0</v>
      </c>
      <c r="G232" s="19">
        <v>0</v>
      </c>
      <c r="H232" s="19">
        <v>0</v>
      </c>
      <c r="I232" s="19">
        <v>0.27901455800000002</v>
      </c>
      <c r="J232" s="19">
        <v>23.3</v>
      </c>
      <c r="K232" s="19">
        <v>5.1100000000000003</v>
      </c>
      <c r="L232" s="19">
        <v>0</v>
      </c>
      <c r="M232" s="19">
        <v>78.62</v>
      </c>
      <c r="N232" s="19">
        <v>281.68</v>
      </c>
      <c r="O232" s="19">
        <v>0</v>
      </c>
      <c r="P232" s="10">
        <v>32.151172250000002</v>
      </c>
      <c r="Q232" s="10">
        <v>-106.70177579999999</v>
      </c>
    </row>
    <row r="233" spans="1:17" ht="15.6" x14ac:dyDescent="0.3">
      <c r="A233" s="18">
        <v>44484</v>
      </c>
      <c r="B233" s="19" t="s">
        <v>1988</v>
      </c>
      <c r="C233" s="8" t="s">
        <v>1930</v>
      </c>
      <c r="D233" s="8" t="s">
        <v>1934</v>
      </c>
      <c r="E233" s="19" t="s">
        <v>1902</v>
      </c>
      <c r="F233" s="19">
        <v>0</v>
      </c>
      <c r="G233" s="19">
        <v>0</v>
      </c>
      <c r="H233" s="19">
        <v>0</v>
      </c>
      <c r="I233" s="19">
        <v>0.28382843699999999</v>
      </c>
      <c r="J233" s="19">
        <v>23.3</v>
      </c>
      <c r="K233" s="19">
        <v>5.1100000000000003</v>
      </c>
      <c r="L233" s="19">
        <v>0</v>
      </c>
      <c r="M233" s="19">
        <v>78.62</v>
      </c>
      <c r="N233" s="19">
        <v>281.68</v>
      </c>
      <c r="O233" s="19">
        <v>0</v>
      </c>
      <c r="P233" s="10">
        <v>32.149876749999997</v>
      </c>
      <c r="Q233" s="10">
        <v>-106.7012297</v>
      </c>
    </row>
    <row r="234" spans="1:17" ht="15.6" x14ac:dyDescent="0.3">
      <c r="A234" s="18">
        <v>44484</v>
      </c>
      <c r="B234" s="19" t="s">
        <v>1988</v>
      </c>
      <c r="C234" s="8" t="s">
        <v>1935</v>
      </c>
      <c r="D234" s="8" t="s">
        <v>1936</v>
      </c>
      <c r="E234" s="19" t="s">
        <v>1902</v>
      </c>
      <c r="F234" s="19">
        <v>0</v>
      </c>
      <c r="G234" s="19">
        <v>0</v>
      </c>
      <c r="H234" s="19">
        <v>0</v>
      </c>
      <c r="I234" s="19">
        <v>0.39360690100000001</v>
      </c>
      <c r="J234" s="19">
        <v>23.42</v>
      </c>
      <c r="K234" s="19">
        <v>5.37</v>
      </c>
      <c r="L234" s="19">
        <v>0</v>
      </c>
      <c r="M234" s="19">
        <v>129.42000000000002</v>
      </c>
      <c r="N234" s="19">
        <v>260.14000000000004</v>
      </c>
      <c r="O234" s="19">
        <v>0</v>
      </c>
      <c r="P234" s="10">
        <v>32.086251730000001</v>
      </c>
      <c r="Q234" s="10">
        <v>-106.6633274</v>
      </c>
    </row>
    <row r="235" spans="1:17" ht="15.6" x14ac:dyDescent="0.3">
      <c r="A235" s="18">
        <v>44484</v>
      </c>
      <c r="B235" s="19" t="s">
        <v>1988</v>
      </c>
      <c r="C235" s="8" t="s">
        <v>1935</v>
      </c>
      <c r="D235" s="8" t="s">
        <v>1937</v>
      </c>
      <c r="E235" s="19" t="s">
        <v>1902</v>
      </c>
      <c r="F235" s="19">
        <v>0</v>
      </c>
      <c r="G235" s="19">
        <v>0</v>
      </c>
      <c r="H235" s="19">
        <v>0</v>
      </c>
      <c r="I235" s="19">
        <v>0.41722211199999998</v>
      </c>
      <c r="J235" s="19">
        <v>23.42</v>
      </c>
      <c r="K235" s="19">
        <v>5.37</v>
      </c>
      <c r="L235" s="19">
        <v>0</v>
      </c>
      <c r="M235" s="19">
        <v>129.42000000000002</v>
      </c>
      <c r="N235" s="19">
        <v>260.14000000000004</v>
      </c>
      <c r="O235" s="19">
        <v>0</v>
      </c>
      <c r="P235" s="10">
        <v>32.085078009999997</v>
      </c>
      <c r="Q235" s="10">
        <v>-106.66417800000001</v>
      </c>
    </row>
    <row r="236" spans="1:17" ht="15.6" x14ac:dyDescent="0.3">
      <c r="A236" s="18">
        <v>44484</v>
      </c>
      <c r="B236" s="19" t="s">
        <v>1988</v>
      </c>
      <c r="C236" s="8" t="s">
        <v>1935</v>
      </c>
      <c r="D236" s="8" t="s">
        <v>1938</v>
      </c>
      <c r="E236" s="19" t="s">
        <v>1902</v>
      </c>
      <c r="F236" s="19">
        <v>0</v>
      </c>
      <c r="G236" s="19">
        <v>0</v>
      </c>
      <c r="H236" s="19">
        <v>0</v>
      </c>
      <c r="I236" s="19">
        <v>0.40145525300000001</v>
      </c>
      <c r="J236" s="19">
        <v>23.42</v>
      </c>
      <c r="K236" s="19">
        <v>5.37</v>
      </c>
      <c r="L236" s="19">
        <v>0</v>
      </c>
      <c r="M236" s="19">
        <v>129.42000000000002</v>
      </c>
      <c r="N236" s="19">
        <v>260.14000000000004</v>
      </c>
      <c r="O236" s="19">
        <v>0</v>
      </c>
      <c r="P236" s="10">
        <v>32.083189070000003</v>
      </c>
      <c r="Q236" s="10">
        <v>-106.6644431</v>
      </c>
    </row>
    <row r="237" spans="1:17" ht="15.6" x14ac:dyDescent="0.3">
      <c r="A237" s="18">
        <v>44484</v>
      </c>
      <c r="B237" s="19" t="s">
        <v>1988</v>
      </c>
      <c r="C237" s="8" t="s">
        <v>1935</v>
      </c>
      <c r="D237" s="8" t="s">
        <v>1939</v>
      </c>
      <c r="E237" s="19" t="s">
        <v>1902</v>
      </c>
      <c r="F237" s="19">
        <v>0</v>
      </c>
      <c r="G237" s="19">
        <v>0</v>
      </c>
      <c r="H237" s="19">
        <v>0</v>
      </c>
      <c r="I237" s="19">
        <v>0.37139549900000002</v>
      </c>
      <c r="J237" s="19">
        <v>23.42</v>
      </c>
      <c r="K237" s="19">
        <v>5.37</v>
      </c>
      <c r="L237" s="19">
        <v>0</v>
      </c>
      <c r="M237" s="19">
        <v>129.42000000000002</v>
      </c>
      <c r="N237" s="19">
        <v>260.14000000000004</v>
      </c>
      <c r="O237" s="19">
        <v>0</v>
      </c>
      <c r="P237" s="10">
        <v>32.081014799999998</v>
      </c>
      <c r="Q237" s="10">
        <v>-106.66395540000001</v>
      </c>
    </row>
    <row r="238" spans="1:17" ht="15.6" x14ac:dyDescent="0.3">
      <c r="A238" s="18">
        <v>44491</v>
      </c>
      <c r="B238" s="19" t="s">
        <v>1988</v>
      </c>
      <c r="C238" s="8" t="s">
        <v>1956</v>
      </c>
      <c r="D238" s="8" t="s">
        <v>1957</v>
      </c>
      <c r="E238" s="19" t="s">
        <v>1902</v>
      </c>
      <c r="F238" s="19">
        <v>0</v>
      </c>
      <c r="G238" s="19">
        <v>0</v>
      </c>
      <c r="H238" s="19">
        <v>0</v>
      </c>
      <c r="I238" s="19">
        <v>0.23294664900000001</v>
      </c>
      <c r="J238" s="19">
        <v>29.82</v>
      </c>
      <c r="K238" s="19">
        <v>8.9600000000000009</v>
      </c>
      <c r="L238" s="19">
        <v>0</v>
      </c>
      <c r="M238" s="19">
        <v>140.9</v>
      </c>
      <c r="N238" s="19">
        <v>271.76</v>
      </c>
      <c r="O238" s="19">
        <v>0</v>
      </c>
      <c r="P238" s="10">
        <v>32.031857369999997</v>
      </c>
      <c r="Q238" s="10">
        <v>-106.6519476</v>
      </c>
    </row>
    <row r="239" spans="1:17" ht="15.6" x14ac:dyDescent="0.3">
      <c r="A239" s="18">
        <v>44491</v>
      </c>
      <c r="B239" s="19" t="s">
        <v>1988</v>
      </c>
      <c r="C239" s="8" t="s">
        <v>1956</v>
      </c>
      <c r="D239" s="8" t="s">
        <v>1958</v>
      </c>
      <c r="E239" s="19" t="s">
        <v>1902</v>
      </c>
      <c r="F239" s="19">
        <v>0</v>
      </c>
      <c r="G239" s="19">
        <v>0</v>
      </c>
      <c r="H239" s="19">
        <v>0</v>
      </c>
      <c r="I239" s="19">
        <v>0.453305185</v>
      </c>
      <c r="J239" s="19">
        <v>29.82</v>
      </c>
      <c r="K239" s="19">
        <v>8.9600000000000009</v>
      </c>
      <c r="L239" s="19">
        <v>0</v>
      </c>
      <c r="M239" s="19">
        <v>140.9</v>
      </c>
      <c r="N239" s="19">
        <v>271.76</v>
      </c>
      <c r="O239" s="19">
        <v>0</v>
      </c>
      <c r="P239" s="10">
        <v>32.029919890000002</v>
      </c>
      <c r="Q239" s="10">
        <v>-106.65112739999999</v>
      </c>
    </row>
    <row r="240" spans="1:17" ht="15.6" x14ac:dyDescent="0.3">
      <c r="A240" s="18">
        <v>44491</v>
      </c>
      <c r="B240" s="19" t="s">
        <v>1988</v>
      </c>
      <c r="C240" s="8" t="s">
        <v>1956</v>
      </c>
      <c r="D240" s="8" t="s">
        <v>1959</v>
      </c>
      <c r="E240" s="19" t="s">
        <v>1902</v>
      </c>
      <c r="F240" s="19">
        <v>0</v>
      </c>
      <c r="G240" s="19">
        <v>0</v>
      </c>
      <c r="H240" s="19">
        <v>0</v>
      </c>
      <c r="I240" s="19">
        <v>0.32522901900000001</v>
      </c>
      <c r="J240" s="19">
        <v>29.82</v>
      </c>
      <c r="K240" s="19">
        <v>8.9600000000000009</v>
      </c>
      <c r="L240" s="19">
        <v>0</v>
      </c>
      <c r="M240" s="19">
        <v>140.9</v>
      </c>
      <c r="N240" s="19">
        <v>271.76</v>
      </c>
      <c r="O240" s="19">
        <v>0</v>
      </c>
      <c r="P240" s="10">
        <v>32.027896169999998</v>
      </c>
      <c r="Q240" s="10">
        <v>-106.650329</v>
      </c>
    </row>
    <row r="241" spans="1:17" ht="15.6" x14ac:dyDescent="0.3">
      <c r="A241" s="18">
        <v>44491</v>
      </c>
      <c r="B241" s="19" t="s">
        <v>1988</v>
      </c>
      <c r="C241" s="8" t="s">
        <v>1956</v>
      </c>
      <c r="D241" s="8" t="s">
        <v>1960</v>
      </c>
      <c r="E241" s="19" t="s">
        <v>1902</v>
      </c>
      <c r="F241" s="19">
        <v>0</v>
      </c>
      <c r="G241" s="19">
        <v>0</v>
      </c>
      <c r="H241" s="19">
        <v>0</v>
      </c>
      <c r="I241" s="19">
        <v>0.40552884300000003</v>
      </c>
      <c r="J241" s="19">
        <v>29.82</v>
      </c>
      <c r="K241" s="19">
        <v>8.9600000000000009</v>
      </c>
      <c r="L241" s="19">
        <v>0</v>
      </c>
      <c r="M241" s="19">
        <v>140.9</v>
      </c>
      <c r="N241" s="19">
        <v>271.76</v>
      </c>
      <c r="O241" s="19">
        <v>0</v>
      </c>
      <c r="P241" s="10">
        <v>32.025768839999998</v>
      </c>
      <c r="Q241" s="10">
        <v>-106.6497834</v>
      </c>
    </row>
    <row r="242" spans="1:17" ht="15.6" x14ac:dyDescent="0.3">
      <c r="A242" s="18">
        <v>44491</v>
      </c>
      <c r="B242" s="19" t="s">
        <v>1988</v>
      </c>
      <c r="C242" s="8" t="s">
        <v>1961</v>
      </c>
      <c r="D242" s="8" t="s">
        <v>1962</v>
      </c>
      <c r="E242" s="19" t="s">
        <v>1902</v>
      </c>
      <c r="F242" s="19">
        <v>0</v>
      </c>
      <c r="G242" s="19">
        <v>0</v>
      </c>
      <c r="H242" s="19">
        <v>0</v>
      </c>
      <c r="I242" s="19">
        <v>0.28322693700000001</v>
      </c>
      <c r="J242" s="19">
        <v>29.92</v>
      </c>
      <c r="K242" s="19">
        <v>9.14</v>
      </c>
      <c r="L242" s="19">
        <v>0</v>
      </c>
      <c r="M242" s="19">
        <v>163.41000000000003</v>
      </c>
      <c r="N242" s="19">
        <v>285.42</v>
      </c>
      <c r="O242" s="19">
        <v>0</v>
      </c>
      <c r="P242" s="10">
        <v>31.975540540000001</v>
      </c>
      <c r="Q242" s="10">
        <v>-106.61348030000001</v>
      </c>
    </row>
    <row r="243" spans="1:17" ht="15.6" x14ac:dyDescent="0.3">
      <c r="A243" s="18">
        <v>44491</v>
      </c>
      <c r="B243" s="19" t="s">
        <v>1988</v>
      </c>
      <c r="C243" s="8" t="s">
        <v>1961</v>
      </c>
      <c r="D243" s="8" t="s">
        <v>1963</v>
      </c>
      <c r="E243" s="19" t="s">
        <v>1902</v>
      </c>
      <c r="F243" s="19">
        <v>0</v>
      </c>
      <c r="G243" s="19">
        <v>0</v>
      </c>
      <c r="H243" s="19">
        <v>0</v>
      </c>
      <c r="I243" s="19">
        <v>0.35045072399999999</v>
      </c>
      <c r="J243" s="19">
        <v>29.92</v>
      </c>
      <c r="K243" s="19">
        <v>9.14</v>
      </c>
      <c r="L243" s="19">
        <v>0</v>
      </c>
      <c r="M243" s="19">
        <v>163.41000000000003</v>
      </c>
      <c r="N243" s="19">
        <v>285.42</v>
      </c>
      <c r="O243" s="19">
        <v>0</v>
      </c>
      <c r="P243" s="10">
        <v>31.9740608</v>
      </c>
      <c r="Q243" s="10">
        <v>-106.6117641</v>
      </c>
    </row>
    <row r="244" spans="1:17" ht="15.6" x14ac:dyDescent="0.3">
      <c r="A244" s="18">
        <v>44491</v>
      </c>
      <c r="B244" s="19" t="s">
        <v>1988</v>
      </c>
      <c r="C244" s="8" t="s">
        <v>1961</v>
      </c>
      <c r="D244" s="8" t="s">
        <v>1964</v>
      </c>
      <c r="E244" s="19" t="s">
        <v>1902</v>
      </c>
      <c r="F244" s="19">
        <v>0</v>
      </c>
      <c r="G244" s="19">
        <v>0</v>
      </c>
      <c r="H244" s="19">
        <v>0</v>
      </c>
      <c r="I244" s="19">
        <v>0.20204232599999999</v>
      </c>
      <c r="J244" s="19">
        <v>29.92</v>
      </c>
      <c r="K244" s="19">
        <v>9.14</v>
      </c>
      <c r="L244" s="19">
        <v>0</v>
      </c>
      <c r="M244" s="19">
        <v>163.41000000000003</v>
      </c>
      <c r="N244" s="19">
        <v>285.42</v>
      </c>
      <c r="O244" s="19">
        <v>0</v>
      </c>
      <c r="P244" s="10">
        <v>31.97219063</v>
      </c>
      <c r="Q244" s="10">
        <v>-106.60971960000001</v>
      </c>
    </row>
    <row r="245" spans="1:17" ht="15.6" x14ac:dyDescent="0.3">
      <c r="A245" s="18">
        <v>44491</v>
      </c>
      <c r="B245" s="19" t="s">
        <v>1988</v>
      </c>
      <c r="C245" s="8" t="s">
        <v>1961</v>
      </c>
      <c r="D245" s="8" t="s">
        <v>1965</v>
      </c>
      <c r="E245" s="19" t="s">
        <v>1902</v>
      </c>
      <c r="F245" s="19">
        <v>0</v>
      </c>
      <c r="G245" s="19">
        <v>0</v>
      </c>
      <c r="H245" s="19">
        <v>0</v>
      </c>
      <c r="I245" s="19">
        <v>0.20165064899999999</v>
      </c>
      <c r="J245" s="19">
        <v>29.92</v>
      </c>
      <c r="K245" s="19">
        <v>9.14</v>
      </c>
      <c r="L245" s="19">
        <v>0</v>
      </c>
      <c r="M245" s="19">
        <v>163.41000000000003</v>
      </c>
      <c r="N245" s="19">
        <v>285.42</v>
      </c>
      <c r="O245" s="19">
        <v>0</v>
      </c>
      <c r="P245" s="10">
        <v>31.970151560000001</v>
      </c>
      <c r="Q245" s="10">
        <v>-106.6078346</v>
      </c>
    </row>
    <row r="246" spans="1:17" ht="15.6" x14ac:dyDescent="0.3">
      <c r="A246" s="18">
        <v>44491</v>
      </c>
      <c r="B246" s="19" t="s">
        <v>1988</v>
      </c>
      <c r="C246" s="8" t="s">
        <v>1966</v>
      </c>
      <c r="D246" s="8" t="s">
        <v>1967</v>
      </c>
      <c r="E246" s="19" t="s">
        <v>1902</v>
      </c>
      <c r="F246" s="19">
        <v>0</v>
      </c>
      <c r="G246" s="19">
        <v>0</v>
      </c>
      <c r="H246" s="19">
        <v>0</v>
      </c>
      <c r="I246" s="19">
        <v>0.30151143699999999</v>
      </c>
      <c r="J246" s="19">
        <v>30.04</v>
      </c>
      <c r="K246" s="19">
        <v>9.3800000000000008</v>
      </c>
      <c r="L246" s="19">
        <v>0</v>
      </c>
      <c r="M246" s="19">
        <v>180.01999999999998</v>
      </c>
      <c r="N246" s="19">
        <v>331.06</v>
      </c>
      <c r="O246" s="19">
        <v>0</v>
      </c>
      <c r="P246" s="10">
        <v>31.916504360000001</v>
      </c>
      <c r="Q246" s="10">
        <v>-106.60253040000001</v>
      </c>
    </row>
    <row r="247" spans="1:17" ht="15.6" x14ac:dyDescent="0.3">
      <c r="A247" s="18">
        <v>44491</v>
      </c>
      <c r="B247" s="19" t="s">
        <v>1988</v>
      </c>
      <c r="C247" s="8" t="s">
        <v>1966</v>
      </c>
      <c r="D247" s="8" t="s">
        <v>1968</v>
      </c>
      <c r="E247" s="19" t="s">
        <v>1902</v>
      </c>
      <c r="F247" s="19">
        <v>0</v>
      </c>
      <c r="G247" s="19">
        <v>0</v>
      </c>
      <c r="H247" s="19">
        <v>0</v>
      </c>
      <c r="I247" s="19">
        <v>0.27918082500000002</v>
      </c>
      <c r="J247" s="19">
        <v>30.04</v>
      </c>
      <c r="K247" s="19">
        <v>9.3800000000000008</v>
      </c>
      <c r="L247" s="19">
        <v>0</v>
      </c>
      <c r="M247" s="19">
        <v>180.01999999999998</v>
      </c>
      <c r="N247" s="19">
        <v>331.06</v>
      </c>
      <c r="O247" s="19">
        <v>0</v>
      </c>
      <c r="P247" s="10">
        <v>31.914385249999999</v>
      </c>
      <c r="Q247" s="10">
        <v>-106.6025832</v>
      </c>
    </row>
    <row r="248" spans="1:17" ht="15.6" x14ac:dyDescent="0.3">
      <c r="A248" s="18">
        <v>44491</v>
      </c>
      <c r="B248" s="19" t="s">
        <v>1988</v>
      </c>
      <c r="C248" s="8" t="s">
        <v>1966</v>
      </c>
      <c r="D248" s="8" t="s">
        <v>1969</v>
      </c>
      <c r="E248" s="19" t="s">
        <v>1902</v>
      </c>
      <c r="F248" s="19">
        <v>0</v>
      </c>
      <c r="G248" s="19">
        <v>0</v>
      </c>
      <c r="H248" s="19">
        <v>0</v>
      </c>
      <c r="I248" s="19">
        <v>0.285462677</v>
      </c>
      <c r="J248" s="19">
        <v>30.04</v>
      </c>
      <c r="K248" s="19">
        <v>9.3800000000000008</v>
      </c>
      <c r="L248" s="19">
        <v>0</v>
      </c>
      <c r="M248" s="19">
        <v>180.01999999999998</v>
      </c>
      <c r="N248" s="19">
        <v>331.06</v>
      </c>
      <c r="O248" s="19">
        <v>0</v>
      </c>
      <c r="P248" s="10">
        <v>31.912305780000001</v>
      </c>
      <c r="Q248" s="10">
        <v>-106.6025448</v>
      </c>
    </row>
    <row r="249" spans="1:17" ht="15.6" x14ac:dyDescent="0.3">
      <c r="A249" s="18">
        <v>44491</v>
      </c>
      <c r="B249" s="19" t="s">
        <v>1988</v>
      </c>
      <c r="C249" s="8" t="s">
        <v>1966</v>
      </c>
      <c r="D249" s="8" t="s">
        <v>1970</v>
      </c>
      <c r="E249" s="19" t="s">
        <v>1902</v>
      </c>
      <c r="F249" s="19">
        <v>0</v>
      </c>
      <c r="G249" s="19">
        <v>0</v>
      </c>
      <c r="H249" s="19">
        <v>0</v>
      </c>
      <c r="I249" s="19">
        <v>0.22293442499999999</v>
      </c>
      <c r="J249" s="19">
        <v>30.04</v>
      </c>
      <c r="K249" s="19">
        <v>9.3800000000000008</v>
      </c>
      <c r="L249" s="19">
        <v>0</v>
      </c>
      <c r="M249" s="19">
        <v>180.01999999999998</v>
      </c>
      <c r="N249" s="19">
        <v>331.06</v>
      </c>
      <c r="O249" s="19">
        <v>0</v>
      </c>
      <c r="P249" s="10">
        <v>31.910398650000001</v>
      </c>
      <c r="Q249" s="10">
        <v>-106.6023282</v>
      </c>
    </row>
    <row r="250" spans="1:17" ht="15.6" x14ac:dyDescent="0.3">
      <c r="A250" s="18">
        <v>44498</v>
      </c>
      <c r="B250" s="19" t="s">
        <v>1988</v>
      </c>
      <c r="C250" s="8" t="s">
        <v>1897</v>
      </c>
      <c r="D250" s="8" t="s">
        <v>1898</v>
      </c>
      <c r="E250" s="19" t="s">
        <v>1902</v>
      </c>
      <c r="F250" s="19">
        <v>0</v>
      </c>
      <c r="G250" s="19">
        <v>0</v>
      </c>
      <c r="H250" s="19">
        <v>0</v>
      </c>
      <c r="I250" s="19">
        <v>0.316075355</v>
      </c>
      <c r="J250" s="19">
        <v>25.31</v>
      </c>
      <c r="K250" s="19">
        <v>2.66</v>
      </c>
      <c r="L250" s="19">
        <v>0</v>
      </c>
      <c r="M250" s="19">
        <v>43.95</v>
      </c>
      <c r="N250" s="19">
        <v>156.84</v>
      </c>
      <c r="O250" s="19">
        <v>0</v>
      </c>
      <c r="P250" s="10">
        <v>32.276358330000001</v>
      </c>
      <c r="Q250" s="10">
        <v>-106.82694499999999</v>
      </c>
    </row>
    <row r="251" spans="1:17" ht="15.6" x14ac:dyDescent="0.3">
      <c r="A251" s="18">
        <v>44498</v>
      </c>
      <c r="B251" s="19" t="s">
        <v>1988</v>
      </c>
      <c r="C251" s="8" t="s">
        <v>1897</v>
      </c>
      <c r="D251" s="8" t="s">
        <v>1900</v>
      </c>
      <c r="E251" s="19" t="s">
        <v>1902</v>
      </c>
      <c r="F251" s="19">
        <v>0</v>
      </c>
      <c r="G251" s="19">
        <v>0</v>
      </c>
      <c r="H251" s="19">
        <v>0</v>
      </c>
      <c r="I251" s="19">
        <v>0.18728198099999999</v>
      </c>
      <c r="J251" s="19">
        <v>25.31</v>
      </c>
      <c r="K251" s="19">
        <v>2.66</v>
      </c>
      <c r="L251" s="19">
        <v>0</v>
      </c>
      <c r="M251" s="19">
        <v>43.95</v>
      </c>
      <c r="N251" s="19">
        <v>156.84</v>
      </c>
      <c r="O251" s="19">
        <v>0</v>
      </c>
      <c r="P251" s="10">
        <v>32.273942239999997</v>
      </c>
      <c r="Q251" s="10">
        <v>-106.8274718</v>
      </c>
    </row>
    <row r="252" spans="1:17" ht="15.6" x14ac:dyDescent="0.3">
      <c r="A252" s="18">
        <v>44498</v>
      </c>
      <c r="B252" s="19" t="s">
        <v>1988</v>
      </c>
      <c r="C252" s="8" t="s">
        <v>1897</v>
      </c>
      <c r="D252" s="8" t="s">
        <v>1901</v>
      </c>
      <c r="E252" s="19" t="s">
        <v>1902</v>
      </c>
      <c r="F252" s="19">
        <v>0</v>
      </c>
      <c r="G252" s="19">
        <v>0</v>
      </c>
      <c r="H252" s="19">
        <v>0</v>
      </c>
      <c r="I252" s="19">
        <v>0.225071877</v>
      </c>
      <c r="J252" s="19">
        <v>25.31</v>
      </c>
      <c r="K252" s="19">
        <v>2.66</v>
      </c>
      <c r="L252" s="19">
        <v>0</v>
      </c>
      <c r="M252" s="19">
        <v>43.95</v>
      </c>
      <c r="N252" s="19">
        <v>156.84</v>
      </c>
      <c r="O252" s="19">
        <v>0</v>
      </c>
      <c r="P252" s="10">
        <v>32.271216870000003</v>
      </c>
      <c r="Q252" s="10">
        <v>-106.8279943</v>
      </c>
    </row>
    <row r="253" spans="1:17" ht="15.6" x14ac:dyDescent="0.3">
      <c r="A253" s="18">
        <v>44498</v>
      </c>
      <c r="B253" s="19" t="s">
        <v>1988</v>
      </c>
      <c r="C253" s="8" t="s">
        <v>1897</v>
      </c>
      <c r="D253" s="8" t="s">
        <v>1903</v>
      </c>
      <c r="E253" s="19" t="s">
        <v>1902</v>
      </c>
      <c r="F253" s="19">
        <v>0</v>
      </c>
      <c r="G253" s="19">
        <v>0</v>
      </c>
      <c r="H253" s="19">
        <v>0</v>
      </c>
      <c r="I253" s="19">
        <v>0.38477078100000001</v>
      </c>
      <c r="J253" s="19">
        <v>25.31</v>
      </c>
      <c r="K253" s="19">
        <v>2.66</v>
      </c>
      <c r="L253" s="19">
        <v>0</v>
      </c>
      <c r="M253" s="19">
        <v>43.95</v>
      </c>
      <c r="N253" s="19">
        <v>156.84</v>
      </c>
      <c r="O253" s="19">
        <v>0</v>
      </c>
      <c r="P253" s="10">
        <v>32.26696003</v>
      </c>
      <c r="Q253" s="10">
        <v>-106.8276431</v>
      </c>
    </row>
    <row r="254" spans="1:17" ht="15.6" x14ac:dyDescent="0.3">
      <c r="A254" s="18">
        <v>44512</v>
      </c>
      <c r="B254" s="19" t="s">
        <v>1989</v>
      </c>
      <c r="C254" s="8" t="s">
        <v>1897</v>
      </c>
      <c r="D254" s="8" t="s">
        <v>1898</v>
      </c>
      <c r="E254" s="19" t="s">
        <v>1902</v>
      </c>
      <c r="F254" s="19">
        <v>0</v>
      </c>
      <c r="G254" s="19">
        <v>0</v>
      </c>
      <c r="H254" s="19">
        <v>0</v>
      </c>
      <c r="I254" s="19">
        <v>9.9616850000000007E-2</v>
      </c>
      <c r="J254" s="19">
        <v>23.86</v>
      </c>
      <c r="K254" s="19">
        <v>0.99</v>
      </c>
      <c r="L254" s="19">
        <v>12.06</v>
      </c>
      <c r="M254" s="19">
        <v>13.98</v>
      </c>
      <c r="N254" s="19">
        <v>147.35</v>
      </c>
      <c r="O254" s="19">
        <v>0</v>
      </c>
      <c r="P254" s="10">
        <v>32.276358330000001</v>
      </c>
      <c r="Q254" s="10">
        <v>-106.82694499999999</v>
      </c>
    </row>
    <row r="255" spans="1:17" ht="15.6" x14ac:dyDescent="0.3">
      <c r="A255" s="18">
        <v>44512</v>
      </c>
      <c r="B255" s="19" t="s">
        <v>1989</v>
      </c>
      <c r="C255" s="8" t="s">
        <v>1897</v>
      </c>
      <c r="D255" s="8" t="s">
        <v>1900</v>
      </c>
      <c r="E255" s="19" t="s">
        <v>1902</v>
      </c>
      <c r="F255" s="19">
        <v>0</v>
      </c>
      <c r="G255" s="19">
        <v>0</v>
      </c>
      <c r="H255" s="19">
        <v>0</v>
      </c>
      <c r="I255" s="19">
        <v>0.1133758</v>
      </c>
      <c r="J255" s="19">
        <v>23.86</v>
      </c>
      <c r="K255" s="19">
        <v>0.99</v>
      </c>
      <c r="L255" s="19">
        <v>12.06</v>
      </c>
      <c r="M255" s="19">
        <v>13.98</v>
      </c>
      <c r="N255" s="19">
        <v>147.35</v>
      </c>
      <c r="O255" s="19">
        <v>0</v>
      </c>
      <c r="P255" s="10">
        <v>32.273942239999997</v>
      </c>
      <c r="Q255" s="10">
        <v>-106.8274718</v>
      </c>
    </row>
    <row r="256" spans="1:17" ht="15.6" x14ac:dyDescent="0.3">
      <c r="A256" s="18">
        <v>44512</v>
      </c>
      <c r="B256" s="19" t="s">
        <v>1989</v>
      </c>
      <c r="C256" s="8" t="s">
        <v>1897</v>
      </c>
      <c r="D256" s="8" t="s">
        <v>1901</v>
      </c>
      <c r="E256" s="19" t="s">
        <v>1902</v>
      </c>
      <c r="F256" s="19">
        <v>0</v>
      </c>
      <c r="G256" s="19">
        <v>0</v>
      </c>
      <c r="H256" s="19">
        <v>0</v>
      </c>
      <c r="I256" s="19">
        <v>0.10887047499999999</v>
      </c>
      <c r="J256" s="19">
        <v>23.86</v>
      </c>
      <c r="K256" s="19">
        <v>0.99</v>
      </c>
      <c r="L256" s="19">
        <v>12.06</v>
      </c>
      <c r="M256" s="19">
        <v>13.98</v>
      </c>
      <c r="N256" s="19">
        <v>147.35</v>
      </c>
      <c r="O256" s="19">
        <v>0</v>
      </c>
      <c r="P256" s="10">
        <v>32.271216870000003</v>
      </c>
      <c r="Q256" s="10">
        <v>-106.8279943</v>
      </c>
    </row>
    <row r="257" spans="1:17" ht="15.6" x14ac:dyDescent="0.3">
      <c r="A257" s="18">
        <v>44512</v>
      </c>
      <c r="B257" s="19" t="s">
        <v>1989</v>
      </c>
      <c r="C257" s="8" t="s">
        <v>1897</v>
      </c>
      <c r="D257" s="8" t="s">
        <v>1903</v>
      </c>
      <c r="E257" s="19" t="s">
        <v>1902</v>
      </c>
      <c r="F257" s="19">
        <v>0</v>
      </c>
      <c r="G257" s="19">
        <v>0</v>
      </c>
      <c r="H257" s="19">
        <v>0</v>
      </c>
      <c r="I257" s="19">
        <v>0.14073425000000001</v>
      </c>
      <c r="J257" s="19">
        <v>23.86</v>
      </c>
      <c r="K257" s="19">
        <v>0.99</v>
      </c>
      <c r="L257" s="19">
        <v>12.06</v>
      </c>
      <c r="M257" s="19">
        <v>13.98</v>
      </c>
      <c r="N257" s="19">
        <v>147.35</v>
      </c>
      <c r="O257" s="19">
        <v>0</v>
      </c>
      <c r="P257" s="10">
        <v>32.26696003</v>
      </c>
      <c r="Q257" s="10">
        <v>-106.8276431</v>
      </c>
    </row>
    <row r="258" spans="1:17" ht="15.6" x14ac:dyDescent="0.3">
      <c r="A258" s="18">
        <v>44523</v>
      </c>
      <c r="B258" s="19" t="s">
        <v>1989</v>
      </c>
      <c r="C258" s="8" t="s">
        <v>1897</v>
      </c>
      <c r="D258" s="8" t="s">
        <v>1898</v>
      </c>
      <c r="E258" s="19" t="s">
        <v>1902</v>
      </c>
      <c r="F258" s="19">
        <v>0</v>
      </c>
      <c r="G258" s="19">
        <v>0</v>
      </c>
      <c r="H258" s="19">
        <v>0</v>
      </c>
      <c r="I258" s="19">
        <v>9.9616850000000007E-2</v>
      </c>
      <c r="J258" s="19">
        <v>20.100000000000001</v>
      </c>
      <c r="K258" s="19">
        <v>1.62</v>
      </c>
      <c r="L258" s="19">
        <v>12.06</v>
      </c>
      <c r="M258" s="19">
        <v>13.98</v>
      </c>
      <c r="N258" s="19">
        <v>147.35</v>
      </c>
      <c r="O258" s="19">
        <v>0</v>
      </c>
      <c r="P258" s="10">
        <v>32.276358330000001</v>
      </c>
      <c r="Q258" s="10">
        <v>-106.82694499999999</v>
      </c>
    </row>
    <row r="259" spans="1:17" ht="15.6" x14ac:dyDescent="0.3">
      <c r="A259" s="18">
        <v>44523</v>
      </c>
      <c r="B259" s="19" t="s">
        <v>1989</v>
      </c>
      <c r="C259" s="8" t="s">
        <v>1897</v>
      </c>
      <c r="D259" s="8" t="s">
        <v>1900</v>
      </c>
      <c r="E259" s="19" t="s">
        <v>1902</v>
      </c>
      <c r="F259" s="19">
        <v>0</v>
      </c>
      <c r="G259" s="19">
        <v>0</v>
      </c>
      <c r="H259" s="19">
        <v>0</v>
      </c>
      <c r="I259" s="19">
        <v>0.1133758</v>
      </c>
      <c r="J259" s="19">
        <v>20.100000000000001</v>
      </c>
      <c r="K259" s="19">
        <v>1.62</v>
      </c>
      <c r="L259" s="19">
        <v>12.06</v>
      </c>
      <c r="M259" s="19">
        <v>13.98</v>
      </c>
      <c r="N259" s="19">
        <v>147.35</v>
      </c>
      <c r="O259" s="19">
        <v>0</v>
      </c>
      <c r="P259" s="10">
        <v>32.273942239999997</v>
      </c>
      <c r="Q259" s="10">
        <v>-106.8274718</v>
      </c>
    </row>
    <row r="260" spans="1:17" ht="15.6" x14ac:dyDescent="0.3">
      <c r="A260" s="18">
        <v>44523</v>
      </c>
      <c r="B260" s="19" t="s">
        <v>1989</v>
      </c>
      <c r="C260" s="8" t="s">
        <v>1897</v>
      </c>
      <c r="D260" s="8" t="s">
        <v>1901</v>
      </c>
      <c r="E260" s="19" t="s">
        <v>1902</v>
      </c>
      <c r="F260" s="19">
        <v>0</v>
      </c>
      <c r="G260" s="19">
        <v>0</v>
      </c>
      <c r="H260" s="19">
        <v>0</v>
      </c>
      <c r="I260" s="19">
        <v>0.10887047499999999</v>
      </c>
      <c r="J260" s="19">
        <v>20.100000000000001</v>
      </c>
      <c r="K260" s="19">
        <v>1.62</v>
      </c>
      <c r="L260" s="19">
        <v>12.06</v>
      </c>
      <c r="M260" s="19">
        <v>13.98</v>
      </c>
      <c r="N260" s="19">
        <v>147.35</v>
      </c>
      <c r="O260" s="19">
        <v>0</v>
      </c>
      <c r="P260" s="10">
        <v>32.271216870000003</v>
      </c>
      <c r="Q260" s="10">
        <v>-106.8279943</v>
      </c>
    </row>
    <row r="261" spans="1:17" ht="15.6" x14ac:dyDescent="0.3">
      <c r="A261" s="18">
        <v>44523</v>
      </c>
      <c r="B261" s="19" t="s">
        <v>1989</v>
      </c>
      <c r="C261" s="8" t="s">
        <v>1897</v>
      </c>
      <c r="D261" s="8" t="s">
        <v>1903</v>
      </c>
      <c r="E261" s="19" t="s">
        <v>1902</v>
      </c>
      <c r="F261" s="19">
        <v>0</v>
      </c>
      <c r="G261" s="19">
        <v>0</v>
      </c>
      <c r="H261" s="19">
        <v>0</v>
      </c>
      <c r="I261" s="19">
        <v>0.14073425000000001</v>
      </c>
      <c r="J261" s="19">
        <v>20.100000000000001</v>
      </c>
      <c r="K261" s="19">
        <v>1.62</v>
      </c>
      <c r="L261" s="19">
        <v>12.06</v>
      </c>
      <c r="M261" s="19">
        <v>13.98</v>
      </c>
      <c r="N261" s="19">
        <v>147.35</v>
      </c>
      <c r="O261" s="19">
        <v>0</v>
      </c>
      <c r="P261" s="10">
        <v>32.26696003</v>
      </c>
      <c r="Q261" s="10">
        <v>-106.8276431</v>
      </c>
    </row>
    <row r="262" spans="1:17" ht="15.6" x14ac:dyDescent="0.3">
      <c r="A262" s="18">
        <v>44541</v>
      </c>
      <c r="B262" s="19" t="s">
        <v>1990</v>
      </c>
      <c r="C262" s="8" t="s">
        <v>1897</v>
      </c>
      <c r="D262" s="8" t="s">
        <v>1898</v>
      </c>
      <c r="E262" s="19" t="s">
        <v>1902</v>
      </c>
      <c r="F262" s="19">
        <v>0</v>
      </c>
      <c r="G262" s="19">
        <v>0</v>
      </c>
      <c r="H262" s="19">
        <v>0</v>
      </c>
      <c r="I262" s="19">
        <v>9.9616850000000007E-2</v>
      </c>
      <c r="J262" s="19">
        <v>12.59</v>
      </c>
      <c r="K262" s="19">
        <v>-0.92</v>
      </c>
      <c r="L262" s="19">
        <v>18.34</v>
      </c>
      <c r="M262" s="19">
        <v>12.06</v>
      </c>
      <c r="N262" s="19">
        <v>159.41</v>
      </c>
      <c r="O262" s="19">
        <v>0</v>
      </c>
      <c r="P262" s="10">
        <v>32.276358330000001</v>
      </c>
      <c r="Q262" s="10">
        <v>-106.82694499999999</v>
      </c>
    </row>
    <row r="263" spans="1:17" ht="15.6" x14ac:dyDescent="0.3">
      <c r="A263" s="18">
        <v>44541</v>
      </c>
      <c r="B263" s="19" t="s">
        <v>1990</v>
      </c>
      <c r="C263" s="8" t="s">
        <v>1897</v>
      </c>
      <c r="D263" s="8" t="s">
        <v>1900</v>
      </c>
      <c r="E263" s="19" t="s">
        <v>1902</v>
      </c>
      <c r="F263" s="19">
        <v>0</v>
      </c>
      <c r="G263" s="19">
        <v>0</v>
      </c>
      <c r="H263" s="19">
        <v>0</v>
      </c>
      <c r="I263" s="19">
        <v>0.1133758</v>
      </c>
      <c r="J263" s="19">
        <v>12.59</v>
      </c>
      <c r="K263" s="19">
        <v>-0.92</v>
      </c>
      <c r="L263" s="19">
        <v>18.34</v>
      </c>
      <c r="M263" s="19">
        <v>12.06</v>
      </c>
      <c r="N263" s="19">
        <v>159.41</v>
      </c>
      <c r="O263" s="19">
        <v>0</v>
      </c>
      <c r="P263" s="10">
        <v>32.273942239999997</v>
      </c>
      <c r="Q263" s="10">
        <v>-106.8274718</v>
      </c>
    </row>
    <row r="264" spans="1:17" ht="15.6" x14ac:dyDescent="0.3">
      <c r="A264" s="18">
        <v>44541</v>
      </c>
      <c r="B264" s="19" t="s">
        <v>1990</v>
      </c>
      <c r="C264" s="8" t="s">
        <v>1897</v>
      </c>
      <c r="D264" s="8" t="s">
        <v>1901</v>
      </c>
      <c r="E264" s="19" t="s">
        <v>1902</v>
      </c>
      <c r="F264" s="19">
        <v>0</v>
      </c>
      <c r="G264" s="19">
        <v>0</v>
      </c>
      <c r="H264" s="19">
        <v>0</v>
      </c>
      <c r="I264" s="19">
        <v>0.10887047499999999</v>
      </c>
      <c r="J264" s="19">
        <v>12.59</v>
      </c>
      <c r="K264" s="19">
        <v>-0.92</v>
      </c>
      <c r="L264" s="19">
        <v>18.34</v>
      </c>
      <c r="M264" s="19">
        <v>12.06</v>
      </c>
      <c r="N264" s="19">
        <v>159.41</v>
      </c>
      <c r="O264" s="19">
        <v>0</v>
      </c>
      <c r="P264" s="10">
        <v>32.271216870000003</v>
      </c>
      <c r="Q264" s="10">
        <v>-106.8279943</v>
      </c>
    </row>
    <row r="265" spans="1:17" ht="15.6" x14ac:dyDescent="0.3">
      <c r="A265" s="18">
        <v>44541</v>
      </c>
      <c r="B265" s="19" t="s">
        <v>1990</v>
      </c>
      <c r="C265" s="8" t="s">
        <v>1897</v>
      </c>
      <c r="D265" s="8" t="s">
        <v>1903</v>
      </c>
      <c r="E265" s="19" t="s">
        <v>1902</v>
      </c>
      <c r="F265" s="19">
        <v>0</v>
      </c>
      <c r="G265" s="19">
        <v>0</v>
      </c>
      <c r="H265" s="19">
        <v>0</v>
      </c>
      <c r="I265" s="19">
        <v>0.14073425000000001</v>
      </c>
      <c r="J265" s="19">
        <v>12.59</v>
      </c>
      <c r="K265" s="19">
        <v>-0.92</v>
      </c>
      <c r="L265" s="19">
        <v>18.34</v>
      </c>
      <c r="M265" s="19">
        <v>12.06</v>
      </c>
      <c r="N265" s="19">
        <v>159.41</v>
      </c>
      <c r="O265" s="19">
        <v>0</v>
      </c>
      <c r="P265" s="10">
        <v>32.26696003</v>
      </c>
      <c r="Q265" s="10">
        <v>-106.8276431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E0F6C-DA36-41AB-A91F-AA27CF585606}">
  <dimension ref="A1:Q483"/>
  <sheetViews>
    <sheetView zoomScale="115" zoomScaleNormal="115" workbookViewId="0">
      <pane xSplit="5" topLeftCell="J1" activePane="topRight" state="frozen"/>
      <selection pane="topRight" activeCell="G24" sqref="G24"/>
    </sheetView>
  </sheetViews>
  <sheetFormatPr defaultRowHeight="15.6" x14ac:dyDescent="0.3"/>
  <cols>
    <col min="1" max="1" width="16.21875" style="13" customWidth="1"/>
    <col min="2" max="2" width="17.5546875" style="14" customWidth="1"/>
    <col min="3" max="3" width="15" style="14" customWidth="1"/>
    <col min="4" max="4" width="17.5546875" style="7" customWidth="1"/>
    <col min="5" max="6" width="16.21875" style="14" customWidth="1"/>
    <col min="7" max="7" width="38.109375" style="14" customWidth="1"/>
    <col min="8" max="8" width="32.21875" style="14" customWidth="1"/>
    <col min="9" max="11" width="20.44140625" style="7" customWidth="1"/>
    <col min="12" max="12" width="30.5546875" style="7" customWidth="1"/>
    <col min="13" max="13" width="24.6640625" style="7" customWidth="1"/>
    <col min="14" max="14" width="19.33203125" style="7" customWidth="1"/>
    <col min="15" max="15" width="20.44140625" style="7" customWidth="1"/>
    <col min="16" max="16384" width="8.88671875" style="7"/>
  </cols>
  <sheetData>
    <row r="1" spans="1:17" x14ac:dyDescent="0.3">
      <c r="A1" s="5" t="s">
        <v>2002</v>
      </c>
      <c r="B1" s="5" t="s">
        <v>2047</v>
      </c>
      <c r="C1" s="5" t="s">
        <v>1886</v>
      </c>
      <c r="D1" s="5" t="s">
        <v>2003</v>
      </c>
      <c r="E1" s="5" t="s">
        <v>1888</v>
      </c>
      <c r="F1" s="5" t="s">
        <v>1996</v>
      </c>
      <c r="G1" s="5" t="s">
        <v>2052</v>
      </c>
      <c r="H1" s="5" t="s">
        <v>1997</v>
      </c>
      <c r="I1" s="6" t="s">
        <v>1891</v>
      </c>
      <c r="J1" s="6" t="s">
        <v>1892</v>
      </c>
      <c r="K1" s="6" t="s">
        <v>1893</v>
      </c>
      <c r="L1" s="5" t="s">
        <v>2049</v>
      </c>
      <c r="M1" s="5" t="s">
        <v>2050</v>
      </c>
      <c r="N1" s="5" t="s">
        <v>2051</v>
      </c>
      <c r="O1" s="5" t="s">
        <v>1894</v>
      </c>
      <c r="P1" s="5" t="s">
        <v>1998</v>
      </c>
      <c r="Q1" s="5" t="s">
        <v>1999</v>
      </c>
    </row>
    <row r="2" spans="1:17" x14ac:dyDescent="0.3">
      <c r="A2" s="4">
        <v>44726</v>
      </c>
      <c r="B2" s="8" t="s">
        <v>2006</v>
      </c>
      <c r="C2" s="8" t="s">
        <v>2004</v>
      </c>
      <c r="D2" s="8" t="s">
        <v>2005</v>
      </c>
      <c r="E2" s="9" t="s">
        <v>1902</v>
      </c>
      <c r="F2" s="8">
        <v>0</v>
      </c>
      <c r="G2" s="8">
        <v>0</v>
      </c>
      <c r="H2" s="8">
        <f>F2/878.48</f>
        <v>0</v>
      </c>
      <c r="I2" s="10">
        <v>0.243142</v>
      </c>
      <c r="J2" s="8">
        <v>38.94</v>
      </c>
      <c r="K2" s="8">
        <v>19.760000000000002</v>
      </c>
      <c r="L2" s="8">
        <v>20.38</v>
      </c>
      <c r="M2" s="8">
        <v>0</v>
      </c>
      <c r="N2">
        <v>244.01000000000005</v>
      </c>
      <c r="O2" s="10">
        <v>808.44</v>
      </c>
      <c r="P2" s="8" t="s">
        <v>1982</v>
      </c>
      <c r="Q2" s="8" t="s">
        <v>1982</v>
      </c>
    </row>
    <row r="3" spans="1:17" x14ac:dyDescent="0.3">
      <c r="A3" s="4">
        <v>44726</v>
      </c>
      <c r="B3" s="8" t="s">
        <v>2006</v>
      </c>
      <c r="C3" s="8" t="s">
        <v>2004</v>
      </c>
      <c r="D3" s="8" t="s">
        <v>2007</v>
      </c>
      <c r="E3" s="9" t="s">
        <v>1902</v>
      </c>
      <c r="F3" s="8">
        <v>0</v>
      </c>
      <c r="G3" s="8">
        <v>0</v>
      </c>
      <c r="H3" s="8">
        <f t="shared" ref="H3:H66" si="0">F3/878.48</f>
        <v>0</v>
      </c>
      <c r="I3" s="10">
        <v>0.22406899999999999</v>
      </c>
      <c r="J3" s="8">
        <v>38.94</v>
      </c>
      <c r="K3" s="8">
        <v>19.760000000000002</v>
      </c>
      <c r="L3" s="8">
        <v>20.38</v>
      </c>
      <c r="M3" s="8">
        <v>0</v>
      </c>
      <c r="N3">
        <v>244.01000000000005</v>
      </c>
      <c r="O3" s="10">
        <v>808.44</v>
      </c>
      <c r="P3" s="8" t="s">
        <v>1982</v>
      </c>
      <c r="Q3" s="8" t="s">
        <v>1982</v>
      </c>
    </row>
    <row r="4" spans="1:17" x14ac:dyDescent="0.3">
      <c r="A4" s="4">
        <v>44726</v>
      </c>
      <c r="B4" s="8" t="s">
        <v>2006</v>
      </c>
      <c r="C4" s="8" t="s">
        <v>2004</v>
      </c>
      <c r="D4" s="8" t="s">
        <v>2008</v>
      </c>
      <c r="E4" s="8" t="s">
        <v>1902</v>
      </c>
      <c r="F4" s="8">
        <v>0</v>
      </c>
      <c r="G4" s="8">
        <v>0</v>
      </c>
      <c r="H4" s="8">
        <f t="shared" si="0"/>
        <v>0</v>
      </c>
      <c r="I4" s="10">
        <v>0.22406899999999999</v>
      </c>
      <c r="J4" s="8">
        <v>38.94</v>
      </c>
      <c r="K4" s="8">
        <v>19.760000000000002</v>
      </c>
      <c r="L4" s="8">
        <v>20.38</v>
      </c>
      <c r="M4" s="8">
        <v>0</v>
      </c>
      <c r="N4">
        <v>244.01000000000005</v>
      </c>
      <c r="O4" s="10">
        <v>808.44</v>
      </c>
      <c r="P4" s="8" t="s">
        <v>1982</v>
      </c>
      <c r="Q4" s="8" t="s">
        <v>1982</v>
      </c>
    </row>
    <row r="5" spans="1:17" x14ac:dyDescent="0.3">
      <c r="A5" s="4">
        <v>44726</v>
      </c>
      <c r="B5" s="8" t="s">
        <v>2006</v>
      </c>
      <c r="C5" s="8" t="s">
        <v>2004</v>
      </c>
      <c r="D5" s="8" t="s">
        <v>2009</v>
      </c>
      <c r="E5" s="8" t="s">
        <v>1902</v>
      </c>
      <c r="F5" s="8">
        <v>0</v>
      </c>
      <c r="G5" s="8">
        <v>0</v>
      </c>
      <c r="H5" s="8">
        <f t="shared" si="0"/>
        <v>0</v>
      </c>
      <c r="I5" s="10">
        <v>0.131885</v>
      </c>
      <c r="J5" s="8">
        <v>38.94</v>
      </c>
      <c r="K5" s="8">
        <v>19.760000000000002</v>
      </c>
      <c r="L5" s="8">
        <v>20.38</v>
      </c>
      <c r="M5" s="8">
        <v>0</v>
      </c>
      <c r="N5">
        <v>244.01000000000005</v>
      </c>
      <c r="O5" s="10">
        <v>808.44</v>
      </c>
      <c r="P5" s="8" t="s">
        <v>1982</v>
      </c>
      <c r="Q5" s="8" t="s">
        <v>1982</v>
      </c>
    </row>
    <row r="6" spans="1:17" x14ac:dyDescent="0.3">
      <c r="A6" s="4">
        <v>44726</v>
      </c>
      <c r="B6" s="8" t="s">
        <v>2006</v>
      </c>
      <c r="C6" s="8" t="s">
        <v>2004</v>
      </c>
      <c r="D6" s="8" t="s">
        <v>2010</v>
      </c>
      <c r="E6" s="8" t="s">
        <v>1902</v>
      </c>
      <c r="F6" s="8">
        <v>0</v>
      </c>
      <c r="G6" s="8">
        <v>0</v>
      </c>
      <c r="H6" s="8">
        <f t="shared" si="0"/>
        <v>0</v>
      </c>
      <c r="I6" s="10">
        <v>0.10996300000000001</v>
      </c>
      <c r="J6" s="8">
        <v>38.94</v>
      </c>
      <c r="K6" s="8">
        <v>19.760000000000002</v>
      </c>
      <c r="L6" s="8">
        <v>20.38</v>
      </c>
      <c r="M6" s="8">
        <v>0</v>
      </c>
      <c r="N6">
        <v>244.01000000000005</v>
      </c>
      <c r="O6" s="10">
        <v>808.44</v>
      </c>
      <c r="P6" s="8" t="s">
        <v>1982</v>
      </c>
      <c r="Q6" s="8" t="s">
        <v>1982</v>
      </c>
    </row>
    <row r="7" spans="1:17" x14ac:dyDescent="0.3">
      <c r="A7" s="4">
        <v>44726</v>
      </c>
      <c r="B7" s="8" t="s">
        <v>2006</v>
      </c>
      <c r="C7" s="8" t="s">
        <v>2004</v>
      </c>
      <c r="D7" s="8" t="s">
        <v>2011</v>
      </c>
      <c r="E7" s="8" t="s">
        <v>1902</v>
      </c>
      <c r="F7" s="8">
        <v>0</v>
      </c>
      <c r="G7" s="8">
        <v>0</v>
      </c>
      <c r="H7" s="8">
        <f t="shared" si="0"/>
        <v>0</v>
      </c>
      <c r="I7" s="10">
        <v>0.16323699999999999</v>
      </c>
      <c r="J7" s="8">
        <v>38.94</v>
      </c>
      <c r="K7" s="8">
        <v>19.760000000000002</v>
      </c>
      <c r="L7" s="8">
        <v>20.38</v>
      </c>
      <c r="M7" s="8">
        <v>0</v>
      </c>
      <c r="N7">
        <v>244.01000000000005</v>
      </c>
      <c r="O7" s="10">
        <v>808.44</v>
      </c>
      <c r="P7" s="8" t="s">
        <v>1982</v>
      </c>
      <c r="Q7" s="8" t="s">
        <v>1982</v>
      </c>
    </row>
    <row r="8" spans="1:17" x14ac:dyDescent="0.3">
      <c r="A8" s="4">
        <v>44726</v>
      </c>
      <c r="B8" s="8" t="s">
        <v>2006</v>
      </c>
      <c r="C8" s="8" t="s">
        <v>2012</v>
      </c>
      <c r="D8" s="8" t="s">
        <v>2013</v>
      </c>
      <c r="E8" s="8" t="s">
        <v>1902</v>
      </c>
      <c r="F8" s="8">
        <v>0</v>
      </c>
      <c r="G8" s="8">
        <v>0.33</v>
      </c>
      <c r="H8" s="8">
        <f t="shared" si="0"/>
        <v>0</v>
      </c>
      <c r="I8" s="10">
        <v>0.125273</v>
      </c>
      <c r="J8" s="8">
        <v>38.950000000000003</v>
      </c>
      <c r="K8" s="8">
        <v>19.739999999999998</v>
      </c>
      <c r="L8" s="8">
        <v>16.459999999999997</v>
      </c>
      <c r="M8" s="8">
        <v>0</v>
      </c>
      <c r="N8">
        <v>243.64999999999998</v>
      </c>
      <c r="O8" s="10">
        <v>808.44</v>
      </c>
      <c r="P8" s="8" t="s">
        <v>1982</v>
      </c>
      <c r="Q8" s="8" t="s">
        <v>1982</v>
      </c>
    </row>
    <row r="9" spans="1:17" x14ac:dyDescent="0.3">
      <c r="A9" s="4">
        <v>44726</v>
      </c>
      <c r="B9" s="8" t="s">
        <v>2006</v>
      </c>
      <c r="C9" s="8" t="s">
        <v>2012</v>
      </c>
      <c r="D9" s="8" t="s">
        <v>2014</v>
      </c>
      <c r="E9" s="8" t="s">
        <v>1899</v>
      </c>
      <c r="F9" s="8">
        <v>1</v>
      </c>
      <c r="G9" s="8">
        <v>0.33</v>
      </c>
      <c r="H9" s="8">
        <f t="shared" si="0"/>
        <v>1.1383298424551497E-3</v>
      </c>
      <c r="I9" s="10">
        <v>0.18326700000000001</v>
      </c>
      <c r="J9" s="8">
        <v>38.950000000000003</v>
      </c>
      <c r="K9" s="8">
        <v>19.739999999999998</v>
      </c>
      <c r="L9" s="8">
        <v>16.459999999999997</v>
      </c>
      <c r="M9" s="8">
        <v>0</v>
      </c>
      <c r="N9">
        <v>243.64999999999998</v>
      </c>
      <c r="O9" s="10">
        <v>808.44</v>
      </c>
      <c r="P9" s="8" t="s">
        <v>1982</v>
      </c>
      <c r="Q9" s="8" t="s">
        <v>1982</v>
      </c>
    </row>
    <row r="10" spans="1:17" x14ac:dyDescent="0.3">
      <c r="A10" s="4">
        <v>44726</v>
      </c>
      <c r="B10" s="8" t="s">
        <v>2006</v>
      </c>
      <c r="C10" s="8" t="s">
        <v>2012</v>
      </c>
      <c r="D10" s="8" t="s">
        <v>2015</v>
      </c>
      <c r="E10" s="8" t="s">
        <v>1902</v>
      </c>
      <c r="F10" s="8">
        <v>0</v>
      </c>
      <c r="G10" s="8">
        <v>0.33</v>
      </c>
      <c r="H10" s="8">
        <f t="shared" si="0"/>
        <v>0</v>
      </c>
      <c r="I10" s="10">
        <v>0.15604599999999999</v>
      </c>
      <c r="J10" s="8">
        <v>38.950000000000003</v>
      </c>
      <c r="K10" s="8">
        <v>19.739999999999998</v>
      </c>
      <c r="L10" s="8">
        <v>16.459999999999997</v>
      </c>
      <c r="M10" s="8">
        <v>0</v>
      </c>
      <c r="N10">
        <v>243.64999999999998</v>
      </c>
      <c r="O10" s="10">
        <v>808.44</v>
      </c>
      <c r="P10" s="8" t="s">
        <v>1982</v>
      </c>
      <c r="Q10" s="8" t="s">
        <v>1982</v>
      </c>
    </row>
    <row r="11" spans="1:17" x14ac:dyDescent="0.3">
      <c r="A11" s="4">
        <v>44726</v>
      </c>
      <c r="B11" s="8" t="s">
        <v>2006</v>
      </c>
      <c r="C11" s="8" t="s">
        <v>2012</v>
      </c>
      <c r="D11" s="8" t="s">
        <v>2016</v>
      </c>
      <c r="E11" s="8" t="s">
        <v>1902</v>
      </c>
      <c r="F11" s="8">
        <v>0</v>
      </c>
      <c r="G11" s="8">
        <v>0</v>
      </c>
      <c r="H11" s="8">
        <f t="shared" si="0"/>
        <v>0</v>
      </c>
      <c r="I11" s="10">
        <v>0.30180099999999999</v>
      </c>
      <c r="J11" s="8">
        <v>38.94</v>
      </c>
      <c r="K11" s="8">
        <v>19.760000000000002</v>
      </c>
      <c r="L11" s="8">
        <v>20.38</v>
      </c>
      <c r="M11" s="8">
        <v>0</v>
      </c>
      <c r="N11">
        <v>237.33999999999997</v>
      </c>
      <c r="O11" s="10">
        <v>808.44</v>
      </c>
      <c r="P11" s="8" t="s">
        <v>1982</v>
      </c>
      <c r="Q11" s="8" t="s">
        <v>1982</v>
      </c>
    </row>
    <row r="12" spans="1:17" x14ac:dyDescent="0.3">
      <c r="A12" s="4">
        <v>44726</v>
      </c>
      <c r="B12" s="8" t="s">
        <v>2006</v>
      </c>
      <c r="C12" s="8" t="s">
        <v>2012</v>
      </c>
      <c r="D12" s="8" t="s">
        <v>2017</v>
      </c>
      <c r="E12" s="8" t="s">
        <v>1902</v>
      </c>
      <c r="F12" s="8">
        <v>0</v>
      </c>
      <c r="G12" s="8">
        <v>0</v>
      </c>
      <c r="H12" s="8">
        <f t="shared" si="0"/>
        <v>0</v>
      </c>
      <c r="I12" s="10">
        <v>0.19519900000000001</v>
      </c>
      <c r="J12" s="8">
        <v>38.94</v>
      </c>
      <c r="K12" s="8">
        <v>19.760000000000002</v>
      </c>
      <c r="L12" s="8">
        <v>20.38</v>
      </c>
      <c r="M12" s="8">
        <v>0</v>
      </c>
      <c r="N12">
        <v>237.33999999999997</v>
      </c>
      <c r="O12" s="10">
        <v>808.44</v>
      </c>
      <c r="P12" s="8" t="s">
        <v>1982</v>
      </c>
      <c r="Q12" s="8" t="s">
        <v>1982</v>
      </c>
    </row>
    <row r="13" spans="1:17" x14ac:dyDescent="0.3">
      <c r="A13" s="4">
        <v>44726</v>
      </c>
      <c r="B13" s="8" t="s">
        <v>2006</v>
      </c>
      <c r="C13" s="8" t="s">
        <v>2012</v>
      </c>
      <c r="D13" s="8" t="s">
        <v>2018</v>
      </c>
      <c r="E13" s="8" t="s">
        <v>1902</v>
      </c>
      <c r="F13" s="8">
        <v>0</v>
      </c>
      <c r="G13" s="8">
        <v>0</v>
      </c>
      <c r="H13" s="8">
        <f t="shared" si="0"/>
        <v>0</v>
      </c>
      <c r="I13" s="10">
        <v>0.33139800000000003</v>
      </c>
      <c r="J13" s="8">
        <v>38.94</v>
      </c>
      <c r="K13" s="8">
        <v>19.760000000000002</v>
      </c>
      <c r="L13" s="8">
        <v>20.38</v>
      </c>
      <c r="M13" s="8">
        <v>0</v>
      </c>
      <c r="N13">
        <v>237.33999999999997</v>
      </c>
      <c r="O13" s="10">
        <v>808.44</v>
      </c>
      <c r="P13" s="8" t="s">
        <v>1982</v>
      </c>
      <c r="Q13" s="8" t="s">
        <v>1982</v>
      </c>
    </row>
    <row r="14" spans="1:17" x14ac:dyDescent="0.3">
      <c r="A14" s="4">
        <v>44727</v>
      </c>
      <c r="B14" s="8" t="s">
        <v>2006</v>
      </c>
      <c r="C14" s="8" t="s">
        <v>2004</v>
      </c>
      <c r="D14" s="8" t="s">
        <v>2005</v>
      </c>
      <c r="E14" s="9" t="s">
        <v>1902</v>
      </c>
      <c r="F14" s="8">
        <v>0</v>
      </c>
      <c r="G14" s="8">
        <v>0</v>
      </c>
      <c r="H14" s="8">
        <f t="shared" si="0"/>
        <v>0</v>
      </c>
      <c r="I14" s="10">
        <v>0.243142</v>
      </c>
      <c r="J14" s="8">
        <v>39.049999999999997</v>
      </c>
      <c r="K14" s="8">
        <v>21.95</v>
      </c>
      <c r="L14" s="8">
        <v>20.38</v>
      </c>
      <c r="M14" s="8">
        <v>0</v>
      </c>
      <c r="N14">
        <v>244.01000000000005</v>
      </c>
      <c r="O14" s="10" t="s">
        <v>2043</v>
      </c>
      <c r="P14" s="8" t="s">
        <v>1982</v>
      </c>
      <c r="Q14" s="8" t="s">
        <v>1982</v>
      </c>
    </row>
    <row r="15" spans="1:17" x14ac:dyDescent="0.3">
      <c r="A15" s="4">
        <v>44727</v>
      </c>
      <c r="B15" s="8" t="s">
        <v>2006</v>
      </c>
      <c r="C15" s="8" t="s">
        <v>2004</v>
      </c>
      <c r="D15" s="8" t="s">
        <v>2007</v>
      </c>
      <c r="E15" s="9" t="s">
        <v>1902</v>
      </c>
      <c r="F15" s="8">
        <v>0</v>
      </c>
      <c r="G15" s="8">
        <v>0</v>
      </c>
      <c r="H15" s="8">
        <f t="shared" si="0"/>
        <v>0</v>
      </c>
      <c r="I15" s="10">
        <v>0.22406899999999999</v>
      </c>
      <c r="J15" s="8">
        <v>39.049999999999997</v>
      </c>
      <c r="K15" s="8">
        <v>21.95</v>
      </c>
      <c r="L15" s="8">
        <v>20.38</v>
      </c>
      <c r="M15" s="8">
        <v>0</v>
      </c>
      <c r="N15">
        <v>244.01000000000005</v>
      </c>
      <c r="O15" s="10" t="s">
        <v>2043</v>
      </c>
      <c r="P15" s="8" t="s">
        <v>1982</v>
      </c>
      <c r="Q15" s="8" t="s">
        <v>1982</v>
      </c>
    </row>
    <row r="16" spans="1:17" x14ac:dyDescent="0.3">
      <c r="A16" s="4">
        <v>44727</v>
      </c>
      <c r="B16" s="8" t="s">
        <v>2006</v>
      </c>
      <c r="C16" s="8" t="s">
        <v>2004</v>
      </c>
      <c r="D16" s="8" t="s">
        <v>2008</v>
      </c>
      <c r="E16" s="8" t="s">
        <v>1902</v>
      </c>
      <c r="F16" s="8">
        <v>0</v>
      </c>
      <c r="G16" s="8">
        <v>0</v>
      </c>
      <c r="H16" s="8">
        <f t="shared" si="0"/>
        <v>0</v>
      </c>
      <c r="I16" s="10">
        <v>0.22406899999999999</v>
      </c>
      <c r="J16" s="8">
        <v>39.049999999999997</v>
      </c>
      <c r="K16" s="8">
        <v>21.95</v>
      </c>
      <c r="L16" s="8">
        <v>20.38</v>
      </c>
      <c r="M16" s="8">
        <v>0</v>
      </c>
      <c r="N16">
        <v>244.01000000000005</v>
      </c>
      <c r="O16" s="10" t="s">
        <v>2043</v>
      </c>
      <c r="P16" s="8" t="s">
        <v>1982</v>
      </c>
      <c r="Q16" s="8" t="s">
        <v>1982</v>
      </c>
    </row>
    <row r="17" spans="1:17" x14ac:dyDescent="0.3">
      <c r="A17" s="4">
        <v>44727</v>
      </c>
      <c r="B17" s="8" t="s">
        <v>2006</v>
      </c>
      <c r="C17" s="8" t="s">
        <v>2004</v>
      </c>
      <c r="D17" s="8" t="s">
        <v>2009</v>
      </c>
      <c r="E17" s="8" t="s">
        <v>1902</v>
      </c>
      <c r="F17" s="8">
        <v>0</v>
      </c>
      <c r="G17" s="8">
        <v>0</v>
      </c>
      <c r="H17" s="8">
        <f t="shared" si="0"/>
        <v>0</v>
      </c>
      <c r="I17" s="10">
        <v>0.131885</v>
      </c>
      <c r="J17" s="8">
        <v>39.049999999999997</v>
      </c>
      <c r="K17" s="8">
        <v>21.95</v>
      </c>
      <c r="L17" s="8">
        <v>20.38</v>
      </c>
      <c r="M17" s="8">
        <v>0</v>
      </c>
      <c r="N17">
        <v>244.01000000000005</v>
      </c>
      <c r="O17" s="10" t="s">
        <v>2043</v>
      </c>
      <c r="P17" s="8" t="s">
        <v>1982</v>
      </c>
      <c r="Q17" s="8" t="s">
        <v>1982</v>
      </c>
    </row>
    <row r="18" spans="1:17" x14ac:dyDescent="0.3">
      <c r="A18" s="4">
        <v>44727</v>
      </c>
      <c r="B18" s="8" t="s">
        <v>2006</v>
      </c>
      <c r="C18" s="8" t="s">
        <v>2004</v>
      </c>
      <c r="D18" s="8" t="s">
        <v>2010</v>
      </c>
      <c r="E18" s="8" t="s">
        <v>1902</v>
      </c>
      <c r="F18" s="8">
        <v>0</v>
      </c>
      <c r="G18" s="8">
        <v>0</v>
      </c>
      <c r="H18" s="8">
        <f t="shared" si="0"/>
        <v>0</v>
      </c>
      <c r="I18" s="10">
        <v>0.10996300000000001</v>
      </c>
      <c r="J18" s="8">
        <v>39.049999999999997</v>
      </c>
      <c r="K18" s="8">
        <v>21.95</v>
      </c>
      <c r="L18" s="8">
        <v>20.38</v>
      </c>
      <c r="M18" s="8">
        <v>0</v>
      </c>
      <c r="N18">
        <v>244.01000000000005</v>
      </c>
      <c r="O18" s="10" t="s">
        <v>2043</v>
      </c>
      <c r="P18" s="8" t="s">
        <v>1982</v>
      </c>
      <c r="Q18" s="8" t="s">
        <v>1982</v>
      </c>
    </row>
    <row r="19" spans="1:17" x14ac:dyDescent="0.3">
      <c r="A19" s="4">
        <v>44727</v>
      </c>
      <c r="B19" s="8" t="s">
        <v>2006</v>
      </c>
      <c r="C19" s="8" t="s">
        <v>2004</v>
      </c>
      <c r="D19" s="8" t="s">
        <v>2011</v>
      </c>
      <c r="E19" s="8" t="s">
        <v>1902</v>
      </c>
      <c r="F19" s="8">
        <v>0</v>
      </c>
      <c r="G19" s="8">
        <v>0</v>
      </c>
      <c r="H19" s="8">
        <f t="shared" si="0"/>
        <v>0</v>
      </c>
      <c r="I19" s="10">
        <v>0.16323699999999999</v>
      </c>
      <c r="J19" s="8">
        <v>39.049999999999997</v>
      </c>
      <c r="K19" s="8">
        <v>21.95</v>
      </c>
      <c r="L19" s="8">
        <v>20.38</v>
      </c>
      <c r="M19" s="8">
        <v>0</v>
      </c>
      <c r="N19">
        <v>244.01000000000005</v>
      </c>
      <c r="O19" s="10" t="s">
        <v>2043</v>
      </c>
      <c r="P19" s="8" t="s">
        <v>1982</v>
      </c>
      <c r="Q19" s="8" t="s">
        <v>1982</v>
      </c>
    </row>
    <row r="20" spans="1:17" x14ac:dyDescent="0.3">
      <c r="A20" s="4">
        <v>44727</v>
      </c>
      <c r="B20" s="8" t="s">
        <v>2006</v>
      </c>
      <c r="C20" s="8" t="s">
        <v>2012</v>
      </c>
      <c r="D20" s="8" t="s">
        <v>2013</v>
      </c>
      <c r="E20" s="8" t="s">
        <v>1902</v>
      </c>
      <c r="F20" s="8">
        <v>0</v>
      </c>
      <c r="G20" s="8">
        <v>0</v>
      </c>
      <c r="H20" s="8">
        <f t="shared" si="0"/>
        <v>0</v>
      </c>
      <c r="I20" s="10">
        <v>0.125273</v>
      </c>
      <c r="J20" s="8">
        <v>39.08</v>
      </c>
      <c r="K20" s="8">
        <v>21.93</v>
      </c>
      <c r="L20" s="8">
        <v>16.459999999999997</v>
      </c>
      <c r="M20" s="8">
        <v>0</v>
      </c>
      <c r="N20">
        <v>243.64999999999998</v>
      </c>
      <c r="O20" s="10" t="s">
        <v>2043</v>
      </c>
      <c r="P20" s="8" t="s">
        <v>1982</v>
      </c>
      <c r="Q20" s="8" t="s">
        <v>1982</v>
      </c>
    </row>
    <row r="21" spans="1:17" x14ac:dyDescent="0.3">
      <c r="A21" s="4">
        <v>44727</v>
      </c>
      <c r="B21" s="8" t="s">
        <v>2006</v>
      </c>
      <c r="C21" s="8" t="s">
        <v>2012</v>
      </c>
      <c r="D21" s="8" t="s">
        <v>2014</v>
      </c>
      <c r="E21" s="8" t="s">
        <v>1902</v>
      </c>
      <c r="F21" s="8">
        <v>0</v>
      </c>
      <c r="G21" s="8">
        <v>0</v>
      </c>
      <c r="H21" s="8">
        <f t="shared" si="0"/>
        <v>0</v>
      </c>
      <c r="I21" s="10">
        <v>0.18326700000000001</v>
      </c>
      <c r="J21" s="8">
        <v>39.08</v>
      </c>
      <c r="K21" s="8">
        <v>21.93</v>
      </c>
      <c r="L21" s="8">
        <v>16.459999999999997</v>
      </c>
      <c r="M21" s="8">
        <v>0</v>
      </c>
      <c r="N21">
        <v>243.64999999999998</v>
      </c>
      <c r="O21" s="10" t="s">
        <v>2043</v>
      </c>
      <c r="P21" s="8" t="s">
        <v>1982</v>
      </c>
      <c r="Q21" s="8" t="s">
        <v>1982</v>
      </c>
    </row>
    <row r="22" spans="1:17" x14ac:dyDescent="0.3">
      <c r="A22" s="4">
        <v>44727</v>
      </c>
      <c r="B22" s="8" t="s">
        <v>2006</v>
      </c>
      <c r="C22" s="8" t="s">
        <v>2012</v>
      </c>
      <c r="D22" s="8" t="s">
        <v>2015</v>
      </c>
      <c r="E22" s="8" t="s">
        <v>1902</v>
      </c>
      <c r="F22" s="8">
        <v>0</v>
      </c>
      <c r="G22" s="8">
        <v>0</v>
      </c>
      <c r="H22" s="8">
        <f t="shared" si="0"/>
        <v>0</v>
      </c>
      <c r="I22" s="10">
        <v>0.15604599999999999</v>
      </c>
      <c r="J22" s="8">
        <v>39.08</v>
      </c>
      <c r="K22" s="8">
        <v>21.93</v>
      </c>
      <c r="L22" s="8">
        <v>16.459999999999997</v>
      </c>
      <c r="M22" s="8">
        <v>0</v>
      </c>
      <c r="N22">
        <v>243.64999999999998</v>
      </c>
      <c r="O22" s="10" t="s">
        <v>2043</v>
      </c>
      <c r="P22" s="8" t="s">
        <v>1982</v>
      </c>
      <c r="Q22" s="8" t="s">
        <v>1982</v>
      </c>
    </row>
    <row r="23" spans="1:17" x14ac:dyDescent="0.3">
      <c r="A23" s="4">
        <v>44727</v>
      </c>
      <c r="B23" s="8" t="s">
        <v>2006</v>
      </c>
      <c r="C23" s="8" t="s">
        <v>2012</v>
      </c>
      <c r="D23" s="8" t="s">
        <v>2016</v>
      </c>
      <c r="E23" s="8" t="s">
        <v>1902</v>
      </c>
      <c r="F23" s="8">
        <v>0</v>
      </c>
      <c r="G23" s="8">
        <v>0</v>
      </c>
      <c r="H23" s="8">
        <f t="shared" si="0"/>
        <v>0</v>
      </c>
      <c r="I23" s="10">
        <v>0.30180099999999999</v>
      </c>
      <c r="J23" s="8">
        <v>39.049999999999997</v>
      </c>
      <c r="K23" s="8">
        <v>21.95</v>
      </c>
      <c r="L23" s="8">
        <v>20.38</v>
      </c>
      <c r="M23" s="8">
        <v>0</v>
      </c>
      <c r="N23">
        <v>237.33999999999997</v>
      </c>
      <c r="O23" s="10" t="s">
        <v>2043</v>
      </c>
      <c r="P23" s="8" t="s">
        <v>1982</v>
      </c>
      <c r="Q23" s="8" t="s">
        <v>1982</v>
      </c>
    </row>
    <row r="24" spans="1:17" x14ac:dyDescent="0.3">
      <c r="A24" s="4">
        <v>44727</v>
      </c>
      <c r="B24" s="8" t="s">
        <v>2006</v>
      </c>
      <c r="C24" s="8" t="s">
        <v>2012</v>
      </c>
      <c r="D24" s="8" t="s">
        <v>2017</v>
      </c>
      <c r="E24" s="8" t="s">
        <v>1902</v>
      </c>
      <c r="F24" s="8">
        <v>0</v>
      </c>
      <c r="G24" s="8">
        <v>0</v>
      </c>
      <c r="H24" s="8">
        <f t="shared" si="0"/>
        <v>0</v>
      </c>
      <c r="I24" s="10">
        <v>0.19519900000000001</v>
      </c>
      <c r="J24" s="8">
        <v>39.049999999999997</v>
      </c>
      <c r="K24" s="8">
        <v>21.95</v>
      </c>
      <c r="L24" s="8">
        <v>20.38</v>
      </c>
      <c r="M24" s="8">
        <v>0</v>
      </c>
      <c r="N24">
        <v>237.33999999999997</v>
      </c>
      <c r="O24" s="10" t="s">
        <v>2043</v>
      </c>
      <c r="P24" s="8" t="s">
        <v>1982</v>
      </c>
      <c r="Q24" s="8" t="s">
        <v>1982</v>
      </c>
    </row>
    <row r="25" spans="1:17" x14ac:dyDescent="0.3">
      <c r="A25" s="4">
        <v>44727</v>
      </c>
      <c r="B25" s="8" t="s">
        <v>2006</v>
      </c>
      <c r="C25" s="8" t="s">
        <v>2012</v>
      </c>
      <c r="D25" s="8" t="s">
        <v>2018</v>
      </c>
      <c r="E25" s="8" t="s">
        <v>1902</v>
      </c>
      <c r="F25" s="8">
        <v>0</v>
      </c>
      <c r="G25" s="8">
        <v>0</v>
      </c>
      <c r="H25" s="8">
        <f t="shared" si="0"/>
        <v>0</v>
      </c>
      <c r="I25" s="10">
        <v>0.33139800000000003</v>
      </c>
      <c r="J25" s="8">
        <v>39.049999999999997</v>
      </c>
      <c r="K25" s="8">
        <v>21.95</v>
      </c>
      <c r="L25" s="8">
        <v>20.38</v>
      </c>
      <c r="M25" s="8">
        <v>0</v>
      </c>
      <c r="N25">
        <v>237.33999999999997</v>
      </c>
      <c r="O25" s="10" t="s">
        <v>2043</v>
      </c>
      <c r="P25" s="8" t="s">
        <v>1982</v>
      </c>
      <c r="Q25" s="8" t="s">
        <v>1982</v>
      </c>
    </row>
    <row r="26" spans="1:17" x14ac:dyDescent="0.3">
      <c r="A26" s="4">
        <v>44728</v>
      </c>
      <c r="B26" s="8" t="s">
        <v>2006</v>
      </c>
      <c r="C26" s="8" t="s">
        <v>2004</v>
      </c>
      <c r="D26" s="8" t="s">
        <v>2005</v>
      </c>
      <c r="E26" s="9" t="s">
        <v>1902</v>
      </c>
      <c r="F26" s="8">
        <v>0</v>
      </c>
      <c r="G26" s="8">
        <v>0</v>
      </c>
      <c r="H26" s="8">
        <f t="shared" si="0"/>
        <v>0</v>
      </c>
      <c r="I26" s="10">
        <v>0.243142</v>
      </c>
      <c r="J26" s="8">
        <v>37.090000000000003</v>
      </c>
      <c r="K26" s="8">
        <v>21.42</v>
      </c>
      <c r="L26" s="8">
        <v>20.38</v>
      </c>
      <c r="M26" s="8">
        <v>0</v>
      </c>
      <c r="N26">
        <v>244.01000000000005</v>
      </c>
      <c r="O26" s="10">
        <v>983.78</v>
      </c>
      <c r="P26" s="8" t="s">
        <v>1982</v>
      </c>
      <c r="Q26" s="8" t="s">
        <v>1982</v>
      </c>
    </row>
    <row r="27" spans="1:17" x14ac:dyDescent="0.3">
      <c r="A27" s="4">
        <v>44728</v>
      </c>
      <c r="B27" s="8" t="s">
        <v>2006</v>
      </c>
      <c r="C27" s="8" t="s">
        <v>2004</v>
      </c>
      <c r="D27" s="8" t="s">
        <v>2007</v>
      </c>
      <c r="E27" s="8" t="s">
        <v>1902</v>
      </c>
      <c r="F27" s="8">
        <v>0</v>
      </c>
      <c r="G27" s="8">
        <v>0</v>
      </c>
      <c r="H27" s="8">
        <f t="shared" si="0"/>
        <v>0</v>
      </c>
      <c r="I27" s="10">
        <v>0.22406899999999999</v>
      </c>
      <c r="J27" s="8">
        <v>37.090000000000003</v>
      </c>
      <c r="K27" s="8">
        <v>21.42</v>
      </c>
      <c r="L27" s="8">
        <v>20.38</v>
      </c>
      <c r="M27" s="8">
        <v>0</v>
      </c>
      <c r="N27">
        <v>244.01000000000005</v>
      </c>
      <c r="O27" s="10">
        <v>983.78</v>
      </c>
      <c r="P27" s="8" t="s">
        <v>1982</v>
      </c>
      <c r="Q27" s="8" t="s">
        <v>1982</v>
      </c>
    </row>
    <row r="28" spans="1:17" x14ac:dyDescent="0.3">
      <c r="A28" s="4">
        <v>44728</v>
      </c>
      <c r="B28" s="8" t="s">
        <v>2006</v>
      </c>
      <c r="C28" s="8" t="s">
        <v>2004</v>
      </c>
      <c r="D28" s="8" t="s">
        <v>2008</v>
      </c>
      <c r="E28" s="8" t="s">
        <v>1902</v>
      </c>
      <c r="F28" s="8">
        <v>0</v>
      </c>
      <c r="G28" s="8">
        <v>0</v>
      </c>
      <c r="H28" s="8">
        <f t="shared" si="0"/>
        <v>0</v>
      </c>
      <c r="I28" s="10">
        <v>0.22406899999999999</v>
      </c>
      <c r="J28" s="8">
        <v>37.090000000000003</v>
      </c>
      <c r="K28" s="8">
        <v>21.42</v>
      </c>
      <c r="L28" s="8">
        <v>20.38</v>
      </c>
      <c r="M28" s="8">
        <v>0</v>
      </c>
      <c r="N28">
        <v>244.01000000000005</v>
      </c>
      <c r="O28" s="10">
        <v>983.78</v>
      </c>
      <c r="P28" s="8" t="s">
        <v>1982</v>
      </c>
      <c r="Q28" s="8" t="s">
        <v>1982</v>
      </c>
    </row>
    <row r="29" spans="1:17" x14ac:dyDescent="0.3">
      <c r="A29" s="4">
        <v>44728</v>
      </c>
      <c r="B29" s="8" t="s">
        <v>2006</v>
      </c>
      <c r="C29" s="8" t="s">
        <v>2004</v>
      </c>
      <c r="D29" s="8" t="s">
        <v>2009</v>
      </c>
      <c r="E29" s="8" t="s">
        <v>1902</v>
      </c>
      <c r="F29" s="8">
        <v>0</v>
      </c>
      <c r="G29" s="8">
        <v>1</v>
      </c>
      <c r="H29" s="8">
        <f t="shared" si="0"/>
        <v>0</v>
      </c>
      <c r="I29" s="10">
        <v>0.131885</v>
      </c>
      <c r="J29" s="8">
        <v>37.090000000000003</v>
      </c>
      <c r="K29" s="8">
        <v>21.42</v>
      </c>
      <c r="L29" s="8">
        <v>20.38</v>
      </c>
      <c r="M29" s="8">
        <v>0</v>
      </c>
      <c r="N29">
        <v>244.01000000000005</v>
      </c>
      <c r="O29" s="10">
        <v>983.78</v>
      </c>
      <c r="P29" s="8" t="s">
        <v>1982</v>
      </c>
      <c r="Q29" s="8" t="s">
        <v>1982</v>
      </c>
    </row>
    <row r="30" spans="1:17" x14ac:dyDescent="0.3">
      <c r="A30" s="4">
        <v>44728</v>
      </c>
      <c r="B30" s="8" t="s">
        <v>2006</v>
      </c>
      <c r="C30" s="8" t="s">
        <v>2004</v>
      </c>
      <c r="D30" s="8" t="s">
        <v>2010</v>
      </c>
      <c r="E30" s="8" t="s">
        <v>1899</v>
      </c>
      <c r="F30" s="8">
        <v>3</v>
      </c>
      <c r="G30" s="8">
        <v>1</v>
      </c>
      <c r="H30" s="8">
        <f t="shared" si="0"/>
        <v>3.4149895273654493E-3</v>
      </c>
      <c r="I30" s="10">
        <v>0.10996300000000001</v>
      </c>
      <c r="J30" s="8">
        <v>37.090000000000003</v>
      </c>
      <c r="K30" s="8">
        <v>21.42</v>
      </c>
      <c r="L30" s="8">
        <v>20.38</v>
      </c>
      <c r="M30" s="8">
        <v>0</v>
      </c>
      <c r="N30">
        <v>244.01000000000005</v>
      </c>
      <c r="O30" s="10">
        <v>983.78</v>
      </c>
      <c r="P30" s="8" t="s">
        <v>1982</v>
      </c>
      <c r="Q30" s="8" t="s">
        <v>1982</v>
      </c>
    </row>
    <row r="31" spans="1:17" x14ac:dyDescent="0.3">
      <c r="A31" s="4">
        <v>44728</v>
      </c>
      <c r="B31" s="8" t="s">
        <v>2006</v>
      </c>
      <c r="C31" s="8" t="s">
        <v>2004</v>
      </c>
      <c r="D31" s="8" t="s">
        <v>2011</v>
      </c>
      <c r="E31" s="8" t="s">
        <v>1902</v>
      </c>
      <c r="F31" s="8">
        <v>0</v>
      </c>
      <c r="G31" s="8">
        <v>1</v>
      </c>
      <c r="H31" s="8">
        <f t="shared" si="0"/>
        <v>0</v>
      </c>
      <c r="I31" s="10">
        <v>0.16323699999999999</v>
      </c>
      <c r="J31" s="8">
        <v>37.090000000000003</v>
      </c>
      <c r="K31" s="8">
        <v>21.42</v>
      </c>
      <c r="L31" s="8">
        <v>20.38</v>
      </c>
      <c r="M31" s="8">
        <v>0</v>
      </c>
      <c r="N31">
        <v>244.01000000000005</v>
      </c>
      <c r="O31" s="10">
        <v>983.78</v>
      </c>
      <c r="P31" s="8" t="s">
        <v>1982</v>
      </c>
      <c r="Q31" s="8" t="s">
        <v>1982</v>
      </c>
    </row>
    <row r="32" spans="1:17" x14ac:dyDescent="0.3">
      <c r="A32" s="4">
        <v>44728</v>
      </c>
      <c r="B32" s="8" t="s">
        <v>2006</v>
      </c>
      <c r="C32" s="8" t="s">
        <v>2012</v>
      </c>
      <c r="D32" s="8" t="s">
        <v>2013</v>
      </c>
      <c r="E32" s="8" t="s">
        <v>1902</v>
      </c>
      <c r="F32" s="8">
        <v>0</v>
      </c>
      <c r="G32" s="8">
        <v>0</v>
      </c>
      <c r="H32" s="8">
        <f t="shared" si="0"/>
        <v>0</v>
      </c>
      <c r="I32" s="10">
        <v>0.125273</v>
      </c>
      <c r="J32" s="8">
        <v>37.11</v>
      </c>
      <c r="K32" s="8">
        <v>21.42</v>
      </c>
      <c r="L32" s="8">
        <v>16.459999999999997</v>
      </c>
      <c r="M32" s="8">
        <v>0</v>
      </c>
      <c r="N32">
        <v>243.64999999999998</v>
      </c>
      <c r="O32" s="10">
        <v>983.78</v>
      </c>
      <c r="P32" s="8" t="s">
        <v>1982</v>
      </c>
      <c r="Q32" s="8" t="s">
        <v>1982</v>
      </c>
    </row>
    <row r="33" spans="1:17" x14ac:dyDescent="0.3">
      <c r="A33" s="4">
        <v>44728</v>
      </c>
      <c r="B33" s="8" t="s">
        <v>2006</v>
      </c>
      <c r="C33" s="8" t="s">
        <v>2012</v>
      </c>
      <c r="D33" s="8" t="s">
        <v>2014</v>
      </c>
      <c r="E33" s="8" t="s">
        <v>1902</v>
      </c>
      <c r="F33" s="8">
        <v>0</v>
      </c>
      <c r="G33" s="8">
        <v>0</v>
      </c>
      <c r="H33" s="8">
        <f t="shared" si="0"/>
        <v>0</v>
      </c>
      <c r="I33" s="10">
        <v>0.18326700000000001</v>
      </c>
      <c r="J33" s="8">
        <v>37.11</v>
      </c>
      <c r="K33" s="8">
        <v>21.42</v>
      </c>
      <c r="L33" s="8">
        <v>16.459999999999997</v>
      </c>
      <c r="M33" s="8">
        <v>0</v>
      </c>
      <c r="N33">
        <v>243.64999999999998</v>
      </c>
      <c r="O33" s="10">
        <v>983.78</v>
      </c>
      <c r="P33" s="8" t="s">
        <v>1982</v>
      </c>
      <c r="Q33" s="8" t="s">
        <v>1982</v>
      </c>
    </row>
    <row r="34" spans="1:17" x14ac:dyDescent="0.3">
      <c r="A34" s="4">
        <v>44728</v>
      </c>
      <c r="B34" s="8" t="s">
        <v>2006</v>
      </c>
      <c r="C34" s="8" t="s">
        <v>2012</v>
      </c>
      <c r="D34" s="8" t="s">
        <v>2015</v>
      </c>
      <c r="E34" s="8" t="s">
        <v>1902</v>
      </c>
      <c r="F34" s="8">
        <v>0</v>
      </c>
      <c r="G34" s="8">
        <v>0</v>
      </c>
      <c r="H34" s="8">
        <f t="shared" si="0"/>
        <v>0</v>
      </c>
      <c r="I34" s="10">
        <v>0.15604599999999999</v>
      </c>
      <c r="J34" s="8">
        <v>37.11</v>
      </c>
      <c r="K34" s="8">
        <v>21.42</v>
      </c>
      <c r="L34" s="8">
        <v>16.459999999999997</v>
      </c>
      <c r="M34" s="8">
        <v>0</v>
      </c>
      <c r="N34">
        <v>243.64999999999998</v>
      </c>
      <c r="O34" s="10">
        <v>983.78</v>
      </c>
      <c r="P34" s="8" t="s">
        <v>1982</v>
      </c>
      <c r="Q34" s="8" t="s">
        <v>1982</v>
      </c>
    </row>
    <row r="35" spans="1:17" x14ac:dyDescent="0.3">
      <c r="A35" s="4">
        <v>44728</v>
      </c>
      <c r="B35" s="8" t="s">
        <v>2006</v>
      </c>
      <c r="C35" s="8" t="s">
        <v>2012</v>
      </c>
      <c r="D35" s="8" t="s">
        <v>2016</v>
      </c>
      <c r="E35" s="8" t="s">
        <v>1902</v>
      </c>
      <c r="F35" s="8">
        <v>0</v>
      </c>
      <c r="G35" s="8">
        <v>0.33</v>
      </c>
      <c r="H35" s="8">
        <f t="shared" si="0"/>
        <v>0</v>
      </c>
      <c r="I35" s="10">
        <v>0.30180099999999999</v>
      </c>
      <c r="J35" s="8">
        <v>37.090000000000003</v>
      </c>
      <c r="K35" s="8">
        <v>21.42</v>
      </c>
      <c r="L35" s="8">
        <v>20.38</v>
      </c>
      <c r="M35" s="8">
        <v>0</v>
      </c>
      <c r="N35">
        <v>237.33999999999997</v>
      </c>
      <c r="O35" s="10">
        <v>983.78</v>
      </c>
      <c r="P35" s="8" t="s">
        <v>1982</v>
      </c>
      <c r="Q35" s="8" t="s">
        <v>1982</v>
      </c>
    </row>
    <row r="36" spans="1:17" x14ac:dyDescent="0.3">
      <c r="A36" s="4">
        <v>44728</v>
      </c>
      <c r="B36" s="8" t="s">
        <v>2006</v>
      </c>
      <c r="C36" s="8" t="s">
        <v>2012</v>
      </c>
      <c r="D36" s="8" t="s">
        <v>2017</v>
      </c>
      <c r="E36" s="8" t="s">
        <v>1899</v>
      </c>
      <c r="F36" s="8">
        <v>1</v>
      </c>
      <c r="G36" s="8">
        <v>0.33</v>
      </c>
      <c r="H36" s="8">
        <f t="shared" si="0"/>
        <v>1.1383298424551497E-3</v>
      </c>
      <c r="I36" s="10">
        <v>0.19519900000000001</v>
      </c>
      <c r="J36" s="8">
        <v>37.090000000000003</v>
      </c>
      <c r="K36" s="8">
        <v>21.42</v>
      </c>
      <c r="L36" s="8">
        <v>20.38</v>
      </c>
      <c r="M36" s="8">
        <v>0</v>
      </c>
      <c r="N36">
        <v>237.33999999999997</v>
      </c>
      <c r="O36" s="10">
        <v>983.78</v>
      </c>
      <c r="P36" s="8" t="s">
        <v>1982</v>
      </c>
      <c r="Q36" s="8" t="s">
        <v>1982</v>
      </c>
    </row>
    <row r="37" spans="1:17" x14ac:dyDescent="0.3">
      <c r="A37" s="4">
        <v>44728</v>
      </c>
      <c r="B37" s="8" t="s">
        <v>2006</v>
      </c>
      <c r="C37" s="8" t="s">
        <v>2012</v>
      </c>
      <c r="D37" s="8" t="s">
        <v>2018</v>
      </c>
      <c r="E37" s="8" t="s">
        <v>1902</v>
      </c>
      <c r="F37" s="8">
        <v>0</v>
      </c>
      <c r="G37" s="8">
        <v>0.33</v>
      </c>
      <c r="H37" s="8">
        <f t="shared" si="0"/>
        <v>0</v>
      </c>
      <c r="I37" s="10">
        <v>0.33139800000000003</v>
      </c>
      <c r="J37" s="8">
        <v>37.090000000000003</v>
      </c>
      <c r="K37" s="8">
        <v>21.42</v>
      </c>
      <c r="L37" s="8">
        <v>20.38</v>
      </c>
      <c r="M37" s="8">
        <v>0</v>
      </c>
      <c r="N37">
        <v>237.33999999999997</v>
      </c>
      <c r="O37" s="10">
        <v>983.78</v>
      </c>
      <c r="P37" s="8" t="s">
        <v>1982</v>
      </c>
      <c r="Q37" s="8" t="s">
        <v>1982</v>
      </c>
    </row>
    <row r="38" spans="1:17" x14ac:dyDescent="0.3">
      <c r="A38" s="4">
        <v>44734</v>
      </c>
      <c r="B38" s="8" t="s">
        <v>2006</v>
      </c>
      <c r="C38" s="8" t="s">
        <v>2019</v>
      </c>
      <c r="D38" s="8" t="s">
        <v>2020</v>
      </c>
      <c r="E38" s="8" t="s">
        <v>1899</v>
      </c>
      <c r="F38" s="8">
        <v>1975</v>
      </c>
      <c r="G38" s="8">
        <v>685.33</v>
      </c>
      <c r="H38" s="8">
        <f t="shared" si="0"/>
        <v>2.2482014388489207</v>
      </c>
      <c r="I38" s="10">
        <v>0.211063</v>
      </c>
      <c r="J38" s="8">
        <v>34.520000000000003</v>
      </c>
      <c r="K38" s="8">
        <v>18.64</v>
      </c>
      <c r="L38" s="8">
        <v>18.46</v>
      </c>
      <c r="M38" s="8">
        <v>0</v>
      </c>
      <c r="N38">
        <v>219.79000000000002</v>
      </c>
      <c r="O38" s="11">
        <v>2026.81</v>
      </c>
      <c r="P38" s="8" t="s">
        <v>1982</v>
      </c>
      <c r="Q38" s="8" t="s">
        <v>1982</v>
      </c>
    </row>
    <row r="39" spans="1:17" x14ac:dyDescent="0.3">
      <c r="A39" s="4">
        <v>44734</v>
      </c>
      <c r="B39" s="8" t="s">
        <v>2006</v>
      </c>
      <c r="C39" s="8" t="s">
        <v>2019</v>
      </c>
      <c r="D39" s="8" t="s">
        <v>2021</v>
      </c>
      <c r="E39" s="8" t="s">
        <v>1899</v>
      </c>
      <c r="F39" s="8">
        <v>7</v>
      </c>
      <c r="G39" s="8">
        <v>685.33</v>
      </c>
      <c r="H39" s="8">
        <f t="shared" si="0"/>
        <v>7.968308897186048E-3</v>
      </c>
      <c r="I39" s="10">
        <v>0.197958</v>
      </c>
      <c r="J39" s="8">
        <v>34.520000000000003</v>
      </c>
      <c r="K39" s="8">
        <v>18.64</v>
      </c>
      <c r="L39" s="8">
        <v>18.46</v>
      </c>
      <c r="M39" s="8">
        <v>0</v>
      </c>
      <c r="N39">
        <v>219.79000000000002</v>
      </c>
      <c r="O39" s="11">
        <v>2026.81</v>
      </c>
      <c r="P39" s="8" t="s">
        <v>1982</v>
      </c>
      <c r="Q39" s="8" t="s">
        <v>1982</v>
      </c>
    </row>
    <row r="40" spans="1:17" x14ac:dyDescent="0.3">
      <c r="A40" s="4">
        <v>44734</v>
      </c>
      <c r="B40" s="8" t="s">
        <v>2006</v>
      </c>
      <c r="C40" s="8" t="s">
        <v>2019</v>
      </c>
      <c r="D40" s="8" t="s">
        <v>2022</v>
      </c>
      <c r="E40" s="8" t="s">
        <v>1899</v>
      </c>
      <c r="F40" s="8">
        <v>74</v>
      </c>
      <c r="G40" s="8">
        <v>685.33</v>
      </c>
      <c r="H40" s="8">
        <f t="shared" si="0"/>
        <v>8.4236408341681085E-2</v>
      </c>
      <c r="I40" s="10">
        <v>0.18057599999999999</v>
      </c>
      <c r="J40" s="8">
        <v>34.520000000000003</v>
      </c>
      <c r="K40" s="8">
        <v>18.64</v>
      </c>
      <c r="L40" s="8">
        <v>18.46</v>
      </c>
      <c r="M40" s="8">
        <v>0</v>
      </c>
      <c r="N40">
        <v>219.79000000000002</v>
      </c>
      <c r="O40" s="11">
        <v>2026.81</v>
      </c>
      <c r="P40" s="8" t="s">
        <v>1982</v>
      </c>
      <c r="Q40" s="8" t="s">
        <v>1982</v>
      </c>
    </row>
    <row r="41" spans="1:17" x14ac:dyDescent="0.3">
      <c r="A41" s="4">
        <v>44734</v>
      </c>
      <c r="B41" s="8" t="s">
        <v>2006</v>
      </c>
      <c r="C41" s="8" t="s">
        <v>2019</v>
      </c>
      <c r="D41" s="8" t="s">
        <v>2023</v>
      </c>
      <c r="E41" s="8" t="s">
        <v>1899</v>
      </c>
      <c r="F41" s="8">
        <v>1189</v>
      </c>
      <c r="G41" s="8">
        <v>1237.6669999999999</v>
      </c>
      <c r="H41" s="8">
        <f t="shared" si="0"/>
        <v>1.3534741826791732</v>
      </c>
      <c r="I41" s="10">
        <v>0.35200599999999999</v>
      </c>
      <c r="J41" s="8">
        <v>34.5</v>
      </c>
      <c r="K41" s="8">
        <v>18.62</v>
      </c>
      <c r="L41" s="8">
        <v>21.28</v>
      </c>
      <c r="M41" s="8">
        <v>0</v>
      </c>
      <c r="N41">
        <v>218.84000000000003</v>
      </c>
      <c r="O41" s="11">
        <v>2026.81</v>
      </c>
      <c r="P41" s="8" t="s">
        <v>1982</v>
      </c>
      <c r="Q41" s="8" t="s">
        <v>1982</v>
      </c>
    </row>
    <row r="42" spans="1:17" x14ac:dyDescent="0.3">
      <c r="A42" s="4">
        <v>44734</v>
      </c>
      <c r="B42" s="8" t="s">
        <v>2006</v>
      </c>
      <c r="C42" s="8" t="s">
        <v>2019</v>
      </c>
      <c r="D42" s="8" t="s">
        <v>2024</v>
      </c>
      <c r="E42" s="8" t="s">
        <v>1899</v>
      </c>
      <c r="F42" s="8">
        <v>96</v>
      </c>
      <c r="G42" s="8">
        <v>1237.6669999999999</v>
      </c>
      <c r="H42" s="8">
        <f t="shared" si="0"/>
        <v>0.10927966487569438</v>
      </c>
      <c r="I42" s="10">
        <v>0.16666</v>
      </c>
      <c r="J42" s="8">
        <v>34.5</v>
      </c>
      <c r="K42" s="8">
        <v>18.62</v>
      </c>
      <c r="L42" s="8">
        <v>21.28</v>
      </c>
      <c r="M42" s="8">
        <v>0</v>
      </c>
      <c r="N42">
        <v>218.84000000000003</v>
      </c>
      <c r="O42" s="11">
        <v>2026.81</v>
      </c>
      <c r="P42" s="8" t="s">
        <v>1982</v>
      </c>
      <c r="Q42" s="8" t="s">
        <v>1982</v>
      </c>
    </row>
    <row r="43" spans="1:17" x14ac:dyDescent="0.3">
      <c r="A43" s="4">
        <v>44734</v>
      </c>
      <c r="B43" s="8" t="s">
        <v>2006</v>
      </c>
      <c r="C43" s="8" t="s">
        <v>2019</v>
      </c>
      <c r="D43" s="8" t="s">
        <v>2025</v>
      </c>
      <c r="E43" s="8" t="s">
        <v>1899</v>
      </c>
      <c r="F43" s="8">
        <v>2428</v>
      </c>
      <c r="G43" s="8">
        <v>1237.6669999999999</v>
      </c>
      <c r="H43" s="8">
        <f t="shared" si="0"/>
        <v>2.7638648574811038</v>
      </c>
      <c r="I43" s="10">
        <v>0.162415</v>
      </c>
      <c r="J43" s="8">
        <v>34.5</v>
      </c>
      <c r="K43" s="8">
        <v>18.62</v>
      </c>
      <c r="L43" s="8">
        <v>21.28</v>
      </c>
      <c r="M43" s="8">
        <v>0</v>
      </c>
      <c r="N43">
        <v>218.84000000000003</v>
      </c>
      <c r="O43" s="11">
        <v>2026.81</v>
      </c>
      <c r="P43" s="8" t="s">
        <v>1982</v>
      </c>
      <c r="Q43" s="8" t="s">
        <v>1982</v>
      </c>
    </row>
    <row r="44" spans="1:17" x14ac:dyDescent="0.3">
      <c r="A44" s="4">
        <v>44734</v>
      </c>
      <c r="B44" s="8" t="s">
        <v>2006</v>
      </c>
      <c r="C44" s="8" t="s">
        <v>2026</v>
      </c>
      <c r="D44" s="8" t="s">
        <v>2027</v>
      </c>
      <c r="E44" s="8" t="s">
        <v>1899</v>
      </c>
      <c r="F44" s="8">
        <v>5</v>
      </c>
      <c r="G44" s="8">
        <v>7</v>
      </c>
      <c r="H44" s="8">
        <f t="shared" si="0"/>
        <v>5.6916492122757491E-3</v>
      </c>
      <c r="I44" s="10">
        <v>0.12717600000000001</v>
      </c>
      <c r="J44" s="8">
        <v>34.67</v>
      </c>
      <c r="K44" s="8">
        <v>18.920000000000002</v>
      </c>
      <c r="L44" s="8">
        <v>25.779999999999998</v>
      </c>
      <c r="M44" s="8">
        <v>0</v>
      </c>
      <c r="N44">
        <v>203.48</v>
      </c>
      <c r="O44" s="10">
        <v>765.48</v>
      </c>
      <c r="P44" s="8" t="s">
        <v>1982</v>
      </c>
      <c r="Q44" s="8" t="s">
        <v>1982</v>
      </c>
    </row>
    <row r="45" spans="1:17" x14ac:dyDescent="0.3">
      <c r="A45" s="4">
        <v>44734</v>
      </c>
      <c r="B45" s="8" t="s">
        <v>2006</v>
      </c>
      <c r="C45" s="8" t="s">
        <v>2026</v>
      </c>
      <c r="D45" s="8" t="s">
        <v>2028</v>
      </c>
      <c r="E45" s="8" t="s">
        <v>1899</v>
      </c>
      <c r="F45" s="8">
        <v>10</v>
      </c>
      <c r="G45" s="8">
        <v>7</v>
      </c>
      <c r="H45" s="8">
        <f t="shared" si="0"/>
        <v>1.1383298424551498E-2</v>
      </c>
      <c r="I45" s="10">
        <v>0.11086500000000001</v>
      </c>
      <c r="J45" s="8">
        <v>34.67</v>
      </c>
      <c r="K45" s="8">
        <v>18.920000000000002</v>
      </c>
      <c r="L45" s="8">
        <v>25.779999999999998</v>
      </c>
      <c r="M45" s="8">
        <v>0</v>
      </c>
      <c r="N45">
        <v>203.48</v>
      </c>
      <c r="O45" s="10">
        <v>765.48</v>
      </c>
      <c r="P45" s="8" t="s">
        <v>1982</v>
      </c>
      <c r="Q45" s="8" t="s">
        <v>1982</v>
      </c>
    </row>
    <row r="46" spans="1:17" x14ac:dyDescent="0.3">
      <c r="A46" s="4">
        <v>44734</v>
      </c>
      <c r="B46" s="8" t="s">
        <v>2006</v>
      </c>
      <c r="C46" s="8" t="s">
        <v>2026</v>
      </c>
      <c r="D46" s="8" t="s">
        <v>2029</v>
      </c>
      <c r="E46" s="8" t="s">
        <v>1899</v>
      </c>
      <c r="F46" s="8">
        <v>6</v>
      </c>
      <c r="G46" s="8">
        <v>7</v>
      </c>
      <c r="H46" s="8">
        <f t="shared" si="0"/>
        <v>6.8299790547308985E-3</v>
      </c>
      <c r="I46" s="10">
        <v>0.10288700000000001</v>
      </c>
      <c r="J46" s="8">
        <v>34.67</v>
      </c>
      <c r="K46" s="8">
        <v>18.920000000000002</v>
      </c>
      <c r="L46" s="8">
        <v>25.779999999999998</v>
      </c>
      <c r="M46" s="8">
        <v>0</v>
      </c>
      <c r="N46">
        <v>203.48</v>
      </c>
      <c r="O46" s="10">
        <v>765.48</v>
      </c>
      <c r="P46" s="8" t="s">
        <v>1982</v>
      </c>
      <c r="Q46" s="8" t="s">
        <v>1982</v>
      </c>
    </row>
    <row r="47" spans="1:17" x14ac:dyDescent="0.3">
      <c r="A47" s="4">
        <v>44734</v>
      </c>
      <c r="B47" s="8" t="s">
        <v>2006</v>
      </c>
      <c r="C47" s="8" t="s">
        <v>2026</v>
      </c>
      <c r="D47" s="8" t="s">
        <v>2030</v>
      </c>
      <c r="E47" s="8" t="s">
        <v>1899</v>
      </c>
      <c r="F47" s="8">
        <v>26</v>
      </c>
      <c r="G47" s="8">
        <v>95.333333333333329</v>
      </c>
      <c r="H47" s="8">
        <f t="shared" si="0"/>
        <v>2.9596575903833893E-2</v>
      </c>
      <c r="I47" s="10">
        <v>0.20266999999999999</v>
      </c>
      <c r="J47" s="8">
        <v>34.630000000000003</v>
      </c>
      <c r="K47" s="8">
        <v>18.88</v>
      </c>
      <c r="L47" s="8">
        <v>28.61</v>
      </c>
      <c r="M47" s="8">
        <v>0</v>
      </c>
      <c r="N47">
        <v>197.91</v>
      </c>
      <c r="O47" s="10">
        <v>765.48</v>
      </c>
      <c r="P47" s="8" t="s">
        <v>1982</v>
      </c>
      <c r="Q47" s="8" t="s">
        <v>1982</v>
      </c>
    </row>
    <row r="48" spans="1:17" x14ac:dyDescent="0.3">
      <c r="A48" s="4">
        <v>44734</v>
      </c>
      <c r="B48" s="8" t="s">
        <v>2006</v>
      </c>
      <c r="C48" s="8" t="s">
        <v>2026</v>
      </c>
      <c r="D48" s="8" t="s">
        <v>2031</v>
      </c>
      <c r="E48" s="8" t="s">
        <v>1902</v>
      </c>
      <c r="F48" s="8">
        <v>0</v>
      </c>
      <c r="G48" s="8">
        <v>95.333333333333329</v>
      </c>
      <c r="H48" s="8">
        <f t="shared" si="0"/>
        <v>0</v>
      </c>
      <c r="I48" s="10">
        <v>0.25131799999999999</v>
      </c>
      <c r="J48" s="8">
        <v>34.630000000000003</v>
      </c>
      <c r="K48" s="8">
        <v>18.88</v>
      </c>
      <c r="L48" s="8">
        <v>28.61</v>
      </c>
      <c r="M48" s="8">
        <v>0</v>
      </c>
      <c r="N48">
        <v>197.91</v>
      </c>
      <c r="O48" s="10">
        <v>765.48</v>
      </c>
      <c r="P48" s="8" t="s">
        <v>1982</v>
      </c>
      <c r="Q48" s="8" t="s">
        <v>1982</v>
      </c>
    </row>
    <row r="49" spans="1:17" x14ac:dyDescent="0.3">
      <c r="A49" s="4">
        <v>44734</v>
      </c>
      <c r="B49" s="8" t="s">
        <v>2006</v>
      </c>
      <c r="C49" s="8" t="s">
        <v>2026</v>
      </c>
      <c r="D49" s="8" t="s">
        <v>2032</v>
      </c>
      <c r="E49" s="8"/>
      <c r="F49" s="8">
        <v>260</v>
      </c>
      <c r="G49" s="8">
        <v>95.333333333333329</v>
      </c>
      <c r="H49" s="8">
        <f t="shared" si="0"/>
        <v>0.29596575903833894</v>
      </c>
      <c r="I49" s="10">
        <v>0.340036</v>
      </c>
      <c r="J49" s="8">
        <v>34.630000000000003</v>
      </c>
      <c r="K49" s="8">
        <v>18.88</v>
      </c>
      <c r="L49" s="8">
        <v>28.61</v>
      </c>
      <c r="M49" s="8">
        <v>0</v>
      </c>
      <c r="N49">
        <v>197.91</v>
      </c>
      <c r="O49" s="10">
        <v>765.48</v>
      </c>
      <c r="P49" s="8" t="s">
        <v>1982</v>
      </c>
      <c r="Q49" s="8" t="s">
        <v>1982</v>
      </c>
    </row>
    <row r="50" spans="1:17" x14ac:dyDescent="0.3">
      <c r="A50" s="4">
        <v>44734</v>
      </c>
      <c r="B50" s="8" t="s">
        <v>2006</v>
      </c>
      <c r="C50" s="8" t="s">
        <v>2033</v>
      </c>
      <c r="D50" s="8" t="s">
        <v>2034</v>
      </c>
      <c r="E50" s="8" t="s">
        <v>1899</v>
      </c>
      <c r="F50" s="8">
        <v>111</v>
      </c>
      <c r="G50" s="8">
        <v>75.33</v>
      </c>
      <c r="H50" s="8">
        <f t="shared" si="0"/>
        <v>0.12635461251252161</v>
      </c>
      <c r="I50" s="10">
        <v>0.20688599999999999</v>
      </c>
      <c r="J50" s="8">
        <v>34.65</v>
      </c>
      <c r="K50" s="8">
        <v>18.87</v>
      </c>
      <c r="L50" s="8">
        <v>14.51</v>
      </c>
      <c r="M50" s="8">
        <v>0</v>
      </c>
      <c r="N50">
        <v>196.26999999999998</v>
      </c>
      <c r="O50" s="10">
        <v>765.48</v>
      </c>
      <c r="P50" s="8" t="s">
        <v>1982</v>
      </c>
      <c r="Q50" s="8" t="s">
        <v>1982</v>
      </c>
    </row>
    <row r="51" spans="1:17" x14ac:dyDescent="0.3">
      <c r="A51" s="4">
        <v>44734</v>
      </c>
      <c r="B51" s="8" t="s">
        <v>2006</v>
      </c>
      <c r="C51" s="8" t="s">
        <v>2033</v>
      </c>
      <c r="D51" s="8" t="s">
        <v>2035</v>
      </c>
      <c r="E51" s="8" t="s">
        <v>1899</v>
      </c>
      <c r="F51" s="8">
        <v>92</v>
      </c>
      <c r="G51" s="8">
        <v>75.33</v>
      </c>
      <c r="H51" s="8">
        <f t="shared" si="0"/>
        <v>0.10472634550587379</v>
      </c>
      <c r="I51" s="10">
        <v>0.24691199999999999</v>
      </c>
      <c r="J51" s="8">
        <v>34.65</v>
      </c>
      <c r="K51" s="8">
        <v>18.87</v>
      </c>
      <c r="L51" s="8">
        <v>14.51</v>
      </c>
      <c r="M51" s="8">
        <v>0</v>
      </c>
      <c r="N51">
        <v>196.26999999999998</v>
      </c>
      <c r="O51" s="10">
        <v>765.48</v>
      </c>
      <c r="P51" s="8" t="s">
        <v>1982</v>
      </c>
      <c r="Q51" s="8" t="s">
        <v>1982</v>
      </c>
    </row>
    <row r="52" spans="1:17" x14ac:dyDescent="0.3">
      <c r="A52" s="4">
        <v>44734</v>
      </c>
      <c r="B52" s="8" t="s">
        <v>2006</v>
      </c>
      <c r="C52" s="8" t="s">
        <v>2033</v>
      </c>
      <c r="D52" s="8" t="s">
        <v>2036</v>
      </c>
      <c r="E52" s="8" t="s">
        <v>1899</v>
      </c>
      <c r="F52" s="8">
        <v>23</v>
      </c>
      <c r="G52" s="8">
        <v>75.33</v>
      </c>
      <c r="H52" s="8">
        <f t="shared" si="0"/>
        <v>2.6181586376468446E-2</v>
      </c>
      <c r="I52" s="10">
        <v>0.23994399999999999</v>
      </c>
      <c r="J52" s="8">
        <v>34.65</v>
      </c>
      <c r="K52" s="8">
        <v>18.87</v>
      </c>
      <c r="L52" s="8">
        <v>14.51</v>
      </c>
      <c r="M52" s="8">
        <v>0</v>
      </c>
      <c r="N52">
        <v>196.26999999999998</v>
      </c>
      <c r="O52" s="10">
        <v>765.48</v>
      </c>
      <c r="P52" s="8" t="s">
        <v>1982</v>
      </c>
      <c r="Q52" s="8" t="s">
        <v>1982</v>
      </c>
    </row>
    <row r="53" spans="1:17" x14ac:dyDescent="0.3">
      <c r="A53" s="4">
        <v>44734</v>
      </c>
      <c r="B53" s="8" t="s">
        <v>2006</v>
      </c>
      <c r="C53" s="8" t="s">
        <v>2033</v>
      </c>
      <c r="D53" s="8" t="s">
        <v>2037</v>
      </c>
      <c r="E53" s="8" t="s">
        <v>1899</v>
      </c>
      <c r="F53" s="8">
        <v>1889</v>
      </c>
      <c r="G53" s="8">
        <v>1241.6667</v>
      </c>
      <c r="H53" s="8">
        <f t="shared" si="0"/>
        <v>2.1503050723977779</v>
      </c>
      <c r="I53" s="10">
        <v>0.20527100000000001</v>
      </c>
      <c r="J53" s="8">
        <v>34.65</v>
      </c>
      <c r="K53" s="8">
        <v>18.87</v>
      </c>
      <c r="L53" s="8">
        <v>15.629999999999999</v>
      </c>
      <c r="M53" s="8">
        <v>0</v>
      </c>
      <c r="N53">
        <v>198.36999999999998</v>
      </c>
      <c r="O53" s="10">
        <v>765.48</v>
      </c>
      <c r="P53" s="8" t="s">
        <v>1982</v>
      </c>
      <c r="Q53" s="8" t="s">
        <v>1982</v>
      </c>
    </row>
    <row r="54" spans="1:17" x14ac:dyDescent="0.3">
      <c r="A54" s="4">
        <v>44734</v>
      </c>
      <c r="B54" s="8" t="s">
        <v>2006</v>
      </c>
      <c r="C54" s="8" t="s">
        <v>2033</v>
      </c>
      <c r="D54" s="8" t="s">
        <v>2038</v>
      </c>
      <c r="E54" s="8" t="s">
        <v>1899</v>
      </c>
      <c r="F54" s="8">
        <v>93</v>
      </c>
      <c r="G54" s="8">
        <v>1241.6667</v>
      </c>
      <c r="H54" s="8">
        <f t="shared" si="0"/>
        <v>0.10586467534832893</v>
      </c>
      <c r="I54" s="10">
        <v>0.12676200000000001</v>
      </c>
      <c r="J54" s="8">
        <v>34.65</v>
      </c>
      <c r="K54" s="8">
        <v>18.87</v>
      </c>
      <c r="L54" s="8">
        <v>15.629999999999999</v>
      </c>
      <c r="M54" s="8">
        <v>0</v>
      </c>
      <c r="N54">
        <v>198.36999999999998</v>
      </c>
      <c r="O54" s="10">
        <v>765.48</v>
      </c>
      <c r="P54" s="8" t="s">
        <v>1982</v>
      </c>
      <c r="Q54" s="8" t="s">
        <v>1982</v>
      </c>
    </row>
    <row r="55" spans="1:17" x14ac:dyDescent="0.3">
      <c r="A55" s="4">
        <v>44734</v>
      </c>
      <c r="B55" s="8" t="s">
        <v>2006</v>
      </c>
      <c r="C55" s="8" t="s">
        <v>2033</v>
      </c>
      <c r="D55" s="8" t="s">
        <v>2039</v>
      </c>
      <c r="E55" s="8" t="s">
        <v>1899</v>
      </c>
      <c r="F55" s="8">
        <v>1743</v>
      </c>
      <c r="G55" s="8">
        <v>1241.6667</v>
      </c>
      <c r="H55" s="8">
        <f t="shared" si="0"/>
        <v>1.9841089153993261</v>
      </c>
      <c r="I55" s="10">
        <v>0.15487899999999999</v>
      </c>
      <c r="J55" s="8">
        <v>34.65</v>
      </c>
      <c r="K55" s="8">
        <v>18.87</v>
      </c>
      <c r="L55" s="8">
        <v>15.629999999999999</v>
      </c>
      <c r="M55" s="8">
        <v>0</v>
      </c>
      <c r="N55">
        <v>198.36999999999998</v>
      </c>
      <c r="O55" s="10">
        <v>765.48</v>
      </c>
      <c r="P55" s="8" t="s">
        <v>1982</v>
      </c>
      <c r="Q55" s="8" t="s">
        <v>1982</v>
      </c>
    </row>
    <row r="56" spans="1:17" x14ac:dyDescent="0.3">
      <c r="A56" s="4">
        <v>44735</v>
      </c>
      <c r="B56" s="8" t="s">
        <v>2006</v>
      </c>
      <c r="C56" s="8" t="s">
        <v>2019</v>
      </c>
      <c r="D56" s="8" t="s">
        <v>2020</v>
      </c>
      <c r="E56" s="8" t="s">
        <v>1899</v>
      </c>
      <c r="F56" s="8">
        <v>2250</v>
      </c>
      <c r="G56" s="8">
        <v>815</v>
      </c>
      <c r="H56" s="8">
        <f t="shared" si="0"/>
        <v>2.561242145524087</v>
      </c>
      <c r="I56" s="10">
        <v>0.211063</v>
      </c>
      <c r="J56" s="8">
        <v>34.049999999999997</v>
      </c>
      <c r="K56" s="8">
        <v>20.3</v>
      </c>
      <c r="L56" s="8">
        <v>18.46</v>
      </c>
      <c r="M56" s="8">
        <v>0</v>
      </c>
      <c r="N56">
        <v>219.79000000000002</v>
      </c>
      <c r="O56" s="10" t="s">
        <v>2044</v>
      </c>
      <c r="P56" s="8" t="s">
        <v>1982</v>
      </c>
      <c r="Q56" s="8" t="s">
        <v>1982</v>
      </c>
    </row>
    <row r="57" spans="1:17" x14ac:dyDescent="0.3">
      <c r="A57" s="4">
        <v>44735</v>
      </c>
      <c r="B57" s="8" t="s">
        <v>2006</v>
      </c>
      <c r="C57" s="8" t="s">
        <v>2019</v>
      </c>
      <c r="D57" s="8" t="s">
        <v>2021</v>
      </c>
      <c r="E57" s="8" t="s">
        <v>1899</v>
      </c>
      <c r="F57" s="8">
        <v>65</v>
      </c>
      <c r="G57" s="8">
        <v>815</v>
      </c>
      <c r="H57" s="8">
        <f t="shared" si="0"/>
        <v>7.3991439759584735E-2</v>
      </c>
      <c r="I57" s="10">
        <v>0.197958</v>
      </c>
      <c r="J57" s="8">
        <v>34.049999999999997</v>
      </c>
      <c r="K57" s="8">
        <v>20.3</v>
      </c>
      <c r="L57" s="8">
        <v>18.46</v>
      </c>
      <c r="M57" s="8">
        <v>0</v>
      </c>
      <c r="N57">
        <v>219.79000000000002</v>
      </c>
      <c r="O57" s="10" t="s">
        <v>2044</v>
      </c>
      <c r="P57" s="8" t="s">
        <v>1982</v>
      </c>
      <c r="Q57" s="8" t="s">
        <v>1982</v>
      </c>
    </row>
    <row r="58" spans="1:17" x14ac:dyDescent="0.3">
      <c r="A58" s="4">
        <v>44735</v>
      </c>
      <c r="B58" s="8" t="s">
        <v>2006</v>
      </c>
      <c r="C58" s="8" t="s">
        <v>2019</v>
      </c>
      <c r="D58" s="8" t="s">
        <v>2022</v>
      </c>
      <c r="E58" s="8" t="s">
        <v>1899</v>
      </c>
      <c r="F58" s="8">
        <v>130</v>
      </c>
      <c r="G58" s="8">
        <v>815</v>
      </c>
      <c r="H58" s="8">
        <f t="shared" si="0"/>
        <v>0.14798287951916947</v>
      </c>
      <c r="I58" s="10">
        <v>0.18057599999999999</v>
      </c>
      <c r="J58" s="8">
        <v>34.049999999999997</v>
      </c>
      <c r="K58" s="8">
        <v>20.3</v>
      </c>
      <c r="L58" s="8">
        <v>18.46</v>
      </c>
      <c r="M58" s="8">
        <v>0</v>
      </c>
      <c r="N58">
        <v>219.79000000000002</v>
      </c>
      <c r="O58" s="10" t="s">
        <v>2044</v>
      </c>
      <c r="P58" s="8" t="s">
        <v>1982</v>
      </c>
      <c r="Q58" s="8" t="s">
        <v>1982</v>
      </c>
    </row>
    <row r="59" spans="1:17" x14ac:dyDescent="0.3">
      <c r="A59" s="4">
        <v>44735</v>
      </c>
      <c r="B59" s="8" t="s">
        <v>2006</v>
      </c>
      <c r="C59" s="8" t="s">
        <v>2019</v>
      </c>
      <c r="D59" s="8" t="s">
        <v>2023</v>
      </c>
      <c r="E59" s="8" t="s">
        <v>1899</v>
      </c>
      <c r="F59" s="8">
        <v>13968</v>
      </c>
      <c r="G59" s="8">
        <v>12530.33</v>
      </c>
      <c r="H59" s="8">
        <f t="shared" si="0"/>
        <v>15.900191239413532</v>
      </c>
      <c r="I59" s="10">
        <v>0.35200599999999999</v>
      </c>
      <c r="J59" s="8">
        <v>34.03</v>
      </c>
      <c r="K59" s="8">
        <v>20.27</v>
      </c>
      <c r="L59" s="8">
        <v>21.28</v>
      </c>
      <c r="M59" s="8">
        <v>0</v>
      </c>
      <c r="N59">
        <v>218.84000000000003</v>
      </c>
      <c r="O59" s="10" t="s">
        <v>2044</v>
      </c>
      <c r="P59" s="8" t="s">
        <v>1982</v>
      </c>
      <c r="Q59" s="8" t="s">
        <v>1982</v>
      </c>
    </row>
    <row r="60" spans="1:17" x14ac:dyDescent="0.3">
      <c r="A60" s="4">
        <v>44735</v>
      </c>
      <c r="B60" s="8" t="s">
        <v>2006</v>
      </c>
      <c r="C60" s="8" t="s">
        <v>2019</v>
      </c>
      <c r="D60" s="8" t="s">
        <v>2024</v>
      </c>
      <c r="E60" s="8" t="s">
        <v>1899</v>
      </c>
      <c r="F60" s="8">
        <v>10123</v>
      </c>
      <c r="G60" s="8">
        <v>12530.33</v>
      </c>
      <c r="H60" s="8">
        <f t="shared" si="0"/>
        <v>11.523312995173482</v>
      </c>
      <c r="I60" s="10">
        <v>0.16666</v>
      </c>
      <c r="J60" s="8">
        <v>34.03</v>
      </c>
      <c r="K60" s="8">
        <v>20.27</v>
      </c>
      <c r="L60" s="8">
        <v>21.28</v>
      </c>
      <c r="M60" s="8">
        <v>0</v>
      </c>
      <c r="N60">
        <v>218.84000000000003</v>
      </c>
      <c r="O60" s="10" t="s">
        <v>2044</v>
      </c>
      <c r="P60" s="8" t="s">
        <v>1982</v>
      </c>
      <c r="Q60" s="8" t="s">
        <v>1982</v>
      </c>
    </row>
    <row r="61" spans="1:17" x14ac:dyDescent="0.3">
      <c r="A61" s="4">
        <v>44735</v>
      </c>
      <c r="B61" s="8" t="s">
        <v>2006</v>
      </c>
      <c r="C61" s="8" t="s">
        <v>2019</v>
      </c>
      <c r="D61" s="8" t="s">
        <v>2025</v>
      </c>
      <c r="E61" s="8" t="s">
        <v>1899</v>
      </c>
      <c r="F61" s="8">
        <v>13500</v>
      </c>
      <c r="G61" s="8">
        <v>12530.33</v>
      </c>
      <c r="H61" s="8">
        <f t="shared" si="0"/>
        <v>15.367452873144522</v>
      </c>
      <c r="I61" s="10">
        <v>0.162415</v>
      </c>
      <c r="J61" s="8">
        <v>34.03</v>
      </c>
      <c r="K61" s="8">
        <v>20.27</v>
      </c>
      <c r="L61" s="8">
        <v>21.28</v>
      </c>
      <c r="M61" s="8">
        <v>0</v>
      </c>
      <c r="N61">
        <v>218.84000000000003</v>
      </c>
      <c r="O61" s="10" t="s">
        <v>2044</v>
      </c>
      <c r="P61" s="8" t="s">
        <v>1982</v>
      </c>
      <c r="Q61" s="8" t="s">
        <v>1982</v>
      </c>
    </row>
    <row r="62" spans="1:17" x14ac:dyDescent="0.3">
      <c r="A62" s="4">
        <v>44735</v>
      </c>
      <c r="B62" s="8" t="s">
        <v>2006</v>
      </c>
      <c r="C62" s="8" t="s">
        <v>2026</v>
      </c>
      <c r="D62" s="8" t="s">
        <v>2027</v>
      </c>
      <c r="E62" s="8" t="s">
        <v>1899</v>
      </c>
      <c r="F62" s="8">
        <v>23</v>
      </c>
      <c r="G62" s="8">
        <v>47</v>
      </c>
      <c r="H62" s="8">
        <f t="shared" si="0"/>
        <v>2.6181586376468446E-2</v>
      </c>
      <c r="I62" s="10">
        <v>0.12717600000000001</v>
      </c>
      <c r="J62" s="8">
        <v>34.299999999999997</v>
      </c>
      <c r="K62" s="8">
        <v>20.45</v>
      </c>
      <c r="L62" s="8">
        <v>25.779999999999998</v>
      </c>
      <c r="M62" s="8">
        <v>0</v>
      </c>
      <c r="N62">
        <v>203.48</v>
      </c>
      <c r="O62" s="12">
        <v>1104.23</v>
      </c>
      <c r="P62" s="8" t="s">
        <v>1982</v>
      </c>
      <c r="Q62" s="8" t="s">
        <v>1982</v>
      </c>
    </row>
    <row r="63" spans="1:17" x14ac:dyDescent="0.3">
      <c r="A63" s="4">
        <v>44735</v>
      </c>
      <c r="B63" s="8" t="s">
        <v>2006</v>
      </c>
      <c r="C63" s="8" t="s">
        <v>2026</v>
      </c>
      <c r="D63" s="8" t="s">
        <v>2028</v>
      </c>
      <c r="E63" s="8" t="s">
        <v>1899</v>
      </c>
      <c r="F63" s="8">
        <v>110</v>
      </c>
      <c r="G63" s="8">
        <v>47</v>
      </c>
      <c r="H63" s="8">
        <f t="shared" si="0"/>
        <v>0.12521628267006649</v>
      </c>
      <c r="I63" s="10">
        <v>0.11086500000000001</v>
      </c>
      <c r="J63" s="8">
        <v>34.299999999999997</v>
      </c>
      <c r="K63" s="8">
        <v>20.45</v>
      </c>
      <c r="L63" s="8">
        <v>25.779999999999998</v>
      </c>
      <c r="M63" s="8">
        <v>0</v>
      </c>
      <c r="N63">
        <v>203.48</v>
      </c>
      <c r="O63" s="12">
        <v>1104.23</v>
      </c>
      <c r="P63" s="8" t="s">
        <v>1982</v>
      </c>
      <c r="Q63" s="8" t="s">
        <v>1982</v>
      </c>
    </row>
    <row r="64" spans="1:17" x14ac:dyDescent="0.3">
      <c r="A64" s="4">
        <v>44735</v>
      </c>
      <c r="B64" s="8" t="s">
        <v>2006</v>
      </c>
      <c r="C64" s="8" t="s">
        <v>2026</v>
      </c>
      <c r="D64" s="8" t="s">
        <v>2029</v>
      </c>
      <c r="E64" s="8" t="s">
        <v>1899</v>
      </c>
      <c r="F64" s="8">
        <v>8</v>
      </c>
      <c r="G64" s="8">
        <v>47</v>
      </c>
      <c r="H64" s="8">
        <f t="shared" si="0"/>
        <v>9.1066387396411975E-3</v>
      </c>
      <c r="I64" s="10">
        <v>0.10288700000000001</v>
      </c>
      <c r="J64" s="8">
        <v>34.299999999999997</v>
      </c>
      <c r="K64" s="8">
        <v>20.45</v>
      </c>
      <c r="L64" s="8">
        <v>25.779999999999998</v>
      </c>
      <c r="M64" s="8">
        <v>0</v>
      </c>
      <c r="N64">
        <v>203.48</v>
      </c>
      <c r="O64" s="12">
        <v>1104.23</v>
      </c>
      <c r="P64" s="8" t="s">
        <v>1982</v>
      </c>
      <c r="Q64" s="8" t="s">
        <v>1982</v>
      </c>
    </row>
    <row r="65" spans="1:17" x14ac:dyDescent="0.3">
      <c r="A65" s="4">
        <v>44735</v>
      </c>
      <c r="B65" s="8" t="s">
        <v>2006</v>
      </c>
      <c r="C65" s="8" t="s">
        <v>2026</v>
      </c>
      <c r="D65" s="8" t="s">
        <v>2030</v>
      </c>
      <c r="E65" s="8" t="s">
        <v>1899</v>
      </c>
      <c r="F65" s="8">
        <v>165</v>
      </c>
      <c r="G65" s="8">
        <v>210.33</v>
      </c>
      <c r="H65" s="8">
        <f t="shared" si="0"/>
        <v>0.18782442400509972</v>
      </c>
      <c r="I65" s="10">
        <v>0.20266999999999999</v>
      </c>
      <c r="J65" s="8">
        <v>34.25</v>
      </c>
      <c r="K65" s="8">
        <v>20.399999999999999</v>
      </c>
      <c r="L65" s="8">
        <v>28.61</v>
      </c>
      <c r="M65" s="8">
        <v>0</v>
      </c>
      <c r="N65">
        <v>197.91</v>
      </c>
      <c r="O65" s="12">
        <v>1104.23</v>
      </c>
      <c r="P65" s="8" t="s">
        <v>1982</v>
      </c>
      <c r="Q65" s="8" t="s">
        <v>1982</v>
      </c>
    </row>
    <row r="66" spans="1:17" x14ac:dyDescent="0.3">
      <c r="A66" s="4">
        <v>44735</v>
      </c>
      <c r="B66" s="8" t="s">
        <v>2006</v>
      </c>
      <c r="C66" s="8" t="s">
        <v>2026</v>
      </c>
      <c r="D66" s="8" t="s">
        <v>2031</v>
      </c>
      <c r="E66" s="8" t="s">
        <v>1899</v>
      </c>
      <c r="F66" s="8">
        <v>355</v>
      </c>
      <c r="G66" s="8">
        <v>210.33</v>
      </c>
      <c r="H66" s="8">
        <f t="shared" si="0"/>
        <v>0.40410709407157819</v>
      </c>
      <c r="I66" s="10">
        <v>0.25131799999999999</v>
      </c>
      <c r="J66" s="8">
        <v>34.25</v>
      </c>
      <c r="K66" s="8">
        <v>20.399999999999999</v>
      </c>
      <c r="L66" s="8">
        <v>28.61</v>
      </c>
      <c r="M66" s="8">
        <v>0</v>
      </c>
      <c r="N66">
        <v>197.91</v>
      </c>
      <c r="O66" s="12">
        <v>1104.23</v>
      </c>
      <c r="P66" s="8" t="s">
        <v>1982</v>
      </c>
      <c r="Q66" s="8" t="s">
        <v>1982</v>
      </c>
    </row>
    <row r="67" spans="1:17" x14ac:dyDescent="0.3">
      <c r="A67" s="4">
        <v>44735</v>
      </c>
      <c r="B67" s="8" t="s">
        <v>2006</v>
      </c>
      <c r="C67" s="8" t="s">
        <v>2026</v>
      </c>
      <c r="D67" s="8" t="s">
        <v>2032</v>
      </c>
      <c r="E67" s="8" t="s">
        <v>1899</v>
      </c>
      <c r="F67" s="8">
        <v>111</v>
      </c>
      <c r="G67" s="8">
        <v>210.33</v>
      </c>
      <c r="H67" s="8">
        <f t="shared" ref="H67:H127" si="1">F67/878.48</f>
        <v>0.12635461251252161</v>
      </c>
      <c r="I67" s="10">
        <v>0.340036</v>
      </c>
      <c r="J67" s="8">
        <v>34.25</v>
      </c>
      <c r="K67" s="8">
        <v>20.399999999999999</v>
      </c>
      <c r="L67" s="8">
        <v>28.61</v>
      </c>
      <c r="M67" s="8">
        <v>0</v>
      </c>
      <c r="N67">
        <v>197.91</v>
      </c>
      <c r="O67" s="12">
        <v>1104.23</v>
      </c>
      <c r="P67" s="8" t="s">
        <v>1982</v>
      </c>
      <c r="Q67" s="8" t="s">
        <v>1982</v>
      </c>
    </row>
    <row r="68" spans="1:17" x14ac:dyDescent="0.3">
      <c r="A68" s="4">
        <v>44735</v>
      </c>
      <c r="B68" s="8" t="s">
        <v>2006</v>
      </c>
      <c r="C68" s="8" t="s">
        <v>2033</v>
      </c>
      <c r="D68" s="8" t="s">
        <v>2034</v>
      </c>
      <c r="E68" s="8" t="s">
        <v>1899</v>
      </c>
      <c r="F68" s="8">
        <v>146</v>
      </c>
      <c r="G68" s="8">
        <v>133</v>
      </c>
      <c r="H68" s="8">
        <f t="shared" si="1"/>
        <v>0.16619615699845186</v>
      </c>
      <c r="I68" s="10">
        <v>0.20688599999999999</v>
      </c>
      <c r="J68" s="8">
        <v>34.22</v>
      </c>
      <c r="K68" s="8">
        <v>20.440000000000001</v>
      </c>
      <c r="L68" s="8">
        <v>14.51</v>
      </c>
      <c r="M68" s="8">
        <v>0</v>
      </c>
      <c r="N68">
        <v>196.26999999999998</v>
      </c>
      <c r="O68" s="12">
        <v>1104.23</v>
      </c>
      <c r="P68" s="8" t="s">
        <v>1982</v>
      </c>
      <c r="Q68" s="8" t="s">
        <v>1982</v>
      </c>
    </row>
    <row r="69" spans="1:17" x14ac:dyDescent="0.3">
      <c r="A69" s="4">
        <v>44735</v>
      </c>
      <c r="B69" s="8" t="s">
        <v>2006</v>
      </c>
      <c r="C69" s="8" t="s">
        <v>2033</v>
      </c>
      <c r="D69" s="8" t="s">
        <v>2035</v>
      </c>
      <c r="E69" s="8" t="s">
        <v>1899</v>
      </c>
      <c r="F69" s="8">
        <v>234</v>
      </c>
      <c r="G69" s="8">
        <v>133</v>
      </c>
      <c r="H69" s="8">
        <f t="shared" si="1"/>
        <v>0.26636918313450503</v>
      </c>
      <c r="I69" s="10">
        <v>0.24691199999999999</v>
      </c>
      <c r="J69" s="8">
        <v>34.22</v>
      </c>
      <c r="K69" s="8">
        <v>20.440000000000001</v>
      </c>
      <c r="L69" s="8">
        <v>14.51</v>
      </c>
      <c r="M69" s="8">
        <v>0</v>
      </c>
      <c r="N69">
        <v>196.26999999999998</v>
      </c>
      <c r="O69" s="12">
        <v>1104.23</v>
      </c>
      <c r="P69" s="8" t="s">
        <v>1982</v>
      </c>
      <c r="Q69" s="8" t="s">
        <v>1982</v>
      </c>
    </row>
    <row r="70" spans="1:17" x14ac:dyDescent="0.3">
      <c r="A70" s="4">
        <v>44735</v>
      </c>
      <c r="B70" s="8" t="s">
        <v>2006</v>
      </c>
      <c r="C70" s="8" t="s">
        <v>2033</v>
      </c>
      <c r="D70" s="8" t="s">
        <v>2036</v>
      </c>
      <c r="E70" s="8" t="s">
        <v>1899</v>
      </c>
      <c r="F70" s="8">
        <v>19</v>
      </c>
      <c r="G70" s="8">
        <v>133</v>
      </c>
      <c r="H70" s="8">
        <f t="shared" si="1"/>
        <v>2.1628267006647845E-2</v>
      </c>
      <c r="I70" s="10">
        <v>0.23994399999999999</v>
      </c>
      <c r="J70" s="8">
        <v>34.22</v>
      </c>
      <c r="K70" s="8">
        <v>20.440000000000001</v>
      </c>
      <c r="L70" s="8">
        <v>14.51</v>
      </c>
      <c r="M70" s="8">
        <v>0</v>
      </c>
      <c r="N70">
        <v>196.26999999999998</v>
      </c>
      <c r="O70" s="12">
        <v>1104.23</v>
      </c>
      <c r="P70" s="8" t="s">
        <v>1982</v>
      </c>
      <c r="Q70" s="8" t="s">
        <v>1982</v>
      </c>
    </row>
    <row r="71" spans="1:17" x14ac:dyDescent="0.3">
      <c r="A71" s="4">
        <v>44735</v>
      </c>
      <c r="B71" s="8" t="s">
        <v>2006</v>
      </c>
      <c r="C71" s="8" t="s">
        <v>2033</v>
      </c>
      <c r="D71" s="8" t="s">
        <v>2037</v>
      </c>
      <c r="E71" s="8" t="s">
        <v>1899</v>
      </c>
      <c r="F71" s="8">
        <v>3317</v>
      </c>
      <c r="G71" s="8">
        <v>3214</v>
      </c>
      <c r="H71" s="8">
        <f t="shared" si="1"/>
        <v>3.7758400874237319</v>
      </c>
      <c r="I71" s="10">
        <v>0.20527100000000001</v>
      </c>
      <c r="J71" s="8">
        <v>34.21</v>
      </c>
      <c r="K71" s="8">
        <v>20.45</v>
      </c>
      <c r="L71" s="8">
        <v>15.629999999999999</v>
      </c>
      <c r="M71" s="8">
        <v>0</v>
      </c>
      <c r="N71">
        <v>198.36999999999998</v>
      </c>
      <c r="O71" s="12">
        <v>1104.23</v>
      </c>
      <c r="P71" s="8" t="s">
        <v>1982</v>
      </c>
      <c r="Q71" s="8" t="s">
        <v>1982</v>
      </c>
    </row>
    <row r="72" spans="1:17" x14ac:dyDescent="0.3">
      <c r="A72" s="4">
        <v>44735</v>
      </c>
      <c r="B72" s="8" t="s">
        <v>2006</v>
      </c>
      <c r="C72" s="8" t="s">
        <v>2033</v>
      </c>
      <c r="D72" s="8" t="s">
        <v>2038</v>
      </c>
      <c r="E72" s="8" t="s">
        <v>1899</v>
      </c>
      <c r="F72" s="8">
        <v>2566</v>
      </c>
      <c r="G72" s="8">
        <v>3214</v>
      </c>
      <c r="H72" s="8">
        <f t="shared" si="1"/>
        <v>2.9209543757399143</v>
      </c>
      <c r="I72" s="10">
        <v>0.12676200000000001</v>
      </c>
      <c r="J72" s="8">
        <v>34.21</v>
      </c>
      <c r="K72" s="8">
        <v>20.45</v>
      </c>
      <c r="L72" s="8">
        <v>15.629999999999999</v>
      </c>
      <c r="M72" s="8">
        <v>0</v>
      </c>
      <c r="N72">
        <v>198.36999999999998</v>
      </c>
      <c r="O72" s="12">
        <v>1104.23</v>
      </c>
      <c r="P72" s="8" t="s">
        <v>1982</v>
      </c>
      <c r="Q72" s="8" t="s">
        <v>1982</v>
      </c>
    </row>
    <row r="73" spans="1:17" x14ac:dyDescent="0.3">
      <c r="A73" s="4">
        <v>44735</v>
      </c>
      <c r="B73" s="8" t="s">
        <v>2006</v>
      </c>
      <c r="C73" s="8" t="s">
        <v>2033</v>
      </c>
      <c r="D73" s="8" t="s">
        <v>2039</v>
      </c>
      <c r="E73" s="8" t="s">
        <v>1899</v>
      </c>
      <c r="F73" s="8">
        <v>3759</v>
      </c>
      <c r="G73" s="8">
        <v>3214</v>
      </c>
      <c r="H73" s="8">
        <f t="shared" si="1"/>
        <v>4.2789818777889082</v>
      </c>
      <c r="I73" s="10">
        <v>0.15487899999999999</v>
      </c>
      <c r="J73" s="8">
        <v>34.21</v>
      </c>
      <c r="K73" s="8">
        <v>20.45</v>
      </c>
      <c r="L73" s="8">
        <v>15.629999999999999</v>
      </c>
      <c r="M73" s="8">
        <v>0</v>
      </c>
      <c r="N73">
        <v>198.36999999999998</v>
      </c>
      <c r="O73" s="12">
        <v>1104.23</v>
      </c>
      <c r="P73" s="8" t="s">
        <v>1982</v>
      </c>
      <c r="Q73" s="8" t="s">
        <v>1982</v>
      </c>
    </row>
    <row r="74" spans="1:17" x14ac:dyDescent="0.3">
      <c r="A74" s="4">
        <v>44736</v>
      </c>
      <c r="B74" s="8" t="s">
        <v>2006</v>
      </c>
      <c r="C74" s="8" t="s">
        <v>2019</v>
      </c>
      <c r="D74" s="8" t="s">
        <v>2020</v>
      </c>
      <c r="E74" s="8" t="s">
        <v>1899</v>
      </c>
      <c r="F74" s="8">
        <v>2120</v>
      </c>
      <c r="G74" s="8">
        <v>774</v>
      </c>
      <c r="H74" s="8">
        <f t="shared" si="1"/>
        <v>2.4132592660049177</v>
      </c>
      <c r="I74" s="10">
        <v>0.211063</v>
      </c>
      <c r="J74" s="8">
        <v>34.75</v>
      </c>
      <c r="K74" s="8">
        <v>20.95</v>
      </c>
      <c r="L74" s="8">
        <v>18.46</v>
      </c>
      <c r="M74" s="8">
        <v>0</v>
      </c>
      <c r="N74">
        <v>219.79000000000002</v>
      </c>
      <c r="O74" s="11">
        <v>1345.61</v>
      </c>
      <c r="P74" s="8" t="s">
        <v>1982</v>
      </c>
      <c r="Q74" s="8" t="s">
        <v>1982</v>
      </c>
    </row>
    <row r="75" spans="1:17" x14ac:dyDescent="0.3">
      <c r="A75" s="4">
        <v>44736</v>
      </c>
      <c r="B75" s="8" t="s">
        <v>2006</v>
      </c>
      <c r="C75" s="8" t="s">
        <v>2019</v>
      </c>
      <c r="D75" s="8" t="s">
        <v>2021</v>
      </c>
      <c r="E75" s="8" t="s">
        <v>1899</v>
      </c>
      <c r="F75" s="8">
        <v>26</v>
      </c>
      <c r="G75" s="8">
        <v>774</v>
      </c>
      <c r="H75" s="8">
        <f t="shared" si="1"/>
        <v>2.9596575903833893E-2</v>
      </c>
      <c r="I75" s="10">
        <v>0.197958</v>
      </c>
      <c r="J75" s="8">
        <v>34.75</v>
      </c>
      <c r="K75" s="8">
        <v>20.95</v>
      </c>
      <c r="L75" s="8">
        <v>18.46</v>
      </c>
      <c r="M75" s="8">
        <v>0</v>
      </c>
      <c r="N75">
        <v>219.79000000000002</v>
      </c>
      <c r="O75" s="11">
        <v>1345.61</v>
      </c>
      <c r="P75" s="8" t="s">
        <v>1982</v>
      </c>
      <c r="Q75" s="8" t="s">
        <v>1982</v>
      </c>
    </row>
    <row r="76" spans="1:17" x14ac:dyDescent="0.3">
      <c r="A76" s="4">
        <v>44736</v>
      </c>
      <c r="B76" s="8" t="s">
        <v>2006</v>
      </c>
      <c r="C76" s="8" t="s">
        <v>2019</v>
      </c>
      <c r="D76" s="8" t="s">
        <v>2022</v>
      </c>
      <c r="E76" s="8" t="s">
        <v>1899</v>
      </c>
      <c r="F76" s="8">
        <v>176</v>
      </c>
      <c r="G76" s="8">
        <v>774</v>
      </c>
      <c r="H76" s="8">
        <f t="shared" si="1"/>
        <v>0.20034605227210636</v>
      </c>
      <c r="I76" s="10">
        <v>0.18057599999999999</v>
      </c>
      <c r="J76" s="8">
        <v>34.75</v>
      </c>
      <c r="K76" s="8">
        <v>20.95</v>
      </c>
      <c r="L76" s="8">
        <v>18.46</v>
      </c>
      <c r="M76" s="8">
        <v>0</v>
      </c>
      <c r="N76">
        <v>219.79000000000002</v>
      </c>
      <c r="O76" s="11">
        <v>1345.61</v>
      </c>
      <c r="P76" s="8" t="s">
        <v>1982</v>
      </c>
      <c r="Q76" s="8" t="s">
        <v>1982</v>
      </c>
    </row>
    <row r="77" spans="1:17" x14ac:dyDescent="0.3">
      <c r="A77" s="4">
        <v>44736</v>
      </c>
      <c r="B77" s="8" t="s">
        <v>2006</v>
      </c>
      <c r="C77" s="8" t="s">
        <v>2019</v>
      </c>
      <c r="D77" s="8" t="s">
        <v>2023</v>
      </c>
      <c r="E77" s="8" t="s">
        <v>1899</v>
      </c>
      <c r="F77" s="8">
        <v>16344</v>
      </c>
      <c r="G77" s="8">
        <v>7134</v>
      </c>
      <c r="H77" s="8">
        <f t="shared" si="1"/>
        <v>18.604862945086968</v>
      </c>
      <c r="I77" s="10">
        <v>0.35200599999999999</v>
      </c>
      <c r="J77" s="8">
        <v>34.74</v>
      </c>
      <c r="K77" s="8">
        <v>20.93</v>
      </c>
      <c r="L77" s="8">
        <v>21.28</v>
      </c>
      <c r="M77" s="8">
        <v>0</v>
      </c>
      <c r="N77">
        <v>218.84000000000003</v>
      </c>
      <c r="O77" s="11">
        <v>1345.61</v>
      </c>
      <c r="P77" s="8" t="s">
        <v>1982</v>
      </c>
      <c r="Q77" s="8" t="s">
        <v>1982</v>
      </c>
    </row>
    <row r="78" spans="1:17" x14ac:dyDescent="0.3">
      <c r="A78" s="4">
        <v>44736</v>
      </c>
      <c r="B78" s="8" t="s">
        <v>2006</v>
      </c>
      <c r="C78" s="8" t="s">
        <v>2019</v>
      </c>
      <c r="D78" s="8" t="s">
        <v>2024</v>
      </c>
      <c r="E78" s="8" t="s">
        <v>1899</v>
      </c>
      <c r="F78" s="8">
        <v>79</v>
      </c>
      <c r="G78" s="8">
        <v>7134</v>
      </c>
      <c r="H78" s="8">
        <f t="shared" si="1"/>
        <v>8.9928057553956831E-2</v>
      </c>
      <c r="I78" s="10">
        <v>0.16666</v>
      </c>
      <c r="J78" s="8">
        <v>34.74</v>
      </c>
      <c r="K78" s="8">
        <v>20.93</v>
      </c>
      <c r="L78" s="8">
        <v>21.28</v>
      </c>
      <c r="M78" s="8">
        <v>0</v>
      </c>
      <c r="N78">
        <v>218.84000000000003</v>
      </c>
      <c r="O78" s="11">
        <v>1345.61</v>
      </c>
      <c r="P78" s="8" t="s">
        <v>1982</v>
      </c>
      <c r="Q78" s="8" t="s">
        <v>1982</v>
      </c>
    </row>
    <row r="79" spans="1:17" x14ac:dyDescent="0.3">
      <c r="A79" s="4">
        <v>44736</v>
      </c>
      <c r="B79" s="8" t="s">
        <v>2006</v>
      </c>
      <c r="C79" s="8" t="s">
        <v>2019</v>
      </c>
      <c r="D79" s="8" t="s">
        <v>2025</v>
      </c>
      <c r="E79" s="8" t="s">
        <v>1899</v>
      </c>
      <c r="F79" s="8">
        <v>4979</v>
      </c>
      <c r="G79" s="8">
        <v>7134</v>
      </c>
      <c r="H79" s="8">
        <f t="shared" si="1"/>
        <v>5.6677442855841909</v>
      </c>
      <c r="I79" s="10">
        <v>0.162415</v>
      </c>
      <c r="J79" s="8">
        <v>34.74</v>
      </c>
      <c r="K79" s="8">
        <v>20.93</v>
      </c>
      <c r="L79" s="8">
        <v>21.28</v>
      </c>
      <c r="M79" s="8">
        <v>0</v>
      </c>
      <c r="N79">
        <v>218.84000000000003</v>
      </c>
      <c r="O79" s="11">
        <v>1345.61</v>
      </c>
      <c r="P79" s="8" t="s">
        <v>1982</v>
      </c>
      <c r="Q79" s="8" t="s">
        <v>1982</v>
      </c>
    </row>
    <row r="80" spans="1:17" x14ac:dyDescent="0.3">
      <c r="A80" s="4">
        <v>44736</v>
      </c>
      <c r="B80" s="8" t="s">
        <v>2006</v>
      </c>
      <c r="C80" s="8" t="s">
        <v>2026</v>
      </c>
      <c r="D80" s="8" t="s">
        <v>2027</v>
      </c>
      <c r="E80" s="8" t="s">
        <v>1899</v>
      </c>
      <c r="F80" s="8">
        <v>10</v>
      </c>
      <c r="G80" s="8">
        <v>74.667000000000002</v>
      </c>
      <c r="H80" s="8">
        <f t="shared" si="1"/>
        <v>1.1383298424551498E-2</v>
      </c>
      <c r="I80" s="10">
        <v>0.12717600000000001</v>
      </c>
      <c r="J80" s="8">
        <v>35.229999999999997</v>
      </c>
      <c r="K80" s="8">
        <v>21.23</v>
      </c>
      <c r="L80" s="8">
        <v>25.779999999999998</v>
      </c>
      <c r="M80" s="8">
        <v>0</v>
      </c>
      <c r="N80">
        <v>203.48</v>
      </c>
      <c r="O80" s="10">
        <v>672.14</v>
      </c>
      <c r="P80" s="8" t="s">
        <v>1982</v>
      </c>
      <c r="Q80" s="8" t="s">
        <v>1982</v>
      </c>
    </row>
    <row r="81" spans="1:17" x14ac:dyDescent="0.3">
      <c r="A81" s="4">
        <v>44736</v>
      </c>
      <c r="B81" s="8" t="s">
        <v>2006</v>
      </c>
      <c r="C81" s="8" t="s">
        <v>2026</v>
      </c>
      <c r="D81" s="8" t="s">
        <v>2028</v>
      </c>
      <c r="E81" s="8" t="s">
        <v>1899</v>
      </c>
      <c r="F81" s="8">
        <v>152</v>
      </c>
      <c r="G81" s="8">
        <v>74.667000000000002</v>
      </c>
      <c r="H81" s="8">
        <f t="shared" si="1"/>
        <v>0.17302613605318276</v>
      </c>
      <c r="I81" s="10">
        <v>0.11086500000000001</v>
      </c>
      <c r="J81" s="8">
        <v>35.229999999999997</v>
      </c>
      <c r="K81" s="8">
        <v>21.23</v>
      </c>
      <c r="L81" s="8">
        <v>25.779999999999998</v>
      </c>
      <c r="M81" s="8">
        <v>0</v>
      </c>
      <c r="N81">
        <v>203.48</v>
      </c>
      <c r="O81" s="10">
        <v>672.14</v>
      </c>
      <c r="P81" s="8" t="s">
        <v>1982</v>
      </c>
      <c r="Q81" s="8" t="s">
        <v>1982</v>
      </c>
    </row>
    <row r="82" spans="1:17" x14ac:dyDescent="0.3">
      <c r="A82" s="4">
        <v>44736</v>
      </c>
      <c r="B82" s="8" t="s">
        <v>2006</v>
      </c>
      <c r="C82" s="8" t="s">
        <v>2026</v>
      </c>
      <c r="D82" s="8" t="s">
        <v>2029</v>
      </c>
      <c r="E82" s="8" t="s">
        <v>1899</v>
      </c>
      <c r="F82" s="8">
        <v>62</v>
      </c>
      <c r="G82" s="8">
        <v>74.667000000000002</v>
      </c>
      <c r="H82" s="8">
        <f t="shared" si="1"/>
        <v>7.0576450232219284E-2</v>
      </c>
      <c r="I82" s="10">
        <v>0.10288700000000001</v>
      </c>
      <c r="J82" s="8">
        <v>35.229999999999997</v>
      </c>
      <c r="K82" s="8">
        <v>21.23</v>
      </c>
      <c r="L82" s="8">
        <v>25.779999999999998</v>
      </c>
      <c r="M82" s="8">
        <v>0</v>
      </c>
      <c r="N82">
        <v>203.48</v>
      </c>
      <c r="O82" s="10">
        <v>672.14</v>
      </c>
      <c r="P82" s="8" t="s">
        <v>1982</v>
      </c>
      <c r="Q82" s="8" t="s">
        <v>1982</v>
      </c>
    </row>
    <row r="83" spans="1:17" x14ac:dyDescent="0.3">
      <c r="A83" s="4">
        <v>44736</v>
      </c>
      <c r="B83" s="8" t="s">
        <v>2006</v>
      </c>
      <c r="C83" s="8" t="s">
        <v>2026</v>
      </c>
      <c r="D83" s="8" t="s">
        <v>2030</v>
      </c>
      <c r="E83" s="8" t="s">
        <v>1899</v>
      </c>
      <c r="F83" s="8">
        <v>336</v>
      </c>
      <c r="G83" s="8">
        <v>374.66699999999997</v>
      </c>
      <c r="H83" s="8">
        <f t="shared" si="1"/>
        <v>0.3824788270649303</v>
      </c>
      <c r="I83" s="10">
        <v>0.20266999999999999</v>
      </c>
      <c r="J83" s="8">
        <v>35.17</v>
      </c>
      <c r="K83" s="8">
        <v>21.18</v>
      </c>
      <c r="L83" s="8">
        <v>28.61</v>
      </c>
      <c r="M83" s="8">
        <v>0</v>
      </c>
      <c r="N83">
        <v>197.91</v>
      </c>
      <c r="O83" s="10">
        <v>672.14</v>
      </c>
      <c r="P83" s="8" t="s">
        <v>1982</v>
      </c>
      <c r="Q83" s="8" t="s">
        <v>1982</v>
      </c>
    </row>
    <row r="84" spans="1:17" x14ac:dyDescent="0.3">
      <c r="A84" s="4">
        <v>44736</v>
      </c>
      <c r="B84" s="8" t="s">
        <v>2006</v>
      </c>
      <c r="C84" s="8" t="s">
        <v>2026</v>
      </c>
      <c r="D84" s="8" t="s">
        <v>2031</v>
      </c>
      <c r="E84" s="8" t="s">
        <v>1899</v>
      </c>
      <c r="F84" s="8">
        <v>11</v>
      </c>
      <c r="G84" s="8">
        <v>374.66699999999997</v>
      </c>
      <c r="H84" s="8">
        <f t="shared" si="1"/>
        <v>1.2521628267006648E-2</v>
      </c>
      <c r="I84" s="10">
        <v>0.25131799999999999</v>
      </c>
      <c r="J84" s="8">
        <v>35.17</v>
      </c>
      <c r="K84" s="8">
        <v>21.18</v>
      </c>
      <c r="L84" s="8">
        <v>28.61</v>
      </c>
      <c r="M84" s="8">
        <v>0</v>
      </c>
      <c r="N84">
        <v>197.91</v>
      </c>
      <c r="O84" s="10">
        <v>672.14</v>
      </c>
      <c r="P84" s="8" t="s">
        <v>1982</v>
      </c>
      <c r="Q84" s="8" t="s">
        <v>1982</v>
      </c>
    </row>
    <row r="85" spans="1:17" x14ac:dyDescent="0.3">
      <c r="A85" s="4">
        <v>44736</v>
      </c>
      <c r="B85" s="8" t="s">
        <v>2006</v>
      </c>
      <c r="C85" s="8" t="s">
        <v>2026</v>
      </c>
      <c r="D85" s="8" t="s">
        <v>2032</v>
      </c>
      <c r="E85" s="8" t="s">
        <v>1899</v>
      </c>
      <c r="F85" s="8">
        <v>777</v>
      </c>
      <c r="G85" s="8">
        <v>374.66699999999997</v>
      </c>
      <c r="H85" s="8">
        <f t="shared" si="1"/>
        <v>0.88448228758765135</v>
      </c>
      <c r="I85" s="10">
        <v>0.340036</v>
      </c>
      <c r="J85" s="8">
        <v>35.17</v>
      </c>
      <c r="K85" s="8">
        <v>21.18</v>
      </c>
      <c r="L85" s="8">
        <v>28.61</v>
      </c>
      <c r="M85" s="8">
        <v>0</v>
      </c>
      <c r="N85">
        <v>197.91</v>
      </c>
      <c r="O85" s="10">
        <v>672.14</v>
      </c>
      <c r="P85" s="8" t="s">
        <v>1982</v>
      </c>
      <c r="Q85" s="8" t="s">
        <v>1982</v>
      </c>
    </row>
    <row r="86" spans="1:17" x14ac:dyDescent="0.3">
      <c r="A86" s="4">
        <v>44736</v>
      </c>
      <c r="B86" s="8" t="s">
        <v>2006</v>
      </c>
      <c r="C86" s="8" t="s">
        <v>2033</v>
      </c>
      <c r="D86" s="8" t="s">
        <v>2034</v>
      </c>
      <c r="E86" s="8" t="s">
        <v>1982</v>
      </c>
      <c r="F86" s="8" t="s">
        <v>1982</v>
      </c>
      <c r="G86" s="8" t="s">
        <v>1982</v>
      </c>
      <c r="H86" s="8" t="s">
        <v>2040</v>
      </c>
      <c r="I86" s="10">
        <v>0.20688599999999999</v>
      </c>
      <c r="J86" s="8">
        <v>35.03</v>
      </c>
      <c r="K86" s="8">
        <v>21.15</v>
      </c>
      <c r="L86" s="8">
        <v>14.51</v>
      </c>
      <c r="M86" s="8">
        <v>0</v>
      </c>
      <c r="N86">
        <v>196.26999999999998</v>
      </c>
      <c r="O86" s="10">
        <v>672.14</v>
      </c>
      <c r="P86" s="8" t="s">
        <v>1982</v>
      </c>
      <c r="Q86" s="8" t="s">
        <v>1982</v>
      </c>
    </row>
    <row r="87" spans="1:17" x14ac:dyDescent="0.3">
      <c r="A87" s="4">
        <v>44736</v>
      </c>
      <c r="B87" s="8" t="s">
        <v>2006</v>
      </c>
      <c r="C87" s="8" t="s">
        <v>2033</v>
      </c>
      <c r="D87" s="8" t="s">
        <v>2035</v>
      </c>
      <c r="E87" s="8" t="s">
        <v>1899</v>
      </c>
      <c r="F87" s="8">
        <v>264</v>
      </c>
      <c r="G87" s="8">
        <v>211</v>
      </c>
      <c r="H87" s="8">
        <f t="shared" si="1"/>
        <v>0.30051907840815956</v>
      </c>
      <c r="I87" s="10">
        <v>0.24691199999999999</v>
      </c>
      <c r="J87" s="8">
        <v>35.03</v>
      </c>
      <c r="K87" s="8">
        <v>21.15</v>
      </c>
      <c r="L87" s="8">
        <v>14.51</v>
      </c>
      <c r="M87" s="8">
        <v>0</v>
      </c>
      <c r="N87">
        <v>196.26999999999998</v>
      </c>
      <c r="O87" s="10">
        <v>672.14</v>
      </c>
      <c r="P87" s="8" t="s">
        <v>1982</v>
      </c>
      <c r="Q87" s="8" t="s">
        <v>1982</v>
      </c>
    </row>
    <row r="88" spans="1:17" x14ac:dyDescent="0.3">
      <c r="A88" s="4">
        <v>44736</v>
      </c>
      <c r="B88" s="8" t="s">
        <v>2006</v>
      </c>
      <c r="C88" s="8" t="s">
        <v>2033</v>
      </c>
      <c r="D88" s="8" t="s">
        <v>2036</v>
      </c>
      <c r="E88" s="8" t="s">
        <v>1899</v>
      </c>
      <c r="F88" s="8">
        <v>158</v>
      </c>
      <c r="G88" s="8">
        <v>211</v>
      </c>
      <c r="H88" s="8">
        <f t="shared" si="1"/>
        <v>0.17985611510791366</v>
      </c>
      <c r="I88" s="10">
        <v>0.23994399999999999</v>
      </c>
      <c r="J88" s="8">
        <v>35.03</v>
      </c>
      <c r="K88" s="8">
        <v>21.15</v>
      </c>
      <c r="L88" s="8">
        <v>14.51</v>
      </c>
      <c r="M88" s="8">
        <v>0</v>
      </c>
      <c r="N88">
        <v>196.26999999999998</v>
      </c>
      <c r="O88" s="10">
        <v>672.14</v>
      </c>
      <c r="P88" s="8" t="s">
        <v>1982</v>
      </c>
      <c r="Q88" s="8" t="s">
        <v>1982</v>
      </c>
    </row>
    <row r="89" spans="1:17" x14ac:dyDescent="0.3">
      <c r="A89" s="4">
        <v>44736</v>
      </c>
      <c r="B89" s="8" t="s">
        <v>2006</v>
      </c>
      <c r="C89" s="8" t="s">
        <v>2033</v>
      </c>
      <c r="D89" s="8" t="s">
        <v>2037</v>
      </c>
      <c r="E89" s="8" t="s">
        <v>1899</v>
      </c>
      <c r="F89" s="8">
        <v>1134</v>
      </c>
      <c r="G89" s="8">
        <v>3559</v>
      </c>
      <c r="H89" s="8">
        <f t="shared" si="1"/>
        <v>1.29086604134414</v>
      </c>
      <c r="I89" s="10">
        <v>0.20527100000000001</v>
      </c>
      <c r="J89" s="8">
        <v>35.01</v>
      </c>
      <c r="K89" s="8">
        <v>21.15</v>
      </c>
      <c r="L89" s="8">
        <v>15.629999999999999</v>
      </c>
      <c r="M89" s="8">
        <v>0</v>
      </c>
      <c r="N89">
        <v>198.36999999999998</v>
      </c>
      <c r="O89" s="10">
        <v>672.14</v>
      </c>
      <c r="P89" s="8" t="s">
        <v>1982</v>
      </c>
      <c r="Q89" s="8" t="s">
        <v>1982</v>
      </c>
    </row>
    <row r="90" spans="1:17" x14ac:dyDescent="0.3">
      <c r="A90" s="4">
        <v>44736</v>
      </c>
      <c r="B90" s="8" t="s">
        <v>2006</v>
      </c>
      <c r="C90" s="8" t="s">
        <v>2033</v>
      </c>
      <c r="D90" s="8" t="s">
        <v>2038</v>
      </c>
      <c r="E90" s="8" t="s">
        <v>1899</v>
      </c>
      <c r="F90" s="8">
        <v>1227</v>
      </c>
      <c r="G90" s="8">
        <v>3559</v>
      </c>
      <c r="H90" s="8">
        <f t="shared" si="1"/>
        <v>1.3967307166924687</v>
      </c>
      <c r="I90" s="10">
        <v>0.12676200000000001</v>
      </c>
      <c r="J90" s="8">
        <v>35.01</v>
      </c>
      <c r="K90" s="8">
        <v>21.15</v>
      </c>
      <c r="L90" s="8">
        <v>15.629999999999999</v>
      </c>
      <c r="M90" s="8">
        <v>0</v>
      </c>
      <c r="N90">
        <v>198.36999999999998</v>
      </c>
      <c r="O90" s="10">
        <v>672.14</v>
      </c>
      <c r="P90" s="8" t="s">
        <v>1982</v>
      </c>
      <c r="Q90" s="8" t="s">
        <v>1982</v>
      </c>
    </row>
    <row r="91" spans="1:17" x14ac:dyDescent="0.3">
      <c r="A91" s="4">
        <v>44736</v>
      </c>
      <c r="B91" s="8" t="s">
        <v>2006</v>
      </c>
      <c r="C91" s="8" t="s">
        <v>2033</v>
      </c>
      <c r="D91" s="8" t="s">
        <v>2039</v>
      </c>
      <c r="E91" s="8" t="s">
        <v>1899</v>
      </c>
      <c r="F91" s="8">
        <v>8316</v>
      </c>
      <c r="G91" s="8">
        <v>3559</v>
      </c>
      <c r="H91" s="8">
        <f t="shared" si="1"/>
        <v>9.4663509698570252</v>
      </c>
      <c r="I91" s="10">
        <v>0.15487899999999999</v>
      </c>
      <c r="J91" s="8">
        <v>35.01</v>
      </c>
      <c r="K91" s="8">
        <v>21.15</v>
      </c>
      <c r="L91" s="8">
        <v>15.629999999999999</v>
      </c>
      <c r="M91" s="8">
        <v>0</v>
      </c>
      <c r="N91">
        <v>198.36999999999998</v>
      </c>
      <c r="O91" s="10">
        <v>672.14</v>
      </c>
      <c r="P91" s="8" t="s">
        <v>1982</v>
      </c>
      <c r="Q91" s="8" t="s">
        <v>1982</v>
      </c>
    </row>
    <row r="92" spans="1:17" x14ac:dyDescent="0.3">
      <c r="A92" s="4">
        <v>44740</v>
      </c>
      <c r="B92" s="8" t="s">
        <v>2006</v>
      </c>
      <c r="C92" s="8" t="s">
        <v>2004</v>
      </c>
      <c r="D92" s="8" t="s">
        <v>2005</v>
      </c>
      <c r="E92" s="8" t="s">
        <v>1899</v>
      </c>
      <c r="F92" s="8">
        <v>112</v>
      </c>
      <c r="G92" s="8">
        <v>54.33</v>
      </c>
      <c r="H92" s="8">
        <f t="shared" si="1"/>
        <v>0.12749294235497677</v>
      </c>
      <c r="I92" s="10">
        <v>0.243142</v>
      </c>
      <c r="J92" s="8">
        <v>35.159999999999997</v>
      </c>
      <c r="K92" s="8">
        <v>20.74</v>
      </c>
      <c r="L92" s="8">
        <v>20.38</v>
      </c>
      <c r="M92" s="8">
        <v>0</v>
      </c>
      <c r="N92">
        <v>244.01000000000005</v>
      </c>
      <c r="O92" s="10">
        <v>616.42999999999995</v>
      </c>
      <c r="P92" s="8" t="s">
        <v>1982</v>
      </c>
      <c r="Q92" s="8" t="s">
        <v>1982</v>
      </c>
    </row>
    <row r="93" spans="1:17" x14ac:dyDescent="0.3">
      <c r="A93" s="4">
        <v>44740</v>
      </c>
      <c r="B93" s="8" t="s">
        <v>2006</v>
      </c>
      <c r="C93" s="8" t="s">
        <v>2004</v>
      </c>
      <c r="D93" s="8" t="s">
        <v>2007</v>
      </c>
      <c r="E93" s="8" t="s">
        <v>1899</v>
      </c>
      <c r="F93" s="8">
        <v>25</v>
      </c>
      <c r="G93" s="8">
        <v>54.33</v>
      </c>
      <c r="H93" s="8">
        <f t="shared" si="1"/>
        <v>2.8458246061378745E-2</v>
      </c>
      <c r="I93" s="10">
        <v>0.22406899999999999</v>
      </c>
      <c r="J93" s="8">
        <v>35.159999999999997</v>
      </c>
      <c r="K93" s="8">
        <v>20.74</v>
      </c>
      <c r="L93" s="8">
        <v>20.38</v>
      </c>
      <c r="M93" s="8">
        <v>0</v>
      </c>
      <c r="N93">
        <v>244.01000000000005</v>
      </c>
      <c r="O93" s="10">
        <v>616.42999999999995</v>
      </c>
      <c r="P93" s="8" t="s">
        <v>1982</v>
      </c>
      <c r="Q93" s="8" t="s">
        <v>1982</v>
      </c>
    </row>
    <row r="94" spans="1:17" x14ac:dyDescent="0.3">
      <c r="A94" s="4">
        <v>44740</v>
      </c>
      <c r="B94" s="8" t="s">
        <v>2006</v>
      </c>
      <c r="C94" s="8" t="s">
        <v>2004</v>
      </c>
      <c r="D94" s="8" t="s">
        <v>2008</v>
      </c>
      <c r="E94" s="8" t="s">
        <v>1899</v>
      </c>
      <c r="F94" s="8">
        <v>26</v>
      </c>
      <c r="G94" s="8">
        <v>54.33</v>
      </c>
      <c r="H94" s="8">
        <f t="shared" si="1"/>
        <v>2.9596575903833893E-2</v>
      </c>
      <c r="I94" s="10">
        <v>0.22406899999999999</v>
      </c>
      <c r="J94" s="8">
        <v>35.159999999999997</v>
      </c>
      <c r="K94" s="8">
        <v>20.74</v>
      </c>
      <c r="L94" s="8">
        <v>20.38</v>
      </c>
      <c r="M94" s="8">
        <v>0</v>
      </c>
      <c r="N94">
        <v>244.01000000000005</v>
      </c>
      <c r="O94" s="10">
        <v>616.42999999999995</v>
      </c>
      <c r="P94" s="8" t="s">
        <v>1982</v>
      </c>
      <c r="Q94" s="8" t="s">
        <v>1982</v>
      </c>
    </row>
    <row r="95" spans="1:17" x14ac:dyDescent="0.3">
      <c r="A95" s="4">
        <v>44740</v>
      </c>
      <c r="B95" s="8" t="s">
        <v>2006</v>
      </c>
      <c r="C95" s="8" t="s">
        <v>2004</v>
      </c>
      <c r="D95" s="8" t="s">
        <v>2009</v>
      </c>
      <c r="E95" s="8" t="s">
        <v>1899</v>
      </c>
      <c r="F95" s="8">
        <v>926</v>
      </c>
      <c r="G95" s="8">
        <v>536</v>
      </c>
      <c r="H95" s="8">
        <f t="shared" si="1"/>
        <v>1.0540934341134687</v>
      </c>
      <c r="I95" s="10">
        <v>0.131885</v>
      </c>
      <c r="J95" s="8">
        <v>35.159999999999997</v>
      </c>
      <c r="K95" s="8">
        <v>20.74</v>
      </c>
      <c r="L95" s="8">
        <v>20.38</v>
      </c>
      <c r="M95" s="8">
        <v>0</v>
      </c>
      <c r="N95">
        <v>244.01000000000005</v>
      </c>
      <c r="O95" s="10">
        <v>616.42999999999995</v>
      </c>
      <c r="P95" s="8" t="s">
        <v>1982</v>
      </c>
      <c r="Q95" s="8" t="s">
        <v>1982</v>
      </c>
    </row>
    <row r="96" spans="1:17" x14ac:dyDescent="0.3">
      <c r="A96" s="4">
        <v>44740</v>
      </c>
      <c r="B96" s="8" t="s">
        <v>2006</v>
      </c>
      <c r="C96" s="8" t="s">
        <v>2004</v>
      </c>
      <c r="D96" s="8" t="s">
        <v>2010</v>
      </c>
      <c r="E96" s="8" t="s">
        <v>1899</v>
      </c>
      <c r="F96" s="8">
        <v>625</v>
      </c>
      <c r="G96" s="8">
        <v>536</v>
      </c>
      <c r="H96" s="8">
        <f t="shared" si="1"/>
        <v>0.71145615153446862</v>
      </c>
      <c r="I96" s="10">
        <v>0.10996300000000001</v>
      </c>
      <c r="J96" s="8">
        <v>35.159999999999997</v>
      </c>
      <c r="K96" s="8">
        <v>20.74</v>
      </c>
      <c r="L96" s="8">
        <v>20.38</v>
      </c>
      <c r="M96" s="8">
        <v>0</v>
      </c>
      <c r="N96">
        <v>244.01000000000005</v>
      </c>
      <c r="O96" s="10">
        <v>616.42999999999995</v>
      </c>
      <c r="P96" s="8" t="s">
        <v>1982</v>
      </c>
      <c r="Q96" s="8" t="s">
        <v>1982</v>
      </c>
    </row>
    <row r="97" spans="1:17" x14ac:dyDescent="0.3">
      <c r="A97" s="4">
        <v>44740</v>
      </c>
      <c r="B97" s="8" t="s">
        <v>2006</v>
      </c>
      <c r="C97" s="8" t="s">
        <v>2004</v>
      </c>
      <c r="D97" s="8" t="s">
        <v>2011</v>
      </c>
      <c r="E97" s="8" t="s">
        <v>1899</v>
      </c>
      <c r="F97" s="8">
        <v>57</v>
      </c>
      <c r="G97" s="8">
        <v>536</v>
      </c>
      <c r="H97" s="8">
        <f t="shared" si="1"/>
        <v>6.4884801019943539E-2</v>
      </c>
      <c r="I97" s="10">
        <v>0.16323699999999999</v>
      </c>
      <c r="J97" s="8">
        <v>35.159999999999997</v>
      </c>
      <c r="K97" s="8">
        <v>20.74</v>
      </c>
      <c r="L97" s="8">
        <v>20.38</v>
      </c>
      <c r="M97" s="8">
        <v>0</v>
      </c>
      <c r="N97">
        <v>244.01000000000005</v>
      </c>
      <c r="O97" s="10">
        <v>616.42999999999995</v>
      </c>
      <c r="P97" s="8" t="s">
        <v>1982</v>
      </c>
      <c r="Q97" s="8" t="s">
        <v>1982</v>
      </c>
    </row>
    <row r="98" spans="1:17" x14ac:dyDescent="0.3">
      <c r="A98" s="4">
        <v>44740</v>
      </c>
      <c r="B98" s="8" t="s">
        <v>2006</v>
      </c>
      <c r="C98" s="8" t="s">
        <v>2012</v>
      </c>
      <c r="D98" s="8" t="s">
        <v>2016</v>
      </c>
      <c r="E98" s="8" t="s">
        <v>1899</v>
      </c>
      <c r="F98" s="8">
        <v>9</v>
      </c>
      <c r="G98" s="8">
        <v>127</v>
      </c>
      <c r="H98" s="8">
        <f t="shared" si="1"/>
        <v>1.0244968582096349E-2</v>
      </c>
      <c r="I98" s="10">
        <v>0.30180099999999999</v>
      </c>
      <c r="J98" s="8">
        <v>35.159999999999997</v>
      </c>
      <c r="K98" s="8">
        <v>20.74</v>
      </c>
      <c r="L98" s="8">
        <v>16.459999999999997</v>
      </c>
      <c r="M98" s="8">
        <v>0</v>
      </c>
      <c r="N98">
        <v>237.33999999999997</v>
      </c>
      <c r="O98" s="10">
        <v>616.42999999999995</v>
      </c>
      <c r="P98" s="8" t="s">
        <v>1982</v>
      </c>
      <c r="Q98" s="8" t="s">
        <v>1982</v>
      </c>
    </row>
    <row r="99" spans="1:17" x14ac:dyDescent="0.3">
      <c r="A99" s="4">
        <v>44740</v>
      </c>
      <c r="B99" s="8" t="s">
        <v>2006</v>
      </c>
      <c r="C99" s="8" t="s">
        <v>2012</v>
      </c>
      <c r="D99" s="8" t="s">
        <v>2017</v>
      </c>
      <c r="E99" s="8" t="s">
        <v>1899</v>
      </c>
      <c r="F99" s="8">
        <v>360</v>
      </c>
      <c r="G99" s="8">
        <v>127</v>
      </c>
      <c r="H99" s="8">
        <f t="shared" si="1"/>
        <v>0.40979874328385391</v>
      </c>
      <c r="I99" s="10">
        <v>0.19519900000000001</v>
      </c>
      <c r="J99" s="8">
        <v>35.159999999999997</v>
      </c>
      <c r="K99" s="8">
        <v>20.74</v>
      </c>
      <c r="L99" s="8">
        <v>16.459999999999997</v>
      </c>
      <c r="M99" s="8">
        <v>0</v>
      </c>
      <c r="N99">
        <v>237.33999999999997</v>
      </c>
      <c r="O99" s="10">
        <v>616.42999999999995</v>
      </c>
      <c r="P99" s="8" t="s">
        <v>1982</v>
      </c>
      <c r="Q99" s="8" t="s">
        <v>1982</v>
      </c>
    </row>
    <row r="100" spans="1:17" x14ac:dyDescent="0.3">
      <c r="A100" s="4">
        <v>44740</v>
      </c>
      <c r="B100" s="8" t="s">
        <v>2006</v>
      </c>
      <c r="C100" s="8" t="s">
        <v>2012</v>
      </c>
      <c r="D100" s="8" t="s">
        <v>2018</v>
      </c>
      <c r="E100" s="8" t="s">
        <v>1899</v>
      </c>
      <c r="F100" s="8">
        <v>12</v>
      </c>
      <c r="G100" s="8">
        <v>127</v>
      </c>
      <c r="H100" s="8">
        <f t="shared" si="1"/>
        <v>1.3659958109461797E-2</v>
      </c>
      <c r="I100" s="10">
        <v>0.33139800000000003</v>
      </c>
      <c r="J100" s="8">
        <v>35.159999999999997</v>
      </c>
      <c r="K100" s="8">
        <v>20.74</v>
      </c>
      <c r="L100" s="8">
        <v>16.459999999999997</v>
      </c>
      <c r="M100" s="8">
        <v>0</v>
      </c>
      <c r="N100">
        <v>237.33999999999997</v>
      </c>
      <c r="O100" s="10">
        <v>616.42999999999995</v>
      </c>
      <c r="P100" s="8" t="s">
        <v>1982</v>
      </c>
      <c r="Q100" s="8" t="s">
        <v>1982</v>
      </c>
    </row>
    <row r="101" spans="1:17" x14ac:dyDescent="0.3">
      <c r="A101" s="4">
        <v>44740</v>
      </c>
      <c r="B101" s="8" t="s">
        <v>2006</v>
      </c>
      <c r="C101" s="8" t="s">
        <v>2012</v>
      </c>
      <c r="D101" s="8" t="s">
        <v>2013</v>
      </c>
      <c r="E101" s="8" t="s">
        <v>1899</v>
      </c>
      <c r="F101" s="8">
        <v>827</v>
      </c>
      <c r="G101" s="8">
        <v>733.66700000000003</v>
      </c>
      <c r="H101" s="8">
        <f t="shared" si="1"/>
        <v>0.94139877971040886</v>
      </c>
      <c r="I101" s="10">
        <v>0.125273</v>
      </c>
      <c r="J101" s="8">
        <v>35.18</v>
      </c>
      <c r="K101" s="8">
        <v>20.75</v>
      </c>
      <c r="L101" s="8">
        <v>20.38</v>
      </c>
      <c r="M101" s="8">
        <v>0</v>
      </c>
      <c r="N101">
        <v>243.64999999999998</v>
      </c>
      <c r="O101" s="10">
        <v>616.42999999999995</v>
      </c>
      <c r="P101" s="8" t="s">
        <v>1982</v>
      </c>
      <c r="Q101" s="8" t="s">
        <v>1982</v>
      </c>
    </row>
    <row r="102" spans="1:17" x14ac:dyDescent="0.3">
      <c r="A102" s="4">
        <v>44740</v>
      </c>
      <c r="B102" s="8" t="s">
        <v>2006</v>
      </c>
      <c r="C102" s="8" t="s">
        <v>2012</v>
      </c>
      <c r="D102" s="8" t="s">
        <v>2014</v>
      </c>
      <c r="E102" s="8" t="s">
        <v>1899</v>
      </c>
      <c r="F102" s="8">
        <v>571</v>
      </c>
      <c r="G102" s="8">
        <v>733.66700000000003</v>
      </c>
      <c r="H102" s="8">
        <f t="shared" si="1"/>
        <v>0.64998634004189049</v>
      </c>
      <c r="I102" s="10">
        <v>0.18326700000000001</v>
      </c>
      <c r="J102" s="8">
        <v>35.18</v>
      </c>
      <c r="K102" s="8">
        <v>20.75</v>
      </c>
      <c r="L102" s="8">
        <v>20.38</v>
      </c>
      <c r="M102" s="8">
        <v>0</v>
      </c>
      <c r="N102">
        <v>243.64999999999998</v>
      </c>
      <c r="O102" s="10">
        <v>616.42999999999995</v>
      </c>
      <c r="P102" s="8" t="s">
        <v>1982</v>
      </c>
      <c r="Q102" s="8" t="s">
        <v>1982</v>
      </c>
    </row>
    <row r="103" spans="1:17" x14ac:dyDescent="0.3">
      <c r="A103" s="4">
        <v>44740</v>
      </c>
      <c r="B103" s="8" t="s">
        <v>2006</v>
      </c>
      <c r="C103" s="8" t="s">
        <v>2012</v>
      </c>
      <c r="D103" s="8" t="s">
        <v>2015</v>
      </c>
      <c r="E103" s="8" t="s">
        <v>1899</v>
      </c>
      <c r="F103" s="8">
        <v>803</v>
      </c>
      <c r="G103" s="8">
        <v>733.66700000000003</v>
      </c>
      <c r="H103" s="8">
        <f t="shared" si="1"/>
        <v>0.91407886349148526</v>
      </c>
      <c r="I103" s="10">
        <v>0.15604599999999999</v>
      </c>
      <c r="J103" s="8">
        <v>35.18</v>
      </c>
      <c r="K103" s="8">
        <v>20.75</v>
      </c>
      <c r="L103" s="8">
        <v>20.38</v>
      </c>
      <c r="M103" s="8">
        <v>0</v>
      </c>
      <c r="N103">
        <v>243.64999999999998</v>
      </c>
      <c r="O103" s="10">
        <v>616.42999999999995</v>
      </c>
      <c r="P103" s="8" t="s">
        <v>1982</v>
      </c>
      <c r="Q103" s="8" t="s">
        <v>1982</v>
      </c>
    </row>
    <row r="104" spans="1:17" x14ac:dyDescent="0.3">
      <c r="A104" s="4">
        <v>44741</v>
      </c>
      <c r="B104" s="8" t="s">
        <v>2006</v>
      </c>
      <c r="C104" s="8" t="s">
        <v>2004</v>
      </c>
      <c r="D104" s="8" t="s">
        <v>2005</v>
      </c>
      <c r="E104" s="8" t="s">
        <v>1899</v>
      </c>
      <c r="F104" s="8">
        <v>33</v>
      </c>
      <c r="G104" s="8">
        <v>40.667000000000002</v>
      </c>
      <c r="H104" s="8">
        <f t="shared" si="1"/>
        <v>3.7564884801019945E-2</v>
      </c>
      <c r="I104" s="10">
        <v>0.243142</v>
      </c>
      <c r="J104" s="8">
        <v>36.369999999999997</v>
      </c>
      <c r="K104" s="8">
        <v>20.57</v>
      </c>
      <c r="L104" s="8">
        <v>20.38</v>
      </c>
      <c r="M104" s="8">
        <v>0</v>
      </c>
      <c r="N104">
        <v>244.01000000000005</v>
      </c>
      <c r="O104" s="10">
        <v>707.35</v>
      </c>
      <c r="P104" s="8" t="s">
        <v>1982</v>
      </c>
      <c r="Q104" s="8" t="s">
        <v>1982</v>
      </c>
    </row>
    <row r="105" spans="1:17" x14ac:dyDescent="0.3">
      <c r="A105" s="4">
        <v>44741</v>
      </c>
      <c r="B105" s="8" t="s">
        <v>2006</v>
      </c>
      <c r="C105" s="8" t="s">
        <v>2004</v>
      </c>
      <c r="D105" s="8" t="s">
        <v>2007</v>
      </c>
      <c r="E105" s="8" t="s">
        <v>1899</v>
      </c>
      <c r="F105" s="8">
        <v>19</v>
      </c>
      <c r="G105" s="8">
        <v>40.667000000000002</v>
      </c>
      <c r="H105" s="8">
        <f t="shared" si="1"/>
        <v>2.1628267006647845E-2</v>
      </c>
      <c r="I105" s="10">
        <v>0.22406899999999999</v>
      </c>
      <c r="J105" s="8">
        <v>36.369999999999997</v>
      </c>
      <c r="K105" s="8">
        <v>20.57</v>
      </c>
      <c r="L105" s="8">
        <v>20.38</v>
      </c>
      <c r="M105" s="8">
        <v>0</v>
      </c>
      <c r="N105">
        <v>244.01000000000005</v>
      </c>
      <c r="O105" s="10">
        <v>707.35</v>
      </c>
      <c r="P105" s="8" t="s">
        <v>1982</v>
      </c>
      <c r="Q105" s="8" t="s">
        <v>1982</v>
      </c>
    </row>
    <row r="106" spans="1:17" x14ac:dyDescent="0.3">
      <c r="A106" s="4">
        <v>44741</v>
      </c>
      <c r="B106" s="8" t="s">
        <v>2006</v>
      </c>
      <c r="C106" s="8" t="s">
        <v>2004</v>
      </c>
      <c r="D106" s="8" t="s">
        <v>2008</v>
      </c>
      <c r="E106" s="8" t="s">
        <v>1899</v>
      </c>
      <c r="F106" s="8">
        <v>70</v>
      </c>
      <c r="G106" s="8">
        <v>40.667000000000002</v>
      </c>
      <c r="H106" s="8">
        <f t="shared" si="1"/>
        <v>7.968308897186048E-2</v>
      </c>
      <c r="I106" s="10">
        <v>0.22406899999999999</v>
      </c>
      <c r="J106" s="8">
        <v>36.369999999999997</v>
      </c>
      <c r="K106" s="8">
        <v>20.57</v>
      </c>
      <c r="L106" s="8">
        <v>20.38</v>
      </c>
      <c r="M106" s="8">
        <v>0</v>
      </c>
      <c r="N106">
        <v>244.01000000000005</v>
      </c>
      <c r="O106" s="10">
        <v>707.35</v>
      </c>
      <c r="P106" s="8" t="s">
        <v>1982</v>
      </c>
      <c r="Q106" s="8" t="s">
        <v>1982</v>
      </c>
    </row>
    <row r="107" spans="1:17" x14ac:dyDescent="0.3">
      <c r="A107" s="4">
        <v>44741</v>
      </c>
      <c r="B107" s="8" t="s">
        <v>2006</v>
      </c>
      <c r="C107" s="8" t="s">
        <v>2004</v>
      </c>
      <c r="D107" s="8" t="s">
        <v>2009</v>
      </c>
      <c r="E107" s="8" t="s">
        <v>1899</v>
      </c>
      <c r="F107" s="8">
        <v>842</v>
      </c>
      <c r="G107" s="8">
        <v>757</v>
      </c>
      <c r="H107" s="8">
        <f t="shared" si="1"/>
        <v>0.95847372734723613</v>
      </c>
      <c r="I107" s="10">
        <v>0.131885</v>
      </c>
      <c r="J107" s="8">
        <v>36.369999999999997</v>
      </c>
      <c r="K107" s="8">
        <v>20.57</v>
      </c>
      <c r="L107" s="8">
        <v>20.38</v>
      </c>
      <c r="M107" s="8">
        <v>0</v>
      </c>
      <c r="N107">
        <v>244.01000000000005</v>
      </c>
      <c r="O107" s="10">
        <v>707.35</v>
      </c>
      <c r="P107" s="8" t="s">
        <v>1982</v>
      </c>
      <c r="Q107" s="8" t="s">
        <v>1982</v>
      </c>
    </row>
    <row r="108" spans="1:17" x14ac:dyDescent="0.3">
      <c r="A108" s="4">
        <v>44741</v>
      </c>
      <c r="B108" s="8" t="s">
        <v>2006</v>
      </c>
      <c r="C108" s="8" t="s">
        <v>2004</v>
      </c>
      <c r="D108" s="8" t="s">
        <v>2010</v>
      </c>
      <c r="E108" s="8" t="s">
        <v>1899</v>
      </c>
      <c r="F108" s="8">
        <v>495</v>
      </c>
      <c r="G108" s="8">
        <v>757</v>
      </c>
      <c r="H108" s="8">
        <f t="shared" si="1"/>
        <v>0.56347327201529918</v>
      </c>
      <c r="I108" s="10">
        <v>0.10996300000000001</v>
      </c>
      <c r="J108" s="8">
        <v>36.369999999999997</v>
      </c>
      <c r="K108" s="8">
        <v>20.57</v>
      </c>
      <c r="L108" s="8">
        <v>20.38</v>
      </c>
      <c r="M108" s="8">
        <v>0</v>
      </c>
      <c r="N108">
        <v>244.01000000000005</v>
      </c>
      <c r="O108" s="10">
        <v>707.35</v>
      </c>
      <c r="P108" s="8" t="s">
        <v>1982</v>
      </c>
      <c r="Q108" s="8" t="s">
        <v>1982</v>
      </c>
    </row>
    <row r="109" spans="1:17" x14ac:dyDescent="0.3">
      <c r="A109" s="4">
        <v>44741</v>
      </c>
      <c r="B109" s="8" t="s">
        <v>2006</v>
      </c>
      <c r="C109" s="8" t="s">
        <v>2004</v>
      </c>
      <c r="D109" s="8" t="s">
        <v>2011</v>
      </c>
      <c r="E109" s="8" t="s">
        <v>1899</v>
      </c>
      <c r="F109" s="8">
        <v>934</v>
      </c>
      <c r="G109" s="8">
        <v>757</v>
      </c>
      <c r="H109" s="8">
        <f t="shared" si="1"/>
        <v>1.0632000728531099</v>
      </c>
      <c r="I109" s="10">
        <v>0.16323699999999999</v>
      </c>
      <c r="J109" s="8">
        <v>36.369999999999997</v>
      </c>
      <c r="K109" s="8">
        <v>20.57</v>
      </c>
      <c r="L109" s="8">
        <v>20.38</v>
      </c>
      <c r="M109" s="8">
        <v>0</v>
      </c>
      <c r="N109">
        <v>244.01000000000005</v>
      </c>
      <c r="O109" s="10">
        <v>707.35</v>
      </c>
      <c r="P109" s="8" t="s">
        <v>1982</v>
      </c>
      <c r="Q109" s="8" t="s">
        <v>1982</v>
      </c>
    </row>
    <row r="110" spans="1:17" x14ac:dyDescent="0.3">
      <c r="A110" s="4">
        <v>44741</v>
      </c>
      <c r="B110" s="8" t="s">
        <v>2006</v>
      </c>
      <c r="C110" s="8" t="s">
        <v>2012</v>
      </c>
      <c r="D110" s="8" t="s">
        <v>2016</v>
      </c>
      <c r="E110" s="8" t="s">
        <v>1982</v>
      </c>
      <c r="F110" s="8" t="s">
        <v>1982</v>
      </c>
      <c r="G110" s="8" t="s">
        <v>1982</v>
      </c>
      <c r="H110" s="8" t="s">
        <v>1982</v>
      </c>
      <c r="I110" s="10">
        <v>0.30180099999999999</v>
      </c>
      <c r="J110" s="8">
        <v>36.369999999999997</v>
      </c>
      <c r="K110" s="8">
        <v>20.57</v>
      </c>
      <c r="L110" s="8">
        <v>16.459999999999997</v>
      </c>
      <c r="M110" s="8">
        <v>0</v>
      </c>
      <c r="N110">
        <v>237.33999999999997</v>
      </c>
      <c r="O110" s="10">
        <v>707.35</v>
      </c>
      <c r="P110" s="8" t="s">
        <v>1982</v>
      </c>
      <c r="Q110" s="8" t="s">
        <v>1982</v>
      </c>
    </row>
    <row r="111" spans="1:17" x14ac:dyDescent="0.3">
      <c r="A111" s="4">
        <v>44741</v>
      </c>
      <c r="B111" s="8" t="s">
        <v>2006</v>
      </c>
      <c r="C111" s="8" t="s">
        <v>2012</v>
      </c>
      <c r="D111" s="8" t="s">
        <v>2017</v>
      </c>
      <c r="E111" s="8" t="s">
        <v>1899</v>
      </c>
      <c r="F111" s="8">
        <v>123</v>
      </c>
      <c r="G111" s="8">
        <v>66.5</v>
      </c>
      <c r="H111" s="8">
        <f t="shared" si="1"/>
        <v>0.14001457062198341</v>
      </c>
      <c r="I111" s="10">
        <v>0.19519900000000001</v>
      </c>
      <c r="J111" s="8">
        <v>36.369999999999997</v>
      </c>
      <c r="K111" s="8">
        <v>20.57</v>
      </c>
      <c r="L111" s="8">
        <v>16.459999999999997</v>
      </c>
      <c r="M111" s="8">
        <v>0</v>
      </c>
      <c r="N111">
        <v>237.33999999999997</v>
      </c>
      <c r="O111" s="10">
        <v>707.35</v>
      </c>
      <c r="P111" s="8" t="s">
        <v>1982</v>
      </c>
      <c r="Q111" s="8" t="s">
        <v>1982</v>
      </c>
    </row>
    <row r="112" spans="1:17" x14ac:dyDescent="0.3">
      <c r="A112" s="4">
        <v>44741</v>
      </c>
      <c r="B112" s="8" t="s">
        <v>2006</v>
      </c>
      <c r="C112" s="8" t="s">
        <v>2012</v>
      </c>
      <c r="D112" s="8" t="s">
        <v>2018</v>
      </c>
      <c r="E112" s="8" t="s">
        <v>1899</v>
      </c>
      <c r="F112" s="8">
        <v>10</v>
      </c>
      <c r="G112" s="8">
        <v>66.5</v>
      </c>
      <c r="H112" s="8">
        <f t="shared" si="1"/>
        <v>1.1383298424551498E-2</v>
      </c>
      <c r="I112" s="10">
        <v>0.33139800000000003</v>
      </c>
      <c r="J112" s="8">
        <v>36.369999999999997</v>
      </c>
      <c r="K112" s="8">
        <v>20.57</v>
      </c>
      <c r="L112" s="8">
        <v>16.459999999999997</v>
      </c>
      <c r="M112" s="8">
        <v>0</v>
      </c>
      <c r="N112">
        <v>237.33999999999997</v>
      </c>
      <c r="O112" s="10">
        <v>707.35</v>
      </c>
      <c r="P112" s="8" t="s">
        <v>1982</v>
      </c>
      <c r="Q112" s="8" t="s">
        <v>1982</v>
      </c>
    </row>
    <row r="113" spans="1:17" x14ac:dyDescent="0.3">
      <c r="A113" s="4">
        <v>44741</v>
      </c>
      <c r="B113" s="8" t="s">
        <v>2006</v>
      </c>
      <c r="C113" s="8" t="s">
        <v>2012</v>
      </c>
      <c r="D113" s="8" t="s">
        <v>2013</v>
      </c>
      <c r="E113" s="8" t="s">
        <v>1899</v>
      </c>
      <c r="F113" s="8">
        <v>1130</v>
      </c>
      <c r="G113" s="8">
        <v>777.33</v>
      </c>
      <c r="H113" s="8">
        <f t="shared" si="1"/>
        <v>1.2863127219743193</v>
      </c>
      <c r="I113" s="10">
        <v>0.125273</v>
      </c>
      <c r="J113" s="8">
        <v>36.380000000000003</v>
      </c>
      <c r="K113" s="8">
        <v>20.58</v>
      </c>
      <c r="L113" s="8">
        <v>20.38</v>
      </c>
      <c r="M113" s="8">
        <v>0</v>
      </c>
      <c r="N113">
        <v>243.64999999999998</v>
      </c>
      <c r="O113" s="10">
        <v>707.35</v>
      </c>
      <c r="P113" s="8" t="s">
        <v>1982</v>
      </c>
      <c r="Q113" s="8" t="s">
        <v>1982</v>
      </c>
    </row>
    <row r="114" spans="1:17" x14ac:dyDescent="0.3">
      <c r="A114" s="4">
        <v>44741</v>
      </c>
      <c r="B114" s="8" t="s">
        <v>2006</v>
      </c>
      <c r="C114" s="8" t="s">
        <v>2012</v>
      </c>
      <c r="D114" s="8" t="s">
        <v>2014</v>
      </c>
      <c r="E114" s="8" t="s">
        <v>1899</v>
      </c>
      <c r="F114" s="8">
        <v>664</v>
      </c>
      <c r="G114" s="8">
        <v>777.33</v>
      </c>
      <c r="H114" s="8">
        <f t="shared" si="1"/>
        <v>0.75585101539021948</v>
      </c>
      <c r="I114" s="10">
        <v>0.18326700000000001</v>
      </c>
      <c r="J114" s="8">
        <v>36.380000000000003</v>
      </c>
      <c r="K114" s="8">
        <v>20.58</v>
      </c>
      <c r="L114" s="8">
        <v>20.38</v>
      </c>
      <c r="M114" s="8">
        <v>0</v>
      </c>
      <c r="N114">
        <v>243.64999999999998</v>
      </c>
      <c r="O114" s="10">
        <v>707.35</v>
      </c>
      <c r="P114" s="8" t="s">
        <v>1982</v>
      </c>
      <c r="Q114" s="8" t="s">
        <v>1982</v>
      </c>
    </row>
    <row r="115" spans="1:17" x14ac:dyDescent="0.3">
      <c r="A115" s="4">
        <v>44741</v>
      </c>
      <c r="B115" s="8" t="s">
        <v>2006</v>
      </c>
      <c r="C115" s="8" t="s">
        <v>2012</v>
      </c>
      <c r="D115" s="8" t="s">
        <v>2015</v>
      </c>
      <c r="E115" s="8" t="s">
        <v>1899</v>
      </c>
      <c r="F115" s="8">
        <v>538</v>
      </c>
      <c r="G115" s="8">
        <v>777.33</v>
      </c>
      <c r="H115" s="8">
        <f t="shared" si="1"/>
        <v>0.61242145524087055</v>
      </c>
      <c r="I115" s="10">
        <v>0.15604599999999999</v>
      </c>
      <c r="J115" s="8">
        <v>36.380000000000003</v>
      </c>
      <c r="K115" s="8">
        <v>20.58</v>
      </c>
      <c r="L115" s="8">
        <v>20.38</v>
      </c>
      <c r="M115" s="8">
        <v>0</v>
      </c>
      <c r="N115">
        <v>243.64999999999998</v>
      </c>
      <c r="O115" s="10">
        <v>707.35</v>
      </c>
      <c r="P115" s="8" t="s">
        <v>1982</v>
      </c>
      <c r="Q115" s="8" t="s">
        <v>1982</v>
      </c>
    </row>
    <row r="116" spans="1:17" x14ac:dyDescent="0.3">
      <c r="A116" s="4">
        <v>44742</v>
      </c>
      <c r="B116" s="8" t="s">
        <v>2006</v>
      </c>
      <c r="C116" s="8" t="s">
        <v>2004</v>
      </c>
      <c r="D116" s="8" t="s">
        <v>2005</v>
      </c>
      <c r="E116" s="8" t="s">
        <v>1902</v>
      </c>
      <c r="F116" s="8">
        <v>0</v>
      </c>
      <c r="G116" s="8">
        <v>23.667000000000002</v>
      </c>
      <c r="H116" s="8">
        <f t="shared" si="1"/>
        <v>0</v>
      </c>
      <c r="I116" s="10">
        <v>0.243142</v>
      </c>
      <c r="J116" s="8">
        <v>36.97</v>
      </c>
      <c r="K116" s="8">
        <v>21.08</v>
      </c>
      <c r="L116" s="8">
        <v>20.38</v>
      </c>
      <c r="M116" s="8">
        <v>0</v>
      </c>
      <c r="N116">
        <v>244.01000000000005</v>
      </c>
      <c r="O116" s="10">
        <v>710.56</v>
      </c>
      <c r="P116" s="8" t="s">
        <v>1982</v>
      </c>
      <c r="Q116" s="8" t="s">
        <v>1982</v>
      </c>
    </row>
    <row r="117" spans="1:17" x14ac:dyDescent="0.3">
      <c r="A117" s="4">
        <v>44742</v>
      </c>
      <c r="B117" s="8" t="s">
        <v>2006</v>
      </c>
      <c r="C117" s="8" t="s">
        <v>2004</v>
      </c>
      <c r="D117" s="8" t="s">
        <v>2007</v>
      </c>
      <c r="E117" s="8" t="s">
        <v>1899</v>
      </c>
      <c r="F117" s="8">
        <v>6</v>
      </c>
      <c r="G117" s="8">
        <v>23.667000000000002</v>
      </c>
      <c r="H117" s="8">
        <f t="shared" si="1"/>
        <v>6.8299790547308985E-3</v>
      </c>
      <c r="I117" s="10">
        <v>0.22406899999999999</v>
      </c>
      <c r="J117" s="8">
        <v>36.97</v>
      </c>
      <c r="K117" s="8">
        <v>21.08</v>
      </c>
      <c r="L117" s="8">
        <v>20.38</v>
      </c>
      <c r="M117" s="8">
        <v>0</v>
      </c>
      <c r="N117">
        <v>244.01000000000005</v>
      </c>
      <c r="O117" s="10">
        <v>710.56</v>
      </c>
      <c r="P117" s="8" t="s">
        <v>1982</v>
      </c>
      <c r="Q117" s="8" t="s">
        <v>1982</v>
      </c>
    </row>
    <row r="118" spans="1:17" x14ac:dyDescent="0.3">
      <c r="A118" s="4">
        <v>44742</v>
      </c>
      <c r="B118" s="8" t="s">
        <v>2006</v>
      </c>
      <c r="C118" s="8" t="s">
        <v>2004</v>
      </c>
      <c r="D118" s="8" t="s">
        <v>2008</v>
      </c>
      <c r="E118" s="8" t="s">
        <v>1899</v>
      </c>
      <c r="F118" s="8">
        <v>65</v>
      </c>
      <c r="G118" s="8">
        <v>23.667000000000002</v>
      </c>
      <c r="H118" s="8">
        <f t="shared" si="1"/>
        <v>7.3991439759584735E-2</v>
      </c>
      <c r="I118" s="10">
        <v>0.22406899999999999</v>
      </c>
      <c r="J118" s="8">
        <v>36.97</v>
      </c>
      <c r="K118" s="8">
        <v>21.08</v>
      </c>
      <c r="L118" s="8">
        <v>20.38</v>
      </c>
      <c r="M118" s="8">
        <v>0</v>
      </c>
      <c r="N118">
        <v>244.01000000000005</v>
      </c>
      <c r="O118" s="10">
        <v>710.56</v>
      </c>
      <c r="P118" s="8" t="s">
        <v>1982</v>
      </c>
      <c r="Q118" s="8" t="s">
        <v>1982</v>
      </c>
    </row>
    <row r="119" spans="1:17" x14ac:dyDescent="0.3">
      <c r="A119" s="4">
        <v>44742</v>
      </c>
      <c r="B119" s="8" t="s">
        <v>2006</v>
      </c>
      <c r="C119" s="8" t="s">
        <v>2004</v>
      </c>
      <c r="D119" s="8" t="s">
        <v>2009</v>
      </c>
      <c r="E119" s="8" t="s">
        <v>1899</v>
      </c>
      <c r="F119" s="8">
        <v>627</v>
      </c>
      <c r="G119" s="8">
        <v>492.66699999999997</v>
      </c>
      <c r="H119" s="8">
        <f t="shared" si="1"/>
        <v>0.71373281121937893</v>
      </c>
      <c r="I119" s="10">
        <v>0.131885</v>
      </c>
      <c r="J119" s="8">
        <v>36.97</v>
      </c>
      <c r="K119" s="8">
        <v>21.08</v>
      </c>
      <c r="L119" s="8">
        <v>20.38</v>
      </c>
      <c r="M119" s="8">
        <v>0</v>
      </c>
      <c r="N119">
        <v>244.01000000000005</v>
      </c>
      <c r="O119" s="10">
        <v>710.56</v>
      </c>
      <c r="P119" s="8" t="s">
        <v>1982</v>
      </c>
      <c r="Q119" s="8" t="s">
        <v>1982</v>
      </c>
    </row>
    <row r="120" spans="1:17" x14ac:dyDescent="0.3">
      <c r="A120" s="4">
        <v>44742</v>
      </c>
      <c r="B120" s="8" t="s">
        <v>2006</v>
      </c>
      <c r="C120" s="8" t="s">
        <v>2004</v>
      </c>
      <c r="D120" s="8" t="s">
        <v>2010</v>
      </c>
      <c r="E120" s="8" t="s">
        <v>1899</v>
      </c>
      <c r="F120" s="8">
        <v>339</v>
      </c>
      <c r="G120" s="8">
        <v>492.66699999999997</v>
      </c>
      <c r="H120" s="8">
        <f t="shared" si="1"/>
        <v>0.38589381659229577</v>
      </c>
      <c r="I120" s="10">
        <v>0.10996300000000001</v>
      </c>
      <c r="J120" s="8">
        <v>36.97</v>
      </c>
      <c r="K120" s="8">
        <v>21.08</v>
      </c>
      <c r="L120" s="8">
        <v>20.38</v>
      </c>
      <c r="M120" s="8">
        <v>0</v>
      </c>
      <c r="N120">
        <v>244.01000000000005</v>
      </c>
      <c r="O120" s="10">
        <v>710.56</v>
      </c>
      <c r="P120" s="8" t="s">
        <v>1982</v>
      </c>
      <c r="Q120" s="8" t="s">
        <v>1982</v>
      </c>
    </row>
    <row r="121" spans="1:17" x14ac:dyDescent="0.3">
      <c r="A121" s="4">
        <v>44742</v>
      </c>
      <c r="B121" s="8" t="s">
        <v>2006</v>
      </c>
      <c r="C121" s="8" t="s">
        <v>2004</v>
      </c>
      <c r="D121" s="8" t="s">
        <v>2011</v>
      </c>
      <c r="E121" s="8" t="s">
        <v>1899</v>
      </c>
      <c r="F121" s="8">
        <v>512</v>
      </c>
      <c r="G121" s="8">
        <v>492.66699999999997</v>
      </c>
      <c r="H121" s="8">
        <f t="shared" si="1"/>
        <v>0.58282487933703664</v>
      </c>
      <c r="I121" s="10">
        <v>0.16323699999999999</v>
      </c>
      <c r="J121" s="8">
        <v>36.97</v>
      </c>
      <c r="K121" s="8">
        <v>21.08</v>
      </c>
      <c r="L121" s="8">
        <v>20.38</v>
      </c>
      <c r="M121" s="8">
        <v>0</v>
      </c>
      <c r="N121">
        <v>244.01000000000005</v>
      </c>
      <c r="O121" s="10">
        <v>710.56</v>
      </c>
      <c r="P121" s="8" t="s">
        <v>1982</v>
      </c>
      <c r="Q121" s="8" t="s">
        <v>1982</v>
      </c>
    </row>
    <row r="122" spans="1:17" x14ac:dyDescent="0.3">
      <c r="A122" s="4">
        <v>44742</v>
      </c>
      <c r="B122" s="8" t="s">
        <v>2006</v>
      </c>
      <c r="C122" s="8" t="s">
        <v>2012</v>
      </c>
      <c r="D122" s="8" t="s">
        <v>2016</v>
      </c>
      <c r="E122" s="8" t="s">
        <v>1899</v>
      </c>
      <c r="F122" s="8">
        <v>11</v>
      </c>
      <c r="G122" s="8">
        <v>44.667000000000002</v>
      </c>
      <c r="H122" s="8">
        <f t="shared" si="1"/>
        <v>1.2521628267006648E-2</v>
      </c>
      <c r="I122" s="10">
        <v>0.30180099999999999</v>
      </c>
      <c r="J122" s="8">
        <v>36.97</v>
      </c>
      <c r="K122" s="8">
        <v>21.08</v>
      </c>
      <c r="L122" s="8">
        <v>16.459999999999997</v>
      </c>
      <c r="M122" s="8">
        <v>0</v>
      </c>
      <c r="N122">
        <v>237.33999999999997</v>
      </c>
      <c r="O122" s="10">
        <v>710.56</v>
      </c>
      <c r="P122" s="8" t="s">
        <v>1982</v>
      </c>
      <c r="Q122" s="8" t="s">
        <v>1982</v>
      </c>
    </row>
    <row r="123" spans="1:17" x14ac:dyDescent="0.3">
      <c r="A123" s="4">
        <v>44742</v>
      </c>
      <c r="B123" s="8" t="s">
        <v>2006</v>
      </c>
      <c r="C123" s="8" t="s">
        <v>2012</v>
      </c>
      <c r="D123" s="8" t="s">
        <v>2017</v>
      </c>
      <c r="E123" s="8" t="s">
        <v>1899</v>
      </c>
      <c r="F123" s="8">
        <v>112</v>
      </c>
      <c r="G123" s="8">
        <v>44.667000000000002</v>
      </c>
      <c r="H123" s="8">
        <f t="shared" si="1"/>
        <v>0.12749294235497677</v>
      </c>
      <c r="I123" s="10">
        <v>0.19519900000000001</v>
      </c>
      <c r="J123" s="8">
        <v>36.97</v>
      </c>
      <c r="K123" s="8">
        <v>21.08</v>
      </c>
      <c r="L123" s="8">
        <v>16.459999999999997</v>
      </c>
      <c r="M123" s="8">
        <v>0</v>
      </c>
      <c r="N123">
        <v>237.33999999999997</v>
      </c>
      <c r="O123" s="10">
        <v>710.56</v>
      </c>
      <c r="P123" s="8" t="s">
        <v>1982</v>
      </c>
      <c r="Q123" s="8" t="s">
        <v>1982</v>
      </c>
    </row>
    <row r="124" spans="1:17" x14ac:dyDescent="0.3">
      <c r="A124" s="4">
        <v>44742</v>
      </c>
      <c r="B124" s="8" t="s">
        <v>2006</v>
      </c>
      <c r="C124" s="8" t="s">
        <v>2012</v>
      </c>
      <c r="D124" s="8" t="s">
        <v>2018</v>
      </c>
      <c r="E124" s="8" t="s">
        <v>1899</v>
      </c>
      <c r="F124" s="8">
        <v>11</v>
      </c>
      <c r="G124" s="8">
        <v>44.667000000000002</v>
      </c>
      <c r="H124" s="8">
        <f t="shared" si="1"/>
        <v>1.2521628267006648E-2</v>
      </c>
      <c r="I124" s="10">
        <v>0.33139800000000003</v>
      </c>
      <c r="J124" s="8">
        <v>36.97</v>
      </c>
      <c r="K124" s="8">
        <v>21.08</v>
      </c>
      <c r="L124" s="8">
        <v>16.459999999999997</v>
      </c>
      <c r="M124" s="8">
        <v>0</v>
      </c>
      <c r="N124">
        <v>237.33999999999997</v>
      </c>
      <c r="O124" s="10">
        <v>710.56</v>
      </c>
      <c r="P124" s="8" t="s">
        <v>1982</v>
      </c>
      <c r="Q124" s="8" t="s">
        <v>1982</v>
      </c>
    </row>
    <row r="125" spans="1:17" x14ac:dyDescent="0.3">
      <c r="A125" s="4">
        <v>44742</v>
      </c>
      <c r="B125" s="8" t="s">
        <v>2006</v>
      </c>
      <c r="C125" s="8" t="s">
        <v>2012</v>
      </c>
      <c r="D125" s="8" t="s">
        <v>2013</v>
      </c>
      <c r="E125" s="8" t="s">
        <v>1899</v>
      </c>
      <c r="F125" s="8">
        <v>405</v>
      </c>
      <c r="G125" s="8">
        <v>328.66699999999997</v>
      </c>
      <c r="H125" s="8">
        <f t="shared" si="1"/>
        <v>0.46102358619433564</v>
      </c>
      <c r="I125" s="10">
        <v>0.125273</v>
      </c>
      <c r="J125" s="8">
        <v>36.979999999999997</v>
      </c>
      <c r="K125" s="8">
        <v>21.09</v>
      </c>
      <c r="L125" s="8">
        <v>20.38</v>
      </c>
      <c r="M125" s="8">
        <v>0</v>
      </c>
      <c r="N125">
        <v>243.64999999999998</v>
      </c>
      <c r="O125" s="10">
        <v>710.56</v>
      </c>
      <c r="P125" s="8" t="s">
        <v>1982</v>
      </c>
      <c r="Q125" s="8" t="s">
        <v>1982</v>
      </c>
    </row>
    <row r="126" spans="1:17" x14ac:dyDescent="0.3">
      <c r="A126" s="4">
        <v>44742</v>
      </c>
      <c r="B126" s="8" t="s">
        <v>2006</v>
      </c>
      <c r="C126" s="8" t="s">
        <v>2012</v>
      </c>
      <c r="D126" s="8" t="s">
        <v>2014</v>
      </c>
      <c r="E126" s="8" t="s">
        <v>1899</v>
      </c>
      <c r="F126" s="8">
        <v>202</v>
      </c>
      <c r="G126" s="8">
        <v>328.66699999999997</v>
      </c>
      <c r="H126" s="8">
        <f t="shared" si="1"/>
        <v>0.22994262817594024</v>
      </c>
      <c r="I126" s="10">
        <v>0.18326700000000001</v>
      </c>
      <c r="J126" s="8">
        <v>36.979999999999997</v>
      </c>
      <c r="K126" s="8">
        <v>21.09</v>
      </c>
      <c r="L126" s="8">
        <v>20.38</v>
      </c>
      <c r="M126" s="8">
        <v>0</v>
      </c>
      <c r="N126">
        <v>243.64999999999998</v>
      </c>
      <c r="O126" s="10">
        <v>710.56</v>
      </c>
      <c r="P126" s="8" t="s">
        <v>1982</v>
      </c>
      <c r="Q126" s="8" t="s">
        <v>1982</v>
      </c>
    </row>
    <row r="127" spans="1:17" x14ac:dyDescent="0.3">
      <c r="A127" s="4">
        <v>44742</v>
      </c>
      <c r="B127" s="8" t="s">
        <v>2006</v>
      </c>
      <c r="C127" s="8" t="s">
        <v>2012</v>
      </c>
      <c r="D127" s="8" t="s">
        <v>2015</v>
      </c>
      <c r="E127" s="8" t="s">
        <v>1899</v>
      </c>
      <c r="F127" s="8">
        <v>379</v>
      </c>
      <c r="G127" s="8">
        <v>328.66699999999997</v>
      </c>
      <c r="H127" s="8">
        <f t="shared" si="1"/>
        <v>0.43142701029050179</v>
      </c>
      <c r="I127" s="10">
        <v>0.15604599999999999</v>
      </c>
      <c r="J127" s="8">
        <v>36.979999999999997</v>
      </c>
      <c r="K127" s="8">
        <v>21.09</v>
      </c>
      <c r="L127" s="8">
        <v>20.38</v>
      </c>
      <c r="M127" s="8">
        <v>0</v>
      </c>
      <c r="N127">
        <v>243.64999999999998</v>
      </c>
      <c r="O127" s="10">
        <v>710.56</v>
      </c>
      <c r="P127" s="8" t="s">
        <v>1982</v>
      </c>
      <c r="Q127" s="8" t="s">
        <v>1982</v>
      </c>
    </row>
    <row r="128" spans="1:17" x14ac:dyDescent="0.3">
      <c r="A128" s="4">
        <v>44775</v>
      </c>
      <c r="B128" s="8" t="s">
        <v>2041</v>
      </c>
      <c r="C128" s="8" t="s">
        <v>2004</v>
      </c>
      <c r="D128" s="8" t="s">
        <v>2005</v>
      </c>
      <c r="E128" s="8" t="s">
        <v>1899</v>
      </c>
      <c r="F128" s="8">
        <v>3</v>
      </c>
      <c r="G128" s="8">
        <v>1.33</v>
      </c>
      <c r="H128" s="8">
        <f>F128/85.86</f>
        <v>3.494060097833683E-2</v>
      </c>
      <c r="I128" s="10">
        <v>0.25346200000000002</v>
      </c>
      <c r="J128" s="8">
        <v>38.729999999999997</v>
      </c>
      <c r="K128" s="8">
        <v>22.84</v>
      </c>
      <c r="L128" s="8">
        <v>72.11</v>
      </c>
      <c r="M128" s="8">
        <v>34.33</v>
      </c>
      <c r="N128">
        <v>160.58999999999997</v>
      </c>
      <c r="O128" s="10">
        <v>704.98</v>
      </c>
      <c r="P128" s="8" t="s">
        <v>1982</v>
      </c>
      <c r="Q128" s="8" t="s">
        <v>1982</v>
      </c>
    </row>
    <row r="129" spans="1:17" x14ac:dyDescent="0.3">
      <c r="A129" s="4">
        <v>44775</v>
      </c>
      <c r="B129" s="8" t="s">
        <v>2041</v>
      </c>
      <c r="C129" s="8" t="s">
        <v>2004</v>
      </c>
      <c r="D129" s="8" t="s">
        <v>2007</v>
      </c>
      <c r="E129" s="8" t="s">
        <v>1899</v>
      </c>
      <c r="F129" s="8">
        <v>1</v>
      </c>
      <c r="G129" s="8">
        <v>1.33</v>
      </c>
      <c r="H129" s="8">
        <f t="shared" ref="H129:H192" si="2">F129/85.86</f>
        <v>1.1646866992778943E-2</v>
      </c>
      <c r="I129" s="10">
        <v>0.23059399999999999</v>
      </c>
      <c r="J129" s="8">
        <v>38.729999999999997</v>
      </c>
      <c r="K129" s="8">
        <v>22.84</v>
      </c>
      <c r="L129" s="8">
        <v>72.11</v>
      </c>
      <c r="M129" s="8">
        <v>34.33</v>
      </c>
      <c r="N129">
        <v>160.58999999999997</v>
      </c>
      <c r="O129" s="10">
        <v>704.98</v>
      </c>
      <c r="P129" s="8" t="s">
        <v>1982</v>
      </c>
      <c r="Q129" s="8" t="s">
        <v>1982</v>
      </c>
    </row>
    <row r="130" spans="1:17" x14ac:dyDescent="0.3">
      <c r="A130" s="4">
        <v>44775</v>
      </c>
      <c r="B130" s="8" t="s">
        <v>2041</v>
      </c>
      <c r="C130" s="8" t="s">
        <v>2004</v>
      </c>
      <c r="D130" s="8" t="s">
        <v>2008</v>
      </c>
      <c r="E130" s="8" t="s">
        <v>1902</v>
      </c>
      <c r="F130" s="8">
        <v>0</v>
      </c>
      <c r="G130" s="8">
        <v>1.33</v>
      </c>
      <c r="H130" s="8">
        <f t="shared" si="2"/>
        <v>0</v>
      </c>
      <c r="I130" s="10">
        <v>0.23059399999999999</v>
      </c>
      <c r="J130" s="8">
        <v>38.729999999999997</v>
      </c>
      <c r="K130" s="8">
        <v>22.84</v>
      </c>
      <c r="L130" s="8">
        <v>72.11</v>
      </c>
      <c r="M130" s="8">
        <v>34.33</v>
      </c>
      <c r="N130">
        <v>160.58999999999997</v>
      </c>
      <c r="O130" s="10">
        <v>704.98</v>
      </c>
      <c r="P130" s="8" t="s">
        <v>1982</v>
      </c>
      <c r="Q130" s="8" t="s">
        <v>1982</v>
      </c>
    </row>
    <row r="131" spans="1:17" x14ac:dyDescent="0.3">
      <c r="A131" s="4">
        <v>44775</v>
      </c>
      <c r="B131" s="8" t="s">
        <v>2041</v>
      </c>
      <c r="C131" s="8" t="s">
        <v>2004</v>
      </c>
      <c r="D131" s="8" t="s">
        <v>2009</v>
      </c>
      <c r="E131" s="8" t="s">
        <v>2040</v>
      </c>
      <c r="F131" s="8">
        <v>0</v>
      </c>
      <c r="G131" s="8">
        <v>9</v>
      </c>
      <c r="H131" s="8">
        <f t="shared" si="2"/>
        <v>0</v>
      </c>
      <c r="I131" s="10">
        <v>0.172982</v>
      </c>
      <c r="J131" s="8">
        <v>38.729999999999997</v>
      </c>
      <c r="K131" s="8">
        <v>22.84</v>
      </c>
      <c r="L131" s="8">
        <v>72.11</v>
      </c>
      <c r="M131" s="8">
        <v>34.33</v>
      </c>
      <c r="N131">
        <v>160.58999999999997</v>
      </c>
      <c r="O131" s="10">
        <v>704.98</v>
      </c>
      <c r="P131" s="8" t="s">
        <v>1982</v>
      </c>
      <c r="Q131" s="8" t="s">
        <v>1982</v>
      </c>
    </row>
    <row r="132" spans="1:17" x14ac:dyDescent="0.3">
      <c r="A132" s="4">
        <v>44775</v>
      </c>
      <c r="B132" s="8" t="s">
        <v>2041</v>
      </c>
      <c r="C132" s="8" t="s">
        <v>2004</v>
      </c>
      <c r="D132" s="8" t="s">
        <v>2010</v>
      </c>
      <c r="E132" s="8" t="s">
        <v>1899</v>
      </c>
      <c r="F132" s="8">
        <v>11</v>
      </c>
      <c r="G132" s="8">
        <v>9</v>
      </c>
      <c r="H132" s="8">
        <f t="shared" si="2"/>
        <v>0.12811553692056837</v>
      </c>
      <c r="I132" s="10">
        <v>0.15471199999999999</v>
      </c>
      <c r="J132" s="8">
        <v>38.729999999999997</v>
      </c>
      <c r="K132" s="8">
        <v>22.84</v>
      </c>
      <c r="L132" s="8">
        <v>72.11</v>
      </c>
      <c r="M132" s="8">
        <v>34.33</v>
      </c>
      <c r="N132">
        <v>160.58999999999997</v>
      </c>
      <c r="O132" s="10">
        <v>704.98</v>
      </c>
      <c r="P132" s="8" t="s">
        <v>1982</v>
      </c>
      <c r="Q132" s="8" t="s">
        <v>1982</v>
      </c>
    </row>
    <row r="133" spans="1:17" x14ac:dyDescent="0.3">
      <c r="A133" s="4">
        <v>44775</v>
      </c>
      <c r="B133" s="8" t="s">
        <v>2041</v>
      </c>
      <c r="C133" s="8" t="s">
        <v>2004</v>
      </c>
      <c r="D133" s="8" t="s">
        <v>2011</v>
      </c>
      <c r="E133" s="8" t="s">
        <v>1899</v>
      </c>
      <c r="F133" s="8">
        <v>16</v>
      </c>
      <c r="G133" s="8">
        <v>9</v>
      </c>
      <c r="H133" s="8">
        <f t="shared" si="2"/>
        <v>0.18634987188446309</v>
      </c>
      <c r="I133" s="10">
        <v>0.19692100000000001</v>
      </c>
      <c r="J133" s="8">
        <v>38.729999999999997</v>
      </c>
      <c r="K133" s="8">
        <v>22.84</v>
      </c>
      <c r="L133" s="8">
        <v>72.11</v>
      </c>
      <c r="M133" s="8">
        <v>34.33</v>
      </c>
      <c r="N133">
        <v>160.58999999999997</v>
      </c>
      <c r="O133" s="10">
        <v>704.98</v>
      </c>
      <c r="P133" s="8" t="s">
        <v>1982</v>
      </c>
      <c r="Q133" s="8" t="s">
        <v>1982</v>
      </c>
    </row>
    <row r="134" spans="1:17" x14ac:dyDescent="0.3">
      <c r="A134" s="4">
        <v>44775</v>
      </c>
      <c r="B134" s="8" t="s">
        <v>2041</v>
      </c>
      <c r="C134" s="8" t="s">
        <v>2012</v>
      </c>
      <c r="D134" s="8" t="s">
        <v>2013</v>
      </c>
      <c r="E134" s="8" t="s">
        <v>1899</v>
      </c>
      <c r="F134" s="8">
        <v>31</v>
      </c>
      <c r="G134" s="8">
        <v>19</v>
      </c>
      <c r="H134" s="8">
        <f t="shared" si="2"/>
        <v>0.36105287677614722</v>
      </c>
      <c r="I134" s="10">
        <v>0.188583</v>
      </c>
      <c r="J134" s="8">
        <v>38.76</v>
      </c>
      <c r="K134" s="8">
        <v>22.85</v>
      </c>
      <c r="L134" s="8">
        <v>67.22</v>
      </c>
      <c r="M134" s="8">
        <v>32.159999999999997</v>
      </c>
      <c r="N134">
        <v>157.19999999999999</v>
      </c>
      <c r="O134" s="10">
        <v>704.98</v>
      </c>
      <c r="P134" s="8" t="s">
        <v>1982</v>
      </c>
      <c r="Q134" s="8" t="s">
        <v>1982</v>
      </c>
    </row>
    <row r="135" spans="1:17" x14ac:dyDescent="0.3">
      <c r="A135" s="4">
        <v>44775</v>
      </c>
      <c r="B135" s="8" t="s">
        <v>2041</v>
      </c>
      <c r="C135" s="8" t="s">
        <v>2012</v>
      </c>
      <c r="D135" s="8" t="s">
        <v>2014</v>
      </c>
      <c r="E135" s="8" t="s">
        <v>1899</v>
      </c>
      <c r="F135" s="8">
        <v>4</v>
      </c>
      <c r="G135" s="8">
        <v>19</v>
      </c>
      <c r="H135" s="8">
        <f t="shared" si="2"/>
        <v>4.6587467971115772E-2</v>
      </c>
      <c r="I135" s="10">
        <v>0.238511</v>
      </c>
      <c r="J135" s="8">
        <v>38.76</v>
      </c>
      <c r="K135" s="8">
        <v>22.85</v>
      </c>
      <c r="L135" s="8">
        <v>67.22</v>
      </c>
      <c r="M135" s="8">
        <v>32.159999999999997</v>
      </c>
      <c r="N135">
        <v>157.19999999999999</v>
      </c>
      <c r="O135" s="10">
        <v>704.98</v>
      </c>
      <c r="P135" s="8" t="s">
        <v>1982</v>
      </c>
      <c r="Q135" s="8" t="s">
        <v>1982</v>
      </c>
    </row>
    <row r="136" spans="1:17" x14ac:dyDescent="0.3">
      <c r="A136" s="4">
        <v>44775</v>
      </c>
      <c r="B136" s="8" t="s">
        <v>2041</v>
      </c>
      <c r="C136" s="8" t="s">
        <v>2012</v>
      </c>
      <c r="D136" s="8" t="s">
        <v>2015</v>
      </c>
      <c r="E136" s="8" t="s">
        <v>1899</v>
      </c>
      <c r="F136" s="8">
        <v>22</v>
      </c>
      <c r="G136" s="8">
        <v>19</v>
      </c>
      <c r="H136" s="8">
        <f t="shared" si="2"/>
        <v>0.25623107384113675</v>
      </c>
      <c r="I136" s="10">
        <v>0.20987149999999999</v>
      </c>
      <c r="J136" s="8">
        <v>38.76</v>
      </c>
      <c r="K136" s="8">
        <v>22.85</v>
      </c>
      <c r="L136" s="8">
        <v>67.22</v>
      </c>
      <c r="M136" s="8">
        <v>32.159999999999997</v>
      </c>
      <c r="N136">
        <v>157.19999999999999</v>
      </c>
      <c r="O136" s="10">
        <v>704.98</v>
      </c>
      <c r="P136" s="8" t="s">
        <v>1982</v>
      </c>
      <c r="Q136" s="8" t="s">
        <v>1982</v>
      </c>
    </row>
    <row r="137" spans="1:17" x14ac:dyDescent="0.3">
      <c r="A137" s="4">
        <v>44775</v>
      </c>
      <c r="B137" s="8" t="s">
        <v>2041</v>
      </c>
      <c r="C137" s="8" t="s">
        <v>2012</v>
      </c>
      <c r="D137" s="8" t="s">
        <v>2016</v>
      </c>
      <c r="E137" s="8" t="s">
        <v>1899</v>
      </c>
      <c r="F137" s="8">
        <v>1445</v>
      </c>
      <c r="G137" s="8">
        <v>490</v>
      </c>
      <c r="H137" s="8">
        <f t="shared" si="2"/>
        <v>16.829722804565574</v>
      </c>
      <c r="I137" s="10">
        <v>0.33182</v>
      </c>
      <c r="J137" s="8">
        <v>38.729999999999997</v>
      </c>
      <c r="K137" s="8">
        <v>22.84</v>
      </c>
      <c r="L137" s="8">
        <v>72.11</v>
      </c>
      <c r="M137" s="8">
        <v>34.33</v>
      </c>
      <c r="N137">
        <v>157.95999999999998</v>
      </c>
      <c r="O137" s="10">
        <v>704.98</v>
      </c>
      <c r="P137" s="8" t="s">
        <v>1982</v>
      </c>
      <c r="Q137" s="8" t="s">
        <v>1982</v>
      </c>
    </row>
    <row r="138" spans="1:17" x14ac:dyDescent="0.3">
      <c r="A138" s="4">
        <v>44775</v>
      </c>
      <c r="B138" s="8" t="s">
        <v>2041</v>
      </c>
      <c r="C138" s="8" t="s">
        <v>2012</v>
      </c>
      <c r="D138" s="8" t="s">
        <v>2017</v>
      </c>
      <c r="E138" s="8" t="s">
        <v>1899</v>
      </c>
      <c r="F138" s="8">
        <v>13</v>
      </c>
      <c r="G138" s="8">
        <v>490</v>
      </c>
      <c r="H138" s="8">
        <f t="shared" si="2"/>
        <v>0.15140927090612624</v>
      </c>
      <c r="I138" s="10">
        <v>0.19602800000000001</v>
      </c>
      <c r="J138" s="8">
        <v>38.729999999999997</v>
      </c>
      <c r="K138" s="8">
        <v>22.84</v>
      </c>
      <c r="L138" s="8">
        <v>72.11</v>
      </c>
      <c r="M138" s="8">
        <v>34.33</v>
      </c>
      <c r="N138">
        <v>157.95999999999998</v>
      </c>
      <c r="O138" s="10">
        <v>704.98</v>
      </c>
      <c r="P138" s="8" t="s">
        <v>1982</v>
      </c>
      <c r="Q138" s="8" t="s">
        <v>1982</v>
      </c>
    </row>
    <row r="139" spans="1:17" x14ac:dyDescent="0.3">
      <c r="A139" s="4">
        <v>44775</v>
      </c>
      <c r="B139" s="8" t="s">
        <v>2041</v>
      </c>
      <c r="C139" s="8" t="s">
        <v>2012</v>
      </c>
      <c r="D139" s="8" t="s">
        <v>2018</v>
      </c>
      <c r="E139" s="8" t="s">
        <v>1899</v>
      </c>
      <c r="F139" s="8">
        <v>12</v>
      </c>
      <c r="G139" s="8">
        <v>490</v>
      </c>
      <c r="H139" s="8">
        <f t="shared" si="2"/>
        <v>0.13976240391334732</v>
      </c>
      <c r="I139" s="10">
        <v>0.247725</v>
      </c>
      <c r="J139" s="8">
        <v>38.729999999999997</v>
      </c>
      <c r="K139" s="8">
        <v>22.84</v>
      </c>
      <c r="L139" s="8">
        <v>72.11</v>
      </c>
      <c r="M139" s="8">
        <v>34.33</v>
      </c>
      <c r="N139">
        <v>157.95999999999998</v>
      </c>
      <c r="O139" s="10">
        <v>704.98</v>
      </c>
      <c r="P139" s="8" t="s">
        <v>1982</v>
      </c>
      <c r="Q139" s="8" t="s">
        <v>1982</v>
      </c>
    </row>
    <row r="140" spans="1:17" x14ac:dyDescent="0.3">
      <c r="A140" s="4">
        <v>44776</v>
      </c>
      <c r="B140" s="8" t="s">
        <v>2041</v>
      </c>
      <c r="C140" s="8" t="s">
        <v>2004</v>
      </c>
      <c r="D140" s="8" t="s">
        <v>2005</v>
      </c>
      <c r="E140" s="8" t="s">
        <v>1899</v>
      </c>
      <c r="F140" s="8">
        <v>4</v>
      </c>
      <c r="G140" s="8">
        <v>13.33</v>
      </c>
      <c r="H140" s="8">
        <f t="shared" si="2"/>
        <v>4.6587467971115772E-2</v>
      </c>
      <c r="I140" s="10">
        <v>0.25346200000000002</v>
      </c>
      <c r="J140" s="8">
        <v>36.79</v>
      </c>
      <c r="K140" s="8">
        <v>19.66</v>
      </c>
      <c r="L140" s="8">
        <v>72.11</v>
      </c>
      <c r="M140" s="8">
        <v>34.33</v>
      </c>
      <c r="N140">
        <v>160.58999999999997</v>
      </c>
      <c r="O140" s="10">
        <v>704.11</v>
      </c>
      <c r="P140" s="8" t="s">
        <v>1982</v>
      </c>
      <c r="Q140" s="8" t="s">
        <v>1982</v>
      </c>
    </row>
    <row r="141" spans="1:17" x14ac:dyDescent="0.3">
      <c r="A141" s="4">
        <v>44776</v>
      </c>
      <c r="B141" s="8" t="s">
        <v>2041</v>
      </c>
      <c r="C141" s="8" t="s">
        <v>2004</v>
      </c>
      <c r="D141" s="8" t="s">
        <v>2007</v>
      </c>
      <c r="E141" s="8" t="s">
        <v>1899</v>
      </c>
      <c r="F141" s="8">
        <v>35</v>
      </c>
      <c r="G141" s="8">
        <v>13.33</v>
      </c>
      <c r="H141" s="8">
        <f t="shared" si="2"/>
        <v>0.40764034474726296</v>
      </c>
      <c r="I141" s="10">
        <v>0.23059399999999999</v>
      </c>
      <c r="J141" s="8">
        <v>36.79</v>
      </c>
      <c r="K141" s="8">
        <v>19.66</v>
      </c>
      <c r="L141" s="8">
        <v>72.11</v>
      </c>
      <c r="M141" s="8">
        <v>34.33</v>
      </c>
      <c r="N141">
        <v>160.58999999999997</v>
      </c>
      <c r="O141" s="10">
        <v>704.11</v>
      </c>
      <c r="P141" s="8" t="s">
        <v>1982</v>
      </c>
      <c r="Q141" s="8" t="s">
        <v>1982</v>
      </c>
    </row>
    <row r="142" spans="1:17" x14ac:dyDescent="0.3">
      <c r="A142" s="4">
        <v>44776</v>
      </c>
      <c r="B142" s="8" t="s">
        <v>2041</v>
      </c>
      <c r="C142" s="8" t="s">
        <v>2004</v>
      </c>
      <c r="D142" s="8" t="s">
        <v>2008</v>
      </c>
      <c r="E142" s="8" t="s">
        <v>1899</v>
      </c>
      <c r="F142" s="8">
        <v>1</v>
      </c>
      <c r="G142" s="8">
        <v>13.33</v>
      </c>
      <c r="H142" s="8">
        <f t="shared" si="2"/>
        <v>1.1646866992778943E-2</v>
      </c>
      <c r="I142" s="10">
        <v>0.23059399999999999</v>
      </c>
      <c r="J142" s="8">
        <v>36.79</v>
      </c>
      <c r="K142" s="8">
        <v>19.66</v>
      </c>
      <c r="L142" s="8">
        <v>72.11</v>
      </c>
      <c r="M142" s="8">
        <v>34.33</v>
      </c>
      <c r="N142">
        <v>160.58999999999997</v>
      </c>
      <c r="O142" s="10">
        <v>704.11</v>
      </c>
      <c r="P142" s="8" t="s">
        <v>1982</v>
      </c>
      <c r="Q142" s="8" t="s">
        <v>1982</v>
      </c>
    </row>
    <row r="143" spans="1:17" x14ac:dyDescent="0.3">
      <c r="A143" s="4">
        <v>44776</v>
      </c>
      <c r="B143" s="8" t="s">
        <v>2041</v>
      </c>
      <c r="C143" s="8" t="s">
        <v>2004</v>
      </c>
      <c r="D143" s="8" t="s">
        <v>2009</v>
      </c>
      <c r="E143" s="8" t="s">
        <v>1899</v>
      </c>
      <c r="F143" s="8">
        <v>41</v>
      </c>
      <c r="G143" s="8">
        <v>179.5</v>
      </c>
      <c r="H143" s="8">
        <f t="shared" si="2"/>
        <v>0.47752154670393665</v>
      </c>
      <c r="I143" s="10">
        <v>0.172982</v>
      </c>
      <c r="J143" s="8">
        <v>36.79</v>
      </c>
      <c r="K143" s="8">
        <v>19.66</v>
      </c>
      <c r="L143" s="8">
        <v>72.11</v>
      </c>
      <c r="M143" s="8">
        <v>34.33</v>
      </c>
      <c r="N143">
        <v>160.58999999999997</v>
      </c>
      <c r="O143" s="10">
        <v>704.11</v>
      </c>
      <c r="P143" s="8" t="s">
        <v>1982</v>
      </c>
      <c r="Q143" s="8" t="s">
        <v>1982</v>
      </c>
    </row>
    <row r="144" spans="1:17" x14ac:dyDescent="0.3">
      <c r="A144" s="4">
        <v>44776</v>
      </c>
      <c r="B144" s="8" t="s">
        <v>2041</v>
      </c>
      <c r="C144" s="8" t="s">
        <v>2004</v>
      </c>
      <c r="D144" s="8" t="s">
        <v>2010</v>
      </c>
      <c r="E144" s="8" t="s">
        <v>1899</v>
      </c>
      <c r="F144" s="8">
        <v>318</v>
      </c>
      <c r="G144" s="8">
        <v>179.5</v>
      </c>
      <c r="H144" s="8">
        <f t="shared" si="2"/>
        <v>3.7037037037037037</v>
      </c>
      <c r="I144" s="10">
        <v>0.15471199999999999</v>
      </c>
      <c r="J144" s="8">
        <v>36.79</v>
      </c>
      <c r="K144" s="8">
        <v>19.66</v>
      </c>
      <c r="L144" s="8">
        <v>72.11</v>
      </c>
      <c r="M144" s="8">
        <v>34.33</v>
      </c>
      <c r="N144">
        <v>160.58999999999997</v>
      </c>
      <c r="O144" s="10">
        <v>704.11</v>
      </c>
      <c r="P144" s="8" t="s">
        <v>1982</v>
      </c>
      <c r="Q144" s="8" t="s">
        <v>1982</v>
      </c>
    </row>
    <row r="145" spans="1:17" x14ac:dyDescent="0.3">
      <c r="A145" s="4">
        <v>44776</v>
      </c>
      <c r="B145" s="8" t="s">
        <v>2041</v>
      </c>
      <c r="C145" s="8" t="s">
        <v>2004</v>
      </c>
      <c r="D145" s="8" t="s">
        <v>2011</v>
      </c>
      <c r="E145" s="8" t="s">
        <v>1982</v>
      </c>
      <c r="F145" s="8" t="s">
        <v>1982</v>
      </c>
      <c r="G145" s="8" t="s">
        <v>1982</v>
      </c>
      <c r="H145" s="8" t="s">
        <v>1982</v>
      </c>
      <c r="I145" s="10">
        <v>0.19692100000000001</v>
      </c>
      <c r="J145" s="8">
        <v>36.79</v>
      </c>
      <c r="K145" s="8">
        <v>19.66</v>
      </c>
      <c r="L145" s="8">
        <v>72.11</v>
      </c>
      <c r="M145" s="8">
        <v>34.33</v>
      </c>
      <c r="N145">
        <v>160.58999999999997</v>
      </c>
      <c r="O145" s="10">
        <v>704.11</v>
      </c>
      <c r="P145" s="8" t="s">
        <v>1982</v>
      </c>
      <c r="Q145" s="8" t="s">
        <v>1982</v>
      </c>
    </row>
    <row r="146" spans="1:17" x14ac:dyDescent="0.3">
      <c r="A146" s="4">
        <v>44776</v>
      </c>
      <c r="B146" s="8" t="s">
        <v>2041</v>
      </c>
      <c r="C146" s="8" t="s">
        <v>2012</v>
      </c>
      <c r="D146" s="8" t="s">
        <v>2013</v>
      </c>
      <c r="E146" s="8" t="s">
        <v>1899</v>
      </c>
      <c r="F146" s="8">
        <v>103</v>
      </c>
      <c r="G146" s="8">
        <v>95</v>
      </c>
      <c r="H146" s="8">
        <f t="shared" si="2"/>
        <v>1.199627300256231</v>
      </c>
      <c r="I146" s="10">
        <v>0.188583</v>
      </c>
      <c r="J146" s="8">
        <v>36.78</v>
      </c>
      <c r="K146" s="8">
        <v>19.670000000000002</v>
      </c>
      <c r="L146" s="8">
        <v>67.22</v>
      </c>
      <c r="M146" s="8">
        <v>32.159999999999997</v>
      </c>
      <c r="N146">
        <v>157.19999999999999</v>
      </c>
      <c r="O146" s="10">
        <v>704.11</v>
      </c>
      <c r="P146" s="8" t="s">
        <v>1982</v>
      </c>
      <c r="Q146" s="8" t="s">
        <v>1982</v>
      </c>
    </row>
    <row r="147" spans="1:17" x14ac:dyDescent="0.3">
      <c r="A147" s="4">
        <v>44776</v>
      </c>
      <c r="B147" s="8" t="s">
        <v>2041</v>
      </c>
      <c r="C147" s="8" t="s">
        <v>2012</v>
      </c>
      <c r="D147" s="8" t="s">
        <v>2014</v>
      </c>
      <c r="E147" s="8" t="s">
        <v>1899</v>
      </c>
      <c r="F147" s="8">
        <v>122</v>
      </c>
      <c r="G147" s="8">
        <v>95</v>
      </c>
      <c r="H147" s="8">
        <f t="shared" si="2"/>
        <v>1.420917773119031</v>
      </c>
      <c r="I147" s="10">
        <v>0.238511</v>
      </c>
      <c r="J147" s="8">
        <v>36.78</v>
      </c>
      <c r="K147" s="8">
        <v>19.670000000000002</v>
      </c>
      <c r="L147" s="8">
        <v>67.22</v>
      </c>
      <c r="M147" s="8">
        <v>32.159999999999997</v>
      </c>
      <c r="N147">
        <v>157.19999999999999</v>
      </c>
      <c r="O147" s="10">
        <v>704.11</v>
      </c>
      <c r="P147" s="8" t="s">
        <v>1982</v>
      </c>
      <c r="Q147" s="8" t="s">
        <v>1982</v>
      </c>
    </row>
    <row r="148" spans="1:17" x14ac:dyDescent="0.3">
      <c r="A148" s="4">
        <v>44776</v>
      </c>
      <c r="B148" s="8" t="s">
        <v>2041</v>
      </c>
      <c r="C148" s="8" t="s">
        <v>2012</v>
      </c>
      <c r="D148" s="8" t="s">
        <v>2015</v>
      </c>
      <c r="E148" s="8" t="s">
        <v>1899</v>
      </c>
      <c r="F148" s="8">
        <v>60</v>
      </c>
      <c r="G148" s="8">
        <v>95</v>
      </c>
      <c r="H148" s="8">
        <f t="shared" si="2"/>
        <v>0.69881201956673655</v>
      </c>
      <c r="I148" s="10">
        <v>0.20987149999999999</v>
      </c>
      <c r="J148" s="8">
        <v>36.78</v>
      </c>
      <c r="K148" s="8">
        <v>19.670000000000002</v>
      </c>
      <c r="L148" s="8">
        <v>67.22</v>
      </c>
      <c r="M148" s="8">
        <v>32.159999999999997</v>
      </c>
      <c r="N148">
        <v>157.19999999999999</v>
      </c>
      <c r="O148" s="10">
        <v>704.11</v>
      </c>
      <c r="P148" s="8" t="s">
        <v>1982</v>
      </c>
      <c r="Q148" s="8" t="s">
        <v>1982</v>
      </c>
    </row>
    <row r="149" spans="1:17" x14ac:dyDescent="0.3">
      <c r="A149" s="4">
        <v>44776</v>
      </c>
      <c r="B149" s="8" t="s">
        <v>2041</v>
      </c>
      <c r="C149" s="8" t="s">
        <v>2012</v>
      </c>
      <c r="D149" s="8" t="s">
        <v>2016</v>
      </c>
      <c r="E149" s="8" t="s">
        <v>1899</v>
      </c>
      <c r="F149" s="8">
        <v>21</v>
      </c>
      <c r="G149" s="8">
        <v>10</v>
      </c>
      <c r="H149" s="8">
        <f t="shared" si="2"/>
        <v>0.2445842068483578</v>
      </c>
      <c r="I149" s="10">
        <v>0.33182</v>
      </c>
      <c r="J149" s="8">
        <v>36.79</v>
      </c>
      <c r="K149" s="8">
        <v>19.66</v>
      </c>
      <c r="L149" s="8">
        <v>72.11</v>
      </c>
      <c r="M149" s="8">
        <v>34.33</v>
      </c>
      <c r="N149">
        <v>157.95999999999998</v>
      </c>
      <c r="O149" s="10">
        <v>704.11</v>
      </c>
      <c r="P149" s="8" t="s">
        <v>1982</v>
      </c>
      <c r="Q149" s="8" t="s">
        <v>1982</v>
      </c>
    </row>
    <row r="150" spans="1:17" x14ac:dyDescent="0.3">
      <c r="A150" s="4">
        <v>44776</v>
      </c>
      <c r="B150" s="8" t="s">
        <v>2041</v>
      </c>
      <c r="C150" s="8" t="s">
        <v>2012</v>
      </c>
      <c r="D150" s="8" t="s">
        <v>2017</v>
      </c>
      <c r="E150" s="8" t="s">
        <v>1899</v>
      </c>
      <c r="F150" s="8">
        <v>9</v>
      </c>
      <c r="G150" s="8">
        <v>10</v>
      </c>
      <c r="H150" s="8">
        <f t="shared" si="2"/>
        <v>0.10482180293501048</v>
      </c>
      <c r="I150" s="10">
        <v>0.19602800000000001</v>
      </c>
      <c r="J150" s="8">
        <v>36.79</v>
      </c>
      <c r="K150" s="8">
        <v>19.66</v>
      </c>
      <c r="L150" s="8">
        <v>72.11</v>
      </c>
      <c r="M150" s="8">
        <v>34.33</v>
      </c>
      <c r="N150">
        <v>157.95999999999998</v>
      </c>
      <c r="O150" s="10">
        <v>704.11</v>
      </c>
      <c r="P150" s="8" t="s">
        <v>1982</v>
      </c>
      <c r="Q150" s="8" t="s">
        <v>1982</v>
      </c>
    </row>
    <row r="151" spans="1:17" x14ac:dyDescent="0.3">
      <c r="A151" s="4">
        <v>44776</v>
      </c>
      <c r="B151" s="8" t="s">
        <v>2041</v>
      </c>
      <c r="C151" s="8" t="s">
        <v>2012</v>
      </c>
      <c r="D151" s="8" t="s">
        <v>2018</v>
      </c>
      <c r="E151" s="8" t="s">
        <v>1902</v>
      </c>
      <c r="F151" s="8">
        <v>0</v>
      </c>
      <c r="G151" s="8">
        <v>10</v>
      </c>
      <c r="H151" s="8">
        <f t="shared" si="2"/>
        <v>0</v>
      </c>
      <c r="I151" s="10">
        <v>0.247725</v>
      </c>
      <c r="J151" s="8">
        <v>36.79</v>
      </c>
      <c r="K151" s="8">
        <v>19.66</v>
      </c>
      <c r="L151" s="8">
        <v>72.11</v>
      </c>
      <c r="M151" s="8">
        <v>34.33</v>
      </c>
      <c r="N151">
        <v>157.95999999999998</v>
      </c>
      <c r="O151" s="10">
        <v>704.11</v>
      </c>
      <c r="P151" s="8" t="s">
        <v>1982</v>
      </c>
      <c r="Q151" s="8" t="s">
        <v>1982</v>
      </c>
    </row>
    <row r="152" spans="1:17" x14ac:dyDescent="0.3">
      <c r="A152" s="4">
        <v>44777</v>
      </c>
      <c r="B152" s="8" t="s">
        <v>2041</v>
      </c>
      <c r="C152" s="8" t="s">
        <v>2004</v>
      </c>
      <c r="D152" s="8" t="s">
        <v>2005</v>
      </c>
      <c r="E152" s="8" t="s">
        <v>1899</v>
      </c>
      <c r="F152" s="8">
        <v>6</v>
      </c>
      <c r="G152" s="8">
        <v>3</v>
      </c>
      <c r="H152" s="8">
        <f t="shared" si="2"/>
        <v>6.9881201956673661E-2</v>
      </c>
      <c r="I152" s="10">
        <v>0.25346200000000002</v>
      </c>
      <c r="J152" s="8">
        <v>37.26</v>
      </c>
      <c r="K152" s="8">
        <v>21.68</v>
      </c>
      <c r="L152" s="8">
        <v>72.11</v>
      </c>
      <c r="M152" s="8">
        <v>34.33</v>
      </c>
      <c r="N152">
        <v>160.58999999999997</v>
      </c>
      <c r="O152" s="10">
        <v>759.8</v>
      </c>
      <c r="P152" s="8" t="s">
        <v>1982</v>
      </c>
      <c r="Q152" s="8" t="s">
        <v>1982</v>
      </c>
    </row>
    <row r="153" spans="1:17" x14ac:dyDescent="0.3">
      <c r="A153" s="4">
        <v>44777</v>
      </c>
      <c r="B153" s="8" t="s">
        <v>2041</v>
      </c>
      <c r="C153" s="8" t="s">
        <v>2004</v>
      </c>
      <c r="D153" s="8" t="s">
        <v>2007</v>
      </c>
      <c r="E153" s="8" t="s">
        <v>1902</v>
      </c>
      <c r="F153" s="8">
        <v>0</v>
      </c>
      <c r="G153" s="8">
        <v>3</v>
      </c>
      <c r="H153" s="8">
        <f t="shared" si="2"/>
        <v>0</v>
      </c>
      <c r="I153" s="10">
        <v>0.23059399999999999</v>
      </c>
      <c r="J153" s="8">
        <v>37.26</v>
      </c>
      <c r="K153" s="8">
        <v>21.68</v>
      </c>
      <c r="L153" s="8">
        <v>72.11</v>
      </c>
      <c r="M153" s="8">
        <v>34.33</v>
      </c>
      <c r="N153">
        <v>160.58999999999997</v>
      </c>
      <c r="O153" s="10">
        <v>759.8</v>
      </c>
      <c r="P153" s="8" t="s">
        <v>1982</v>
      </c>
      <c r="Q153" s="8" t="s">
        <v>1982</v>
      </c>
    </row>
    <row r="154" spans="1:17" x14ac:dyDescent="0.3">
      <c r="A154" s="4">
        <v>44777</v>
      </c>
      <c r="B154" s="8" t="s">
        <v>2041</v>
      </c>
      <c r="C154" s="8" t="s">
        <v>2004</v>
      </c>
      <c r="D154" s="8" t="s">
        <v>2008</v>
      </c>
      <c r="E154" s="8" t="s">
        <v>1982</v>
      </c>
      <c r="F154" s="8" t="s">
        <v>1982</v>
      </c>
      <c r="G154" s="8" t="s">
        <v>1982</v>
      </c>
      <c r="H154" s="8" t="s">
        <v>1982</v>
      </c>
      <c r="I154" s="10">
        <v>0.23059399999999999</v>
      </c>
      <c r="J154" s="8">
        <v>37.26</v>
      </c>
      <c r="K154" s="8">
        <v>21.68</v>
      </c>
      <c r="L154" s="8">
        <v>72.11</v>
      </c>
      <c r="M154" s="8">
        <v>34.33</v>
      </c>
      <c r="N154">
        <v>160.58999999999997</v>
      </c>
      <c r="O154" s="10">
        <v>759.8</v>
      </c>
      <c r="P154" s="8" t="s">
        <v>1982</v>
      </c>
      <c r="Q154" s="8" t="s">
        <v>1982</v>
      </c>
    </row>
    <row r="155" spans="1:17" x14ac:dyDescent="0.3">
      <c r="A155" s="4">
        <v>44777</v>
      </c>
      <c r="B155" s="8" t="s">
        <v>2041</v>
      </c>
      <c r="C155" s="8" t="s">
        <v>2004</v>
      </c>
      <c r="D155" s="8" t="s">
        <v>2009</v>
      </c>
      <c r="E155" s="8" t="s">
        <v>1899</v>
      </c>
      <c r="F155" s="8">
        <v>37</v>
      </c>
      <c r="G155" s="8">
        <v>63.667000000000002</v>
      </c>
      <c r="H155" s="8">
        <f t="shared" si="2"/>
        <v>0.43093407873282086</v>
      </c>
      <c r="I155" s="10">
        <v>0.172982</v>
      </c>
      <c r="J155" s="8">
        <v>37.26</v>
      </c>
      <c r="K155" s="8">
        <v>21.68</v>
      </c>
      <c r="L155" s="8">
        <v>72.11</v>
      </c>
      <c r="M155" s="8">
        <v>34.33</v>
      </c>
      <c r="N155">
        <v>160.58999999999997</v>
      </c>
      <c r="O155" s="10">
        <v>759.8</v>
      </c>
      <c r="P155" s="8" t="s">
        <v>1982</v>
      </c>
      <c r="Q155" s="8" t="s">
        <v>1982</v>
      </c>
    </row>
    <row r="156" spans="1:17" x14ac:dyDescent="0.3">
      <c r="A156" s="4">
        <v>44777</v>
      </c>
      <c r="B156" s="8" t="s">
        <v>2041</v>
      </c>
      <c r="C156" s="8" t="s">
        <v>2004</v>
      </c>
      <c r="D156" s="8" t="s">
        <v>2010</v>
      </c>
      <c r="E156" s="8" t="s">
        <v>1899</v>
      </c>
      <c r="F156" s="8">
        <v>153</v>
      </c>
      <c r="G156" s="8">
        <v>63.667000000000002</v>
      </c>
      <c r="H156" s="8">
        <f t="shared" si="2"/>
        <v>1.7819706498951782</v>
      </c>
      <c r="I156" s="10">
        <v>0.15471199999999999</v>
      </c>
      <c r="J156" s="8">
        <v>37.26</v>
      </c>
      <c r="K156" s="8">
        <v>21.68</v>
      </c>
      <c r="L156" s="8">
        <v>72.11</v>
      </c>
      <c r="M156" s="8">
        <v>34.33</v>
      </c>
      <c r="N156">
        <v>160.58999999999997</v>
      </c>
      <c r="O156" s="10">
        <v>759.8</v>
      </c>
      <c r="P156" s="8" t="s">
        <v>1982</v>
      </c>
      <c r="Q156" s="8" t="s">
        <v>1982</v>
      </c>
    </row>
    <row r="157" spans="1:17" x14ac:dyDescent="0.3">
      <c r="A157" s="4">
        <v>44777</v>
      </c>
      <c r="B157" s="8" t="s">
        <v>2041</v>
      </c>
      <c r="C157" s="8" t="s">
        <v>2004</v>
      </c>
      <c r="D157" s="8" t="s">
        <v>2011</v>
      </c>
      <c r="E157" s="8" t="s">
        <v>1899</v>
      </c>
      <c r="F157" s="8">
        <v>1</v>
      </c>
      <c r="G157" s="8">
        <v>63.667000000000002</v>
      </c>
      <c r="H157" s="8">
        <f t="shared" si="2"/>
        <v>1.1646866992778943E-2</v>
      </c>
      <c r="I157" s="10">
        <v>0.19692100000000001</v>
      </c>
      <c r="J157" s="8">
        <v>37.26</v>
      </c>
      <c r="K157" s="8">
        <v>21.68</v>
      </c>
      <c r="L157" s="8">
        <v>72.11</v>
      </c>
      <c r="M157" s="8">
        <v>34.33</v>
      </c>
      <c r="N157">
        <v>160.58999999999997</v>
      </c>
      <c r="O157" s="10">
        <v>759.8</v>
      </c>
      <c r="P157" s="8" t="s">
        <v>1982</v>
      </c>
      <c r="Q157" s="8" t="s">
        <v>1982</v>
      </c>
    </row>
    <row r="158" spans="1:17" x14ac:dyDescent="0.3">
      <c r="A158" s="4">
        <v>44777</v>
      </c>
      <c r="B158" s="8" t="s">
        <v>2041</v>
      </c>
      <c r="C158" s="8" t="s">
        <v>2012</v>
      </c>
      <c r="D158" s="8" t="s">
        <v>2013</v>
      </c>
      <c r="E158" s="8" t="s">
        <v>1899</v>
      </c>
      <c r="F158" s="8">
        <v>166</v>
      </c>
      <c r="G158" s="8">
        <v>104</v>
      </c>
      <c r="H158" s="8">
        <f t="shared" si="2"/>
        <v>1.9333799208013045</v>
      </c>
      <c r="I158" s="10">
        <v>0.188583</v>
      </c>
      <c r="J158" s="8">
        <v>37.270000000000003</v>
      </c>
      <c r="K158" s="8">
        <v>21.7</v>
      </c>
      <c r="L158" s="8">
        <v>67.22</v>
      </c>
      <c r="M158" s="8">
        <v>32.159999999999997</v>
      </c>
      <c r="N158">
        <v>157.19999999999999</v>
      </c>
      <c r="O158" s="10">
        <v>759.8</v>
      </c>
      <c r="P158" s="8" t="s">
        <v>1982</v>
      </c>
      <c r="Q158" s="8" t="s">
        <v>1982</v>
      </c>
    </row>
    <row r="159" spans="1:17" x14ac:dyDescent="0.3">
      <c r="A159" s="4">
        <v>44777</v>
      </c>
      <c r="B159" s="8" t="s">
        <v>2041</v>
      </c>
      <c r="C159" s="8" t="s">
        <v>2012</v>
      </c>
      <c r="D159" s="8" t="s">
        <v>2014</v>
      </c>
      <c r="E159" s="8" t="s">
        <v>1899</v>
      </c>
      <c r="F159" s="8">
        <v>146</v>
      </c>
      <c r="G159" s="8">
        <v>104</v>
      </c>
      <c r="H159" s="8">
        <f t="shared" si="2"/>
        <v>1.7004425809457255</v>
      </c>
      <c r="I159" s="10">
        <v>0.238511</v>
      </c>
      <c r="J159" s="8">
        <v>37.270000000000003</v>
      </c>
      <c r="K159" s="8">
        <v>21.7</v>
      </c>
      <c r="L159" s="8">
        <v>67.22</v>
      </c>
      <c r="M159" s="8">
        <v>32.159999999999997</v>
      </c>
      <c r="N159">
        <v>157.19999999999999</v>
      </c>
      <c r="O159" s="10">
        <v>759.8</v>
      </c>
      <c r="P159" s="8" t="s">
        <v>1982</v>
      </c>
      <c r="Q159" s="8" t="s">
        <v>1982</v>
      </c>
    </row>
    <row r="160" spans="1:17" x14ac:dyDescent="0.3">
      <c r="A160" s="4">
        <v>44777</v>
      </c>
      <c r="B160" s="8" t="s">
        <v>2041</v>
      </c>
      <c r="C160" s="8" t="s">
        <v>2012</v>
      </c>
      <c r="D160" s="8" t="s">
        <v>2015</v>
      </c>
      <c r="E160" s="8" t="s">
        <v>1902</v>
      </c>
      <c r="F160" s="8">
        <v>0</v>
      </c>
      <c r="G160" s="8">
        <v>104</v>
      </c>
      <c r="H160" s="8">
        <f t="shared" si="2"/>
        <v>0</v>
      </c>
      <c r="I160" s="10">
        <v>0.20987149999999999</v>
      </c>
      <c r="J160" s="8">
        <v>37.270000000000003</v>
      </c>
      <c r="K160" s="8">
        <v>21.7</v>
      </c>
      <c r="L160" s="8">
        <v>67.22</v>
      </c>
      <c r="M160" s="8">
        <v>32.159999999999997</v>
      </c>
      <c r="N160">
        <v>157.19999999999999</v>
      </c>
      <c r="O160" s="10">
        <v>759.8</v>
      </c>
      <c r="P160" s="8" t="s">
        <v>1982</v>
      </c>
      <c r="Q160" s="8" t="s">
        <v>1982</v>
      </c>
    </row>
    <row r="161" spans="1:17" x14ac:dyDescent="0.3">
      <c r="A161" s="4">
        <v>44777</v>
      </c>
      <c r="B161" s="8" t="s">
        <v>2041</v>
      </c>
      <c r="C161" s="8" t="s">
        <v>2012</v>
      </c>
      <c r="D161" s="8" t="s">
        <v>2016</v>
      </c>
      <c r="E161" s="8" t="s">
        <v>1899</v>
      </c>
      <c r="F161" s="8">
        <v>9</v>
      </c>
      <c r="G161" s="8">
        <v>7</v>
      </c>
      <c r="H161" s="8">
        <f t="shared" si="2"/>
        <v>0.10482180293501048</v>
      </c>
      <c r="I161" s="10">
        <v>0.33182</v>
      </c>
      <c r="J161" s="8">
        <v>37.26</v>
      </c>
      <c r="K161" s="8">
        <v>21.68</v>
      </c>
      <c r="L161" s="8">
        <v>72.11</v>
      </c>
      <c r="M161" s="8">
        <v>34.33</v>
      </c>
      <c r="N161">
        <v>157.95999999999998</v>
      </c>
      <c r="O161" s="10">
        <v>759.8</v>
      </c>
      <c r="P161" s="8" t="s">
        <v>1982</v>
      </c>
      <c r="Q161" s="8" t="s">
        <v>1982</v>
      </c>
    </row>
    <row r="162" spans="1:17" x14ac:dyDescent="0.3">
      <c r="A162" s="4">
        <v>44777</v>
      </c>
      <c r="B162" s="8" t="s">
        <v>2041</v>
      </c>
      <c r="C162" s="8" t="s">
        <v>2012</v>
      </c>
      <c r="D162" s="8" t="s">
        <v>2017</v>
      </c>
      <c r="E162" s="8" t="s">
        <v>1899</v>
      </c>
      <c r="F162" s="8">
        <v>12</v>
      </c>
      <c r="G162" s="8">
        <v>7</v>
      </c>
      <c r="H162" s="8">
        <f t="shared" si="2"/>
        <v>0.13976240391334732</v>
      </c>
      <c r="I162" s="10">
        <v>0.19602800000000001</v>
      </c>
      <c r="J162" s="8">
        <v>37.26</v>
      </c>
      <c r="K162" s="8">
        <v>21.68</v>
      </c>
      <c r="L162" s="8">
        <v>72.11</v>
      </c>
      <c r="M162" s="8">
        <v>34.33</v>
      </c>
      <c r="N162">
        <v>157.95999999999998</v>
      </c>
      <c r="O162" s="10">
        <v>759.8</v>
      </c>
      <c r="P162" s="8" t="s">
        <v>1982</v>
      </c>
      <c r="Q162" s="8" t="s">
        <v>1982</v>
      </c>
    </row>
    <row r="163" spans="1:17" x14ac:dyDescent="0.3">
      <c r="A163" s="4">
        <v>44777</v>
      </c>
      <c r="B163" s="8" t="s">
        <v>2041</v>
      </c>
      <c r="C163" s="8" t="s">
        <v>2012</v>
      </c>
      <c r="D163" s="8" t="s">
        <v>2018</v>
      </c>
      <c r="E163" s="8" t="s">
        <v>1902</v>
      </c>
      <c r="F163" s="8">
        <v>0</v>
      </c>
      <c r="G163" s="8">
        <v>7</v>
      </c>
      <c r="H163" s="8">
        <f t="shared" si="2"/>
        <v>0</v>
      </c>
      <c r="I163" s="10">
        <v>0.247725</v>
      </c>
      <c r="J163" s="8">
        <v>37.26</v>
      </c>
      <c r="K163" s="8">
        <v>21.68</v>
      </c>
      <c r="L163" s="8">
        <v>72.11</v>
      </c>
      <c r="M163" s="8">
        <v>34.33</v>
      </c>
      <c r="N163">
        <v>157.95999999999998</v>
      </c>
      <c r="O163" s="10">
        <v>759.8</v>
      </c>
      <c r="P163" s="8" t="s">
        <v>1982</v>
      </c>
      <c r="Q163" s="8" t="s">
        <v>1982</v>
      </c>
    </row>
    <row r="164" spans="1:17" x14ac:dyDescent="0.3">
      <c r="A164" s="4">
        <v>44782</v>
      </c>
      <c r="B164" s="8" t="s">
        <v>2041</v>
      </c>
      <c r="C164" s="8" t="s">
        <v>2019</v>
      </c>
      <c r="D164" s="8" t="s">
        <v>2020</v>
      </c>
      <c r="E164" s="8" t="s">
        <v>1899</v>
      </c>
      <c r="F164" s="8">
        <v>192</v>
      </c>
      <c r="G164" s="8">
        <v>87</v>
      </c>
      <c r="H164" s="8">
        <f t="shared" si="2"/>
        <v>2.2361984626135571</v>
      </c>
      <c r="I164" s="10">
        <v>0.107532</v>
      </c>
      <c r="J164" s="8">
        <v>34.85</v>
      </c>
      <c r="K164" s="8">
        <v>19.93</v>
      </c>
      <c r="L164" s="8">
        <v>78.28</v>
      </c>
      <c r="M164" s="8">
        <v>29.759999999999998</v>
      </c>
      <c r="N164">
        <v>165.62</v>
      </c>
      <c r="O164" s="11">
        <v>1120.26</v>
      </c>
      <c r="P164" s="8" t="s">
        <v>1982</v>
      </c>
      <c r="Q164" s="8" t="s">
        <v>1982</v>
      </c>
    </row>
    <row r="165" spans="1:17" x14ac:dyDescent="0.3">
      <c r="A165" s="4">
        <v>44782</v>
      </c>
      <c r="B165" s="8" t="s">
        <v>2041</v>
      </c>
      <c r="C165" s="8" t="s">
        <v>2019</v>
      </c>
      <c r="D165" s="8" t="s">
        <v>2021</v>
      </c>
      <c r="E165" s="8" t="s">
        <v>1899</v>
      </c>
      <c r="F165" s="8">
        <v>55</v>
      </c>
      <c r="G165" s="8">
        <v>87</v>
      </c>
      <c r="H165" s="8">
        <f t="shared" si="2"/>
        <v>0.64057768460284181</v>
      </c>
      <c r="I165" s="10">
        <v>0.16796800000000001</v>
      </c>
      <c r="J165" s="8">
        <v>34.85</v>
      </c>
      <c r="K165" s="8">
        <v>19.93</v>
      </c>
      <c r="L165" s="8">
        <v>78.28</v>
      </c>
      <c r="M165" s="8">
        <v>29.759999999999998</v>
      </c>
      <c r="N165">
        <v>165.62</v>
      </c>
      <c r="O165" s="11">
        <v>1120.26</v>
      </c>
      <c r="P165" s="8" t="s">
        <v>1982</v>
      </c>
      <c r="Q165" s="8" t="s">
        <v>1982</v>
      </c>
    </row>
    <row r="166" spans="1:17" x14ac:dyDescent="0.3">
      <c r="A166" s="4">
        <v>44782</v>
      </c>
      <c r="B166" s="8" t="s">
        <v>2041</v>
      </c>
      <c r="C166" s="8" t="s">
        <v>2019</v>
      </c>
      <c r="D166" s="8" t="s">
        <v>2022</v>
      </c>
      <c r="E166" s="8" t="s">
        <v>1899</v>
      </c>
      <c r="F166" s="8">
        <v>14</v>
      </c>
      <c r="G166" s="8">
        <v>87</v>
      </c>
      <c r="H166" s="8">
        <f t="shared" si="2"/>
        <v>0.16305613789890519</v>
      </c>
      <c r="I166" s="10">
        <v>0.171545</v>
      </c>
      <c r="J166" s="8">
        <v>34.85</v>
      </c>
      <c r="K166" s="8">
        <v>19.93</v>
      </c>
      <c r="L166" s="8">
        <v>78.28</v>
      </c>
      <c r="M166" s="8">
        <v>29.759999999999998</v>
      </c>
      <c r="N166">
        <v>165.62</v>
      </c>
      <c r="O166" s="11">
        <v>1120.26</v>
      </c>
      <c r="P166" s="8" t="s">
        <v>1982</v>
      </c>
      <c r="Q166" s="8" t="s">
        <v>1982</v>
      </c>
    </row>
    <row r="167" spans="1:17" x14ac:dyDescent="0.3">
      <c r="A167" s="4">
        <v>44782</v>
      </c>
      <c r="B167" s="8" t="s">
        <v>2041</v>
      </c>
      <c r="C167" s="8" t="s">
        <v>2019</v>
      </c>
      <c r="D167" s="8" t="s">
        <v>2023</v>
      </c>
      <c r="E167" s="8" t="s">
        <v>1899</v>
      </c>
      <c r="F167" s="8">
        <v>323</v>
      </c>
      <c r="G167" s="8">
        <v>376.66699999999997</v>
      </c>
      <c r="H167" s="8">
        <f t="shared" si="2"/>
        <v>3.7619380386675982</v>
      </c>
      <c r="I167" s="10">
        <v>0.33607599999999999</v>
      </c>
      <c r="J167" s="8">
        <v>34.840000000000003</v>
      </c>
      <c r="K167" s="8">
        <v>19.91</v>
      </c>
      <c r="L167" s="8">
        <v>73.030000000000015</v>
      </c>
      <c r="M167" s="8">
        <v>32.040000000000006</v>
      </c>
      <c r="N167">
        <v>165.07000000000002</v>
      </c>
      <c r="O167" s="11">
        <v>1120.26</v>
      </c>
      <c r="P167" s="8" t="s">
        <v>1982</v>
      </c>
      <c r="Q167" s="8" t="s">
        <v>1982</v>
      </c>
    </row>
    <row r="168" spans="1:17" x14ac:dyDescent="0.3">
      <c r="A168" s="4">
        <v>44782</v>
      </c>
      <c r="B168" s="8" t="s">
        <v>2041</v>
      </c>
      <c r="C168" s="8" t="s">
        <v>2019</v>
      </c>
      <c r="D168" s="8" t="s">
        <v>2024</v>
      </c>
      <c r="E168" s="8" t="s">
        <v>1899</v>
      </c>
      <c r="F168" s="8">
        <v>207</v>
      </c>
      <c r="G168" s="8">
        <v>376.66699999999997</v>
      </c>
      <c r="H168" s="8">
        <f t="shared" si="2"/>
        <v>2.4109014675052411</v>
      </c>
      <c r="I168" s="10">
        <v>0.19183549999999999</v>
      </c>
      <c r="J168" s="8">
        <v>34.840000000000003</v>
      </c>
      <c r="K168" s="8">
        <v>19.91</v>
      </c>
      <c r="L168" s="8">
        <v>73.030000000000015</v>
      </c>
      <c r="M168" s="8">
        <v>32.040000000000006</v>
      </c>
      <c r="N168">
        <v>165.07000000000002</v>
      </c>
      <c r="O168" s="11">
        <v>1120.26</v>
      </c>
      <c r="P168" s="8" t="s">
        <v>1982</v>
      </c>
      <c r="Q168" s="8" t="s">
        <v>1982</v>
      </c>
    </row>
    <row r="169" spans="1:17" x14ac:dyDescent="0.3">
      <c r="A169" s="4">
        <v>44782</v>
      </c>
      <c r="B169" s="8" t="s">
        <v>2041</v>
      </c>
      <c r="C169" s="8" t="s">
        <v>2019</v>
      </c>
      <c r="D169" s="8" t="s">
        <v>2025</v>
      </c>
      <c r="E169" s="8" t="s">
        <v>1899</v>
      </c>
      <c r="F169" s="8">
        <v>600</v>
      </c>
      <c r="G169" s="8">
        <v>376.66699999999997</v>
      </c>
      <c r="H169" s="8">
        <f t="shared" si="2"/>
        <v>6.9881201956673653</v>
      </c>
      <c r="I169" s="10">
        <v>0.150254</v>
      </c>
      <c r="J169" s="8">
        <v>34.840000000000003</v>
      </c>
      <c r="K169" s="8">
        <v>19.91</v>
      </c>
      <c r="L169" s="8">
        <v>73.030000000000015</v>
      </c>
      <c r="M169" s="8">
        <v>32.040000000000006</v>
      </c>
      <c r="N169">
        <v>165.07000000000002</v>
      </c>
      <c r="O169" s="11">
        <v>1120.26</v>
      </c>
      <c r="P169" s="8" t="s">
        <v>1982</v>
      </c>
      <c r="Q169" s="8" t="s">
        <v>1982</v>
      </c>
    </row>
    <row r="170" spans="1:17" x14ac:dyDescent="0.3">
      <c r="A170" s="4">
        <v>44782</v>
      </c>
      <c r="B170" s="8" t="s">
        <v>2041</v>
      </c>
      <c r="C170" s="8" t="s">
        <v>2026</v>
      </c>
      <c r="D170" s="8" t="s">
        <v>2027</v>
      </c>
      <c r="E170" s="8" t="s">
        <v>1899</v>
      </c>
      <c r="F170" s="8">
        <v>5</v>
      </c>
      <c r="G170" s="8">
        <v>13.33</v>
      </c>
      <c r="H170" s="8">
        <f t="shared" si="2"/>
        <v>5.8234334963894713E-2</v>
      </c>
      <c r="I170" s="10">
        <v>0.12567200000000001</v>
      </c>
      <c r="J170" s="8">
        <v>35.28</v>
      </c>
      <c r="K170" s="8">
        <v>20.04</v>
      </c>
      <c r="L170" s="8">
        <v>52.670000000000009</v>
      </c>
      <c r="M170" s="8">
        <v>56.2</v>
      </c>
      <c r="N170">
        <v>164.26999999999998</v>
      </c>
      <c r="O170" s="10">
        <v>784.56</v>
      </c>
      <c r="P170" s="8" t="s">
        <v>1982</v>
      </c>
      <c r="Q170" s="8" t="s">
        <v>1982</v>
      </c>
    </row>
    <row r="171" spans="1:17" x14ac:dyDescent="0.3">
      <c r="A171" s="4">
        <v>44782</v>
      </c>
      <c r="B171" s="8" t="s">
        <v>2041</v>
      </c>
      <c r="C171" s="8" t="s">
        <v>2026</v>
      </c>
      <c r="D171" s="8" t="s">
        <v>2028</v>
      </c>
      <c r="E171" s="8" t="s">
        <v>1899</v>
      </c>
      <c r="F171" s="8">
        <v>22</v>
      </c>
      <c r="G171" s="8">
        <v>13.33</v>
      </c>
      <c r="H171" s="8">
        <f t="shared" si="2"/>
        <v>0.25623107384113675</v>
      </c>
      <c r="I171" s="10">
        <v>0.11680400000000001</v>
      </c>
      <c r="J171" s="8">
        <v>35.28</v>
      </c>
      <c r="K171" s="8">
        <v>20.04</v>
      </c>
      <c r="L171" s="8">
        <v>52.670000000000009</v>
      </c>
      <c r="M171" s="8">
        <v>56.2</v>
      </c>
      <c r="N171">
        <v>164.26999999999998</v>
      </c>
      <c r="O171" s="10">
        <v>784.56</v>
      </c>
      <c r="P171" s="8" t="s">
        <v>1982</v>
      </c>
      <c r="Q171" s="8" t="s">
        <v>1982</v>
      </c>
    </row>
    <row r="172" spans="1:17" x14ac:dyDescent="0.3">
      <c r="A172" s="4">
        <v>44782</v>
      </c>
      <c r="B172" s="8" t="s">
        <v>2041</v>
      </c>
      <c r="C172" s="8" t="s">
        <v>2026</v>
      </c>
      <c r="D172" s="8" t="s">
        <v>2029</v>
      </c>
      <c r="E172" s="8" t="s">
        <v>1899</v>
      </c>
      <c r="F172" s="8">
        <v>13</v>
      </c>
      <c r="G172" s="8">
        <v>13.33</v>
      </c>
      <c r="H172" s="8">
        <f t="shared" si="2"/>
        <v>0.15140927090612624</v>
      </c>
      <c r="I172" s="10">
        <v>0.11203349999999999</v>
      </c>
      <c r="J172" s="8">
        <v>35.28</v>
      </c>
      <c r="K172" s="8">
        <v>20.04</v>
      </c>
      <c r="L172" s="8">
        <v>52.670000000000009</v>
      </c>
      <c r="M172" s="8">
        <v>56.2</v>
      </c>
      <c r="N172">
        <v>164.26999999999998</v>
      </c>
      <c r="O172" s="10">
        <v>784.56</v>
      </c>
      <c r="P172" s="8" t="s">
        <v>1982</v>
      </c>
      <c r="Q172" s="8" t="s">
        <v>1982</v>
      </c>
    </row>
    <row r="173" spans="1:17" x14ac:dyDescent="0.3">
      <c r="A173" s="4">
        <v>44782</v>
      </c>
      <c r="B173" s="8" t="s">
        <v>2041</v>
      </c>
      <c r="C173" s="8" t="s">
        <v>2026</v>
      </c>
      <c r="D173" s="8" t="s">
        <v>2030</v>
      </c>
      <c r="E173" s="8" t="s">
        <v>1902</v>
      </c>
      <c r="F173" s="8">
        <v>0</v>
      </c>
      <c r="G173" s="8">
        <v>21.33</v>
      </c>
      <c r="H173" s="8">
        <f t="shared" si="2"/>
        <v>0</v>
      </c>
      <c r="I173" s="10">
        <v>0.30444500000000002</v>
      </c>
      <c r="J173" s="8">
        <v>35.22</v>
      </c>
      <c r="K173" s="8">
        <v>20.010000000000002</v>
      </c>
      <c r="L173" s="8">
        <v>55.010000000000005</v>
      </c>
      <c r="M173" s="8">
        <v>66.259999999999991</v>
      </c>
      <c r="N173">
        <v>172.54</v>
      </c>
      <c r="O173" s="10">
        <v>784.56</v>
      </c>
      <c r="P173" s="8" t="s">
        <v>1982</v>
      </c>
      <c r="Q173" s="8" t="s">
        <v>1982</v>
      </c>
    </row>
    <row r="174" spans="1:17" x14ac:dyDescent="0.3">
      <c r="A174" s="4">
        <v>44782</v>
      </c>
      <c r="B174" s="8" t="s">
        <v>2041</v>
      </c>
      <c r="C174" s="8" t="s">
        <v>2026</v>
      </c>
      <c r="D174" s="8" t="s">
        <v>2031</v>
      </c>
      <c r="E174" s="8" t="s">
        <v>1899</v>
      </c>
      <c r="F174" s="8">
        <v>29</v>
      </c>
      <c r="G174" s="8">
        <v>21.33</v>
      </c>
      <c r="H174" s="8">
        <f t="shared" si="2"/>
        <v>0.33775914279058933</v>
      </c>
      <c r="I174" s="10">
        <v>0.29786600000000002</v>
      </c>
      <c r="J174" s="8">
        <v>35.22</v>
      </c>
      <c r="K174" s="8">
        <v>20.010000000000002</v>
      </c>
      <c r="L174" s="8">
        <v>55.010000000000005</v>
      </c>
      <c r="M174" s="8">
        <v>66.259999999999991</v>
      </c>
      <c r="N174">
        <v>172.54</v>
      </c>
      <c r="O174" s="10">
        <v>784.56</v>
      </c>
      <c r="P174" s="8" t="s">
        <v>1982</v>
      </c>
      <c r="Q174" s="8" t="s">
        <v>1982</v>
      </c>
    </row>
    <row r="175" spans="1:17" x14ac:dyDescent="0.3">
      <c r="A175" s="4">
        <v>44782</v>
      </c>
      <c r="B175" s="8" t="s">
        <v>2041</v>
      </c>
      <c r="C175" s="8" t="s">
        <v>2026</v>
      </c>
      <c r="D175" s="8" t="s">
        <v>2032</v>
      </c>
      <c r="E175" s="8" t="s">
        <v>1899</v>
      </c>
      <c r="F175" s="8">
        <v>35</v>
      </c>
      <c r="G175" s="8">
        <v>21.33</v>
      </c>
      <c r="H175" s="8">
        <f t="shared" si="2"/>
        <v>0.40764034474726296</v>
      </c>
      <c r="I175" s="10">
        <v>0.369174</v>
      </c>
      <c r="J175" s="8">
        <v>35.22</v>
      </c>
      <c r="K175" s="8">
        <v>20.010000000000002</v>
      </c>
      <c r="L175" s="8">
        <v>55.010000000000005</v>
      </c>
      <c r="M175" s="8">
        <v>66.259999999999991</v>
      </c>
      <c r="N175">
        <v>172.54</v>
      </c>
      <c r="O175" s="10">
        <v>784.56</v>
      </c>
      <c r="P175" s="8" t="s">
        <v>1982</v>
      </c>
      <c r="Q175" s="8" t="s">
        <v>1982</v>
      </c>
    </row>
    <row r="176" spans="1:17" x14ac:dyDescent="0.3">
      <c r="A176" s="4">
        <v>44782</v>
      </c>
      <c r="B176" s="8" t="s">
        <v>2041</v>
      </c>
      <c r="C176" s="8" t="s">
        <v>2033</v>
      </c>
      <c r="D176" s="8" t="s">
        <v>2034</v>
      </c>
      <c r="E176" s="8" t="s">
        <v>1899</v>
      </c>
      <c r="F176" s="8">
        <v>119</v>
      </c>
      <c r="G176" s="8">
        <v>149.667</v>
      </c>
      <c r="H176" s="8">
        <f t="shared" si="2"/>
        <v>1.3859771721406942</v>
      </c>
      <c r="I176" s="10">
        <v>0.25284200000000001</v>
      </c>
      <c r="J176" s="8">
        <v>35.090000000000003</v>
      </c>
      <c r="K176" s="8">
        <v>20.010000000000002</v>
      </c>
      <c r="L176" s="8">
        <v>56.14</v>
      </c>
      <c r="M176" s="8">
        <v>26.020000000000003</v>
      </c>
      <c r="N176">
        <v>135.98000000000002</v>
      </c>
      <c r="O176" s="10">
        <v>784.56</v>
      </c>
      <c r="P176" s="8" t="s">
        <v>1982</v>
      </c>
      <c r="Q176" s="8" t="s">
        <v>1982</v>
      </c>
    </row>
    <row r="177" spans="1:17" x14ac:dyDescent="0.3">
      <c r="A177" s="4">
        <v>44782</v>
      </c>
      <c r="B177" s="8" t="s">
        <v>2041</v>
      </c>
      <c r="C177" s="8" t="s">
        <v>2033</v>
      </c>
      <c r="D177" s="8" t="s">
        <v>2035</v>
      </c>
      <c r="E177" s="8" t="s">
        <v>1899</v>
      </c>
      <c r="F177" s="8">
        <v>105</v>
      </c>
      <c r="G177" s="8">
        <v>149.667</v>
      </c>
      <c r="H177" s="8">
        <f t="shared" si="2"/>
        <v>1.2229210342417889</v>
      </c>
      <c r="I177" s="10">
        <v>0.27689000000000002</v>
      </c>
      <c r="J177" s="8">
        <v>35.090000000000003</v>
      </c>
      <c r="K177" s="8">
        <v>20.010000000000002</v>
      </c>
      <c r="L177" s="8">
        <v>56.14</v>
      </c>
      <c r="M177" s="8">
        <v>26.020000000000003</v>
      </c>
      <c r="N177">
        <v>135.98000000000002</v>
      </c>
      <c r="O177" s="10">
        <v>784.56</v>
      </c>
      <c r="P177" s="8" t="s">
        <v>1982</v>
      </c>
      <c r="Q177" s="8" t="s">
        <v>1982</v>
      </c>
    </row>
    <row r="178" spans="1:17" x14ac:dyDescent="0.3">
      <c r="A178" s="4">
        <v>44782</v>
      </c>
      <c r="B178" s="8" t="s">
        <v>2041</v>
      </c>
      <c r="C178" s="8" t="s">
        <v>2033</v>
      </c>
      <c r="D178" s="8" t="s">
        <v>2036</v>
      </c>
      <c r="E178" s="8" t="s">
        <v>1899</v>
      </c>
      <c r="F178" s="8">
        <v>225</v>
      </c>
      <c r="G178" s="8">
        <v>149.667</v>
      </c>
      <c r="H178" s="8">
        <f t="shared" si="2"/>
        <v>2.6205450733752622</v>
      </c>
      <c r="I178" s="10">
        <v>0.230217</v>
      </c>
      <c r="J178" s="8">
        <v>35.090000000000003</v>
      </c>
      <c r="K178" s="8">
        <v>20.010000000000002</v>
      </c>
      <c r="L178" s="8">
        <v>56.14</v>
      </c>
      <c r="M178" s="8">
        <v>26.020000000000003</v>
      </c>
      <c r="N178">
        <v>135.98000000000002</v>
      </c>
      <c r="O178" s="10">
        <v>784.56</v>
      </c>
      <c r="P178" s="8" t="s">
        <v>1982</v>
      </c>
      <c r="Q178" s="8" t="s">
        <v>1982</v>
      </c>
    </row>
    <row r="179" spans="1:17" x14ac:dyDescent="0.3">
      <c r="A179" s="4">
        <v>44782</v>
      </c>
      <c r="B179" s="8" t="s">
        <v>2041</v>
      </c>
      <c r="C179" s="8" t="s">
        <v>2033</v>
      </c>
      <c r="D179" s="8" t="s">
        <v>2037</v>
      </c>
      <c r="E179" s="8" t="s">
        <v>1899</v>
      </c>
      <c r="F179" s="8">
        <v>419</v>
      </c>
      <c r="G179" s="8">
        <v>326.66699999999997</v>
      </c>
      <c r="H179" s="8">
        <f t="shared" si="2"/>
        <v>4.8800372699743768</v>
      </c>
      <c r="I179" s="10">
        <v>0.23678399999999999</v>
      </c>
      <c r="J179" s="8">
        <v>35.07</v>
      </c>
      <c r="K179" s="8">
        <v>20</v>
      </c>
      <c r="L179" s="8">
        <v>57.279999999999994</v>
      </c>
      <c r="M179" s="8">
        <v>23.5</v>
      </c>
      <c r="N179">
        <v>137.26000000000002</v>
      </c>
      <c r="O179" s="10">
        <v>784.56</v>
      </c>
      <c r="P179" s="8" t="s">
        <v>1982</v>
      </c>
      <c r="Q179" s="8" t="s">
        <v>1982</v>
      </c>
    </row>
    <row r="180" spans="1:17" x14ac:dyDescent="0.3">
      <c r="A180" s="4">
        <v>44782</v>
      </c>
      <c r="B180" s="8" t="s">
        <v>2041</v>
      </c>
      <c r="C180" s="8" t="s">
        <v>2033</v>
      </c>
      <c r="D180" s="8" t="s">
        <v>2038</v>
      </c>
      <c r="E180" s="8" t="s">
        <v>1899</v>
      </c>
      <c r="F180" s="8">
        <v>177</v>
      </c>
      <c r="G180" s="8">
        <v>326.66699999999997</v>
      </c>
      <c r="H180" s="8">
        <f t="shared" si="2"/>
        <v>2.0614954577218727</v>
      </c>
      <c r="I180" s="10">
        <v>0.212731</v>
      </c>
      <c r="J180" s="8">
        <v>35.07</v>
      </c>
      <c r="K180" s="8">
        <v>20</v>
      </c>
      <c r="L180" s="8">
        <v>57.279999999999994</v>
      </c>
      <c r="M180" s="8">
        <v>23.5</v>
      </c>
      <c r="N180">
        <v>137.26000000000002</v>
      </c>
      <c r="O180" s="10">
        <v>784.56</v>
      </c>
      <c r="P180" s="8" t="s">
        <v>1982</v>
      </c>
      <c r="Q180" s="8" t="s">
        <v>1982</v>
      </c>
    </row>
    <row r="181" spans="1:17" x14ac:dyDescent="0.3">
      <c r="A181" s="4">
        <v>44782</v>
      </c>
      <c r="B181" s="8" t="s">
        <v>2041</v>
      </c>
      <c r="C181" s="8" t="s">
        <v>2033</v>
      </c>
      <c r="D181" s="8" t="s">
        <v>2039</v>
      </c>
      <c r="E181" s="8" t="s">
        <v>1899</v>
      </c>
      <c r="F181" s="8">
        <v>384</v>
      </c>
      <c r="G181" s="8">
        <v>326.66699999999997</v>
      </c>
      <c r="H181" s="8">
        <f t="shared" si="2"/>
        <v>4.4723969252271143</v>
      </c>
      <c r="I181" s="10">
        <v>0.22383700000000001</v>
      </c>
      <c r="J181" s="8">
        <v>35.07</v>
      </c>
      <c r="K181" s="8">
        <v>20</v>
      </c>
      <c r="L181" s="8">
        <v>57.279999999999994</v>
      </c>
      <c r="M181" s="8">
        <v>23.5</v>
      </c>
      <c r="N181">
        <v>137.26000000000002</v>
      </c>
      <c r="O181" s="10">
        <v>784.56</v>
      </c>
      <c r="P181" s="8" t="s">
        <v>1982</v>
      </c>
      <c r="Q181" s="8" t="s">
        <v>1982</v>
      </c>
    </row>
    <row r="182" spans="1:17" x14ac:dyDescent="0.3">
      <c r="A182" s="4">
        <v>44783</v>
      </c>
      <c r="B182" s="8" t="s">
        <v>2041</v>
      </c>
      <c r="C182" s="8" t="s">
        <v>2019</v>
      </c>
      <c r="D182" s="8" t="s">
        <v>2020</v>
      </c>
      <c r="E182" s="8" t="s">
        <v>1899</v>
      </c>
      <c r="F182" s="8">
        <v>221</v>
      </c>
      <c r="G182" s="8">
        <v>79.33</v>
      </c>
      <c r="H182" s="8">
        <f t="shared" si="2"/>
        <v>2.5739576054041464</v>
      </c>
      <c r="I182" s="10">
        <v>0.107532</v>
      </c>
      <c r="J182" s="8">
        <v>28.38</v>
      </c>
      <c r="K182" s="8">
        <v>20.94</v>
      </c>
      <c r="L182" s="8">
        <v>78.28</v>
      </c>
      <c r="M182" s="8">
        <v>29.759999999999998</v>
      </c>
      <c r="N182">
        <v>165.62</v>
      </c>
      <c r="O182" s="11">
        <v>1283.56</v>
      </c>
      <c r="P182" s="8" t="s">
        <v>1982</v>
      </c>
      <c r="Q182" s="8" t="s">
        <v>1982</v>
      </c>
    </row>
    <row r="183" spans="1:17" x14ac:dyDescent="0.3">
      <c r="A183" s="4">
        <v>44783</v>
      </c>
      <c r="B183" s="8" t="s">
        <v>2041</v>
      </c>
      <c r="C183" s="8" t="s">
        <v>2019</v>
      </c>
      <c r="D183" s="8" t="s">
        <v>2021</v>
      </c>
      <c r="E183" s="8" t="s">
        <v>1899</v>
      </c>
      <c r="F183" s="8">
        <v>17</v>
      </c>
      <c r="G183" s="8">
        <v>79.33</v>
      </c>
      <c r="H183" s="8">
        <f t="shared" si="2"/>
        <v>0.19799673887724203</v>
      </c>
      <c r="I183" s="10">
        <v>0.16796800000000001</v>
      </c>
      <c r="J183" s="8">
        <v>28.38</v>
      </c>
      <c r="K183" s="8">
        <v>20.94</v>
      </c>
      <c r="L183" s="8">
        <v>78.28</v>
      </c>
      <c r="M183" s="8">
        <v>29.759999999999998</v>
      </c>
      <c r="N183">
        <v>165.62</v>
      </c>
      <c r="O183" s="11">
        <v>1283.56</v>
      </c>
      <c r="P183" s="8" t="s">
        <v>1982</v>
      </c>
      <c r="Q183" s="8" t="s">
        <v>1982</v>
      </c>
    </row>
    <row r="184" spans="1:17" x14ac:dyDescent="0.3">
      <c r="A184" s="4">
        <v>44783</v>
      </c>
      <c r="B184" s="8" t="s">
        <v>2041</v>
      </c>
      <c r="C184" s="8" t="s">
        <v>2019</v>
      </c>
      <c r="D184" s="8" t="s">
        <v>2022</v>
      </c>
      <c r="E184" s="8" t="s">
        <v>1902</v>
      </c>
      <c r="F184" s="8">
        <v>0</v>
      </c>
      <c r="G184" s="8">
        <v>79.33</v>
      </c>
      <c r="H184" s="8">
        <f t="shared" si="2"/>
        <v>0</v>
      </c>
      <c r="I184" s="10">
        <v>0.171545</v>
      </c>
      <c r="J184" s="8">
        <v>28.38</v>
      </c>
      <c r="K184" s="8">
        <v>20.94</v>
      </c>
      <c r="L184" s="8">
        <v>78.28</v>
      </c>
      <c r="M184" s="8">
        <v>29.759999999999998</v>
      </c>
      <c r="N184">
        <v>165.62</v>
      </c>
      <c r="O184" s="11">
        <v>1283.56</v>
      </c>
      <c r="P184" s="8" t="s">
        <v>1982</v>
      </c>
      <c r="Q184" s="8" t="s">
        <v>1982</v>
      </c>
    </row>
    <row r="185" spans="1:17" x14ac:dyDescent="0.3">
      <c r="A185" s="4">
        <v>44783</v>
      </c>
      <c r="B185" s="8" t="s">
        <v>2041</v>
      </c>
      <c r="C185" s="8" t="s">
        <v>2019</v>
      </c>
      <c r="D185" s="8" t="s">
        <v>2023</v>
      </c>
      <c r="E185" s="8" t="s">
        <v>1982</v>
      </c>
      <c r="F185" s="8" t="s">
        <v>1982</v>
      </c>
      <c r="G185" s="8" t="s">
        <v>1982</v>
      </c>
      <c r="H185" s="8" t="s">
        <v>1982</v>
      </c>
      <c r="I185" s="10">
        <v>0.33607599999999999</v>
      </c>
      <c r="J185" s="8">
        <v>28.34</v>
      </c>
      <c r="K185" s="8">
        <v>20.93</v>
      </c>
      <c r="L185" s="8">
        <v>73.030000000000015</v>
      </c>
      <c r="M185" s="8">
        <v>32.040000000000006</v>
      </c>
      <c r="N185">
        <v>165.07000000000002</v>
      </c>
      <c r="O185" s="11">
        <v>1283.56</v>
      </c>
      <c r="P185" s="8" t="s">
        <v>1982</v>
      </c>
      <c r="Q185" s="8" t="s">
        <v>1982</v>
      </c>
    </row>
    <row r="186" spans="1:17" x14ac:dyDescent="0.3">
      <c r="A186" s="4">
        <v>44783</v>
      </c>
      <c r="B186" s="8" t="s">
        <v>2041</v>
      </c>
      <c r="C186" s="8" t="s">
        <v>2019</v>
      </c>
      <c r="D186" s="8" t="s">
        <v>2024</v>
      </c>
      <c r="E186" s="8" t="s">
        <v>1899</v>
      </c>
      <c r="F186" s="8">
        <v>62</v>
      </c>
      <c r="G186" s="8">
        <v>62</v>
      </c>
      <c r="H186" s="8">
        <f t="shared" si="2"/>
        <v>0.72210575355229445</v>
      </c>
      <c r="I186" s="10">
        <v>0.19183549999999999</v>
      </c>
      <c r="J186" s="8">
        <v>28.34</v>
      </c>
      <c r="K186" s="8">
        <v>20.93</v>
      </c>
      <c r="L186" s="8">
        <v>73.030000000000015</v>
      </c>
      <c r="M186" s="8">
        <v>32.040000000000006</v>
      </c>
      <c r="N186">
        <v>165.07000000000002</v>
      </c>
      <c r="O186" s="11">
        <v>1283.56</v>
      </c>
      <c r="P186" s="8" t="s">
        <v>1982</v>
      </c>
      <c r="Q186" s="8" t="s">
        <v>1982</v>
      </c>
    </row>
    <row r="187" spans="1:17" x14ac:dyDescent="0.3">
      <c r="A187" s="4">
        <v>44783</v>
      </c>
      <c r="B187" s="8" t="s">
        <v>2041</v>
      </c>
      <c r="C187" s="8" t="s">
        <v>2019</v>
      </c>
      <c r="D187" s="8" t="s">
        <v>2025</v>
      </c>
      <c r="E187" s="8" t="s">
        <v>1982</v>
      </c>
      <c r="F187" s="8" t="s">
        <v>1982</v>
      </c>
      <c r="G187" s="8" t="s">
        <v>1982</v>
      </c>
      <c r="H187" s="8" t="s">
        <v>1982</v>
      </c>
      <c r="I187" s="10">
        <v>0.150254</v>
      </c>
      <c r="J187" s="8">
        <v>28.34</v>
      </c>
      <c r="K187" s="8">
        <v>20.93</v>
      </c>
      <c r="L187" s="8">
        <v>73.030000000000015</v>
      </c>
      <c r="M187" s="8">
        <v>32.040000000000006</v>
      </c>
      <c r="N187">
        <v>165.07000000000002</v>
      </c>
      <c r="O187" s="11">
        <v>1283.56</v>
      </c>
      <c r="P187" s="8" t="s">
        <v>1982</v>
      </c>
      <c r="Q187" s="8" t="s">
        <v>1982</v>
      </c>
    </row>
    <row r="188" spans="1:17" x14ac:dyDescent="0.3">
      <c r="A188" s="4">
        <v>44783</v>
      </c>
      <c r="B188" s="8" t="s">
        <v>2041</v>
      </c>
      <c r="C188" s="8" t="s">
        <v>2026</v>
      </c>
      <c r="D188" s="8" t="s">
        <v>2027</v>
      </c>
      <c r="E188" s="8" t="s">
        <v>1899</v>
      </c>
      <c r="F188" s="8">
        <v>27</v>
      </c>
      <c r="G188" s="8">
        <v>22</v>
      </c>
      <c r="H188" s="8">
        <f t="shared" si="2"/>
        <v>0.31446540880503143</v>
      </c>
      <c r="I188" s="10">
        <v>0.12567200000000001</v>
      </c>
      <c r="J188" s="8">
        <v>28.6</v>
      </c>
      <c r="K188" s="8">
        <v>21.33</v>
      </c>
      <c r="L188" s="8">
        <v>52.670000000000009</v>
      </c>
      <c r="M188" s="8">
        <v>56.2</v>
      </c>
      <c r="N188">
        <v>164.26999999999998</v>
      </c>
      <c r="O188" s="10">
        <v>864.84</v>
      </c>
      <c r="P188" s="8" t="s">
        <v>1982</v>
      </c>
      <c r="Q188" s="8" t="s">
        <v>1982</v>
      </c>
    </row>
    <row r="189" spans="1:17" x14ac:dyDescent="0.3">
      <c r="A189" s="4">
        <v>44783</v>
      </c>
      <c r="B189" s="8" t="s">
        <v>2041</v>
      </c>
      <c r="C189" s="8" t="s">
        <v>2026</v>
      </c>
      <c r="D189" s="8" t="s">
        <v>2028</v>
      </c>
      <c r="E189" s="8" t="s">
        <v>1899</v>
      </c>
      <c r="F189" s="8">
        <v>18</v>
      </c>
      <c r="G189" s="8">
        <v>22</v>
      </c>
      <c r="H189" s="8">
        <f t="shared" si="2"/>
        <v>0.20964360587002095</v>
      </c>
      <c r="I189" s="10">
        <v>0.11680400000000001</v>
      </c>
      <c r="J189" s="8">
        <v>28.6</v>
      </c>
      <c r="K189" s="8">
        <v>21.33</v>
      </c>
      <c r="L189" s="8">
        <v>52.670000000000009</v>
      </c>
      <c r="M189" s="8">
        <v>56.2</v>
      </c>
      <c r="N189">
        <v>164.26999999999998</v>
      </c>
      <c r="O189" s="10">
        <v>864.84</v>
      </c>
      <c r="P189" s="8" t="s">
        <v>1982</v>
      </c>
      <c r="Q189" s="8" t="s">
        <v>1982</v>
      </c>
    </row>
    <row r="190" spans="1:17" x14ac:dyDescent="0.3">
      <c r="A190" s="4">
        <v>44783</v>
      </c>
      <c r="B190" s="8" t="s">
        <v>2041</v>
      </c>
      <c r="C190" s="8" t="s">
        <v>2026</v>
      </c>
      <c r="D190" s="8" t="s">
        <v>2029</v>
      </c>
      <c r="E190" s="8" t="s">
        <v>1899</v>
      </c>
      <c r="F190" s="8">
        <v>21</v>
      </c>
      <c r="G190" s="8">
        <v>22</v>
      </c>
      <c r="H190" s="8">
        <f t="shared" si="2"/>
        <v>0.2445842068483578</v>
      </c>
      <c r="I190" s="10">
        <v>0.11203349999999999</v>
      </c>
      <c r="J190" s="8">
        <v>28.6</v>
      </c>
      <c r="K190" s="8">
        <v>21.33</v>
      </c>
      <c r="L190" s="8">
        <v>52.670000000000009</v>
      </c>
      <c r="M190" s="8">
        <v>56.2</v>
      </c>
      <c r="N190">
        <v>164.26999999999998</v>
      </c>
      <c r="O190" s="10">
        <v>864.84</v>
      </c>
      <c r="P190" s="8" t="s">
        <v>1982</v>
      </c>
      <c r="Q190" s="8" t="s">
        <v>1982</v>
      </c>
    </row>
    <row r="191" spans="1:17" x14ac:dyDescent="0.3">
      <c r="A191" s="4">
        <v>44783</v>
      </c>
      <c r="B191" s="8" t="s">
        <v>2041</v>
      </c>
      <c r="C191" s="8" t="s">
        <v>2026</v>
      </c>
      <c r="D191" s="8" t="s">
        <v>2030</v>
      </c>
      <c r="E191" s="8" t="s">
        <v>1899</v>
      </c>
      <c r="F191" s="8">
        <v>14</v>
      </c>
      <c r="G191" s="8">
        <v>22.33</v>
      </c>
      <c r="H191" s="8">
        <f t="shared" si="2"/>
        <v>0.16305613789890519</v>
      </c>
      <c r="I191" s="10">
        <v>0.30444500000000002</v>
      </c>
      <c r="J191" s="8">
        <v>28.54</v>
      </c>
      <c r="K191" s="8">
        <v>21.28</v>
      </c>
      <c r="L191" s="8">
        <v>55.010000000000005</v>
      </c>
      <c r="M191" s="8">
        <v>66.259999999999991</v>
      </c>
      <c r="N191">
        <v>172.54</v>
      </c>
      <c r="O191" s="10">
        <v>864.84</v>
      </c>
      <c r="P191" s="8" t="s">
        <v>1982</v>
      </c>
      <c r="Q191" s="8" t="s">
        <v>1982</v>
      </c>
    </row>
    <row r="192" spans="1:17" x14ac:dyDescent="0.3">
      <c r="A192" s="4">
        <v>44783</v>
      </c>
      <c r="B192" s="8" t="s">
        <v>2041</v>
      </c>
      <c r="C192" s="8" t="s">
        <v>2026</v>
      </c>
      <c r="D192" s="8" t="s">
        <v>2031</v>
      </c>
      <c r="E192" s="8" t="s">
        <v>1899</v>
      </c>
      <c r="F192" s="8">
        <v>2</v>
      </c>
      <c r="G192" s="8">
        <v>22.33</v>
      </c>
      <c r="H192" s="8">
        <f t="shared" si="2"/>
        <v>2.3293733985557886E-2</v>
      </c>
      <c r="I192" s="10">
        <v>0.29786600000000002</v>
      </c>
      <c r="J192" s="8">
        <v>28.54</v>
      </c>
      <c r="K192" s="8">
        <v>21.28</v>
      </c>
      <c r="L192" s="8">
        <v>55.010000000000005</v>
      </c>
      <c r="M192" s="8">
        <v>66.259999999999991</v>
      </c>
      <c r="N192">
        <v>172.54</v>
      </c>
      <c r="O192" s="10">
        <v>864.84</v>
      </c>
      <c r="P192" s="8" t="s">
        <v>1982</v>
      </c>
      <c r="Q192" s="8" t="s">
        <v>1982</v>
      </c>
    </row>
    <row r="193" spans="1:17" x14ac:dyDescent="0.3">
      <c r="A193" s="4">
        <v>44783</v>
      </c>
      <c r="B193" s="8" t="s">
        <v>2041</v>
      </c>
      <c r="C193" s="8" t="s">
        <v>2026</v>
      </c>
      <c r="D193" s="8" t="s">
        <v>2032</v>
      </c>
      <c r="E193" s="8" t="s">
        <v>1899</v>
      </c>
      <c r="F193" s="8">
        <v>51</v>
      </c>
      <c r="G193" s="8">
        <v>22.33</v>
      </c>
      <c r="H193" s="8">
        <f t="shared" ref="H193:H217" si="3">F193/85.86</f>
        <v>0.59399021663172602</v>
      </c>
      <c r="I193" s="10">
        <v>0.369174</v>
      </c>
      <c r="J193" s="8">
        <v>28.54</v>
      </c>
      <c r="K193" s="8">
        <v>21.28</v>
      </c>
      <c r="L193" s="8">
        <v>55.010000000000005</v>
      </c>
      <c r="M193" s="8">
        <v>66.259999999999991</v>
      </c>
      <c r="N193">
        <v>172.54</v>
      </c>
      <c r="O193" s="10">
        <v>864.84</v>
      </c>
      <c r="P193" s="8" t="s">
        <v>1982</v>
      </c>
      <c r="Q193" s="8" t="s">
        <v>1982</v>
      </c>
    </row>
    <row r="194" spans="1:17" x14ac:dyDescent="0.3">
      <c r="A194" s="4">
        <v>44783</v>
      </c>
      <c r="B194" s="8" t="s">
        <v>2041</v>
      </c>
      <c r="C194" s="8" t="s">
        <v>2033</v>
      </c>
      <c r="D194" s="8" t="s">
        <v>2034</v>
      </c>
      <c r="E194" s="8" t="s">
        <v>1899</v>
      </c>
      <c r="F194" s="8">
        <v>33</v>
      </c>
      <c r="G194" s="8">
        <v>43.33</v>
      </c>
      <c r="H194" s="8">
        <f t="shared" si="3"/>
        <v>0.38434661076170512</v>
      </c>
      <c r="I194" s="10">
        <v>0.25284200000000001</v>
      </c>
      <c r="J194" s="8">
        <v>28.54</v>
      </c>
      <c r="K194" s="8">
        <v>21.18</v>
      </c>
      <c r="L194" s="8">
        <v>56.14</v>
      </c>
      <c r="M194" s="8">
        <v>26.020000000000003</v>
      </c>
      <c r="N194">
        <v>135.98000000000002</v>
      </c>
      <c r="O194" s="10">
        <v>864.84</v>
      </c>
      <c r="P194" s="8" t="s">
        <v>1982</v>
      </c>
      <c r="Q194" s="8" t="s">
        <v>1982</v>
      </c>
    </row>
    <row r="195" spans="1:17" x14ac:dyDescent="0.3">
      <c r="A195" s="4">
        <v>44783</v>
      </c>
      <c r="B195" s="8" t="s">
        <v>2041</v>
      </c>
      <c r="C195" s="8" t="s">
        <v>2033</v>
      </c>
      <c r="D195" s="8" t="s">
        <v>2035</v>
      </c>
      <c r="E195" s="8" t="s">
        <v>1899</v>
      </c>
      <c r="F195" s="8">
        <v>6</v>
      </c>
      <c r="G195" s="8">
        <v>43.33</v>
      </c>
      <c r="H195" s="8">
        <f t="shared" si="3"/>
        <v>6.9881201956673661E-2</v>
      </c>
      <c r="I195" s="10">
        <v>0.27689000000000002</v>
      </c>
      <c r="J195" s="8">
        <v>28.54</v>
      </c>
      <c r="K195" s="8">
        <v>21.18</v>
      </c>
      <c r="L195" s="8">
        <v>56.14</v>
      </c>
      <c r="M195" s="8">
        <v>26.020000000000003</v>
      </c>
      <c r="N195">
        <v>135.98000000000002</v>
      </c>
      <c r="O195" s="10">
        <v>864.84</v>
      </c>
      <c r="P195" s="8" t="s">
        <v>1982</v>
      </c>
      <c r="Q195" s="8" t="s">
        <v>1982</v>
      </c>
    </row>
    <row r="196" spans="1:17" x14ac:dyDescent="0.3">
      <c r="A196" s="4">
        <v>44783</v>
      </c>
      <c r="B196" s="8" t="s">
        <v>2041</v>
      </c>
      <c r="C196" s="8" t="s">
        <v>2033</v>
      </c>
      <c r="D196" s="8" t="s">
        <v>2036</v>
      </c>
      <c r="E196" s="8" t="s">
        <v>1899</v>
      </c>
      <c r="F196" s="8">
        <v>91</v>
      </c>
      <c r="G196" s="8">
        <v>43.33</v>
      </c>
      <c r="H196" s="8">
        <f t="shared" si="3"/>
        <v>1.0598648963428838</v>
      </c>
      <c r="I196" s="10">
        <v>0.230217</v>
      </c>
      <c r="J196" s="8">
        <v>28.54</v>
      </c>
      <c r="K196" s="8">
        <v>21.18</v>
      </c>
      <c r="L196" s="8">
        <v>56.14</v>
      </c>
      <c r="M196" s="8">
        <v>26.020000000000003</v>
      </c>
      <c r="N196">
        <v>135.98000000000002</v>
      </c>
      <c r="O196" s="10">
        <v>864.84</v>
      </c>
      <c r="P196" s="8" t="s">
        <v>1982</v>
      </c>
      <c r="Q196" s="8" t="s">
        <v>1982</v>
      </c>
    </row>
    <row r="197" spans="1:17" x14ac:dyDescent="0.3">
      <c r="A197" s="4">
        <v>44783</v>
      </c>
      <c r="B197" s="8" t="s">
        <v>2041</v>
      </c>
      <c r="C197" s="8" t="s">
        <v>2033</v>
      </c>
      <c r="D197" s="8" t="s">
        <v>2037</v>
      </c>
      <c r="E197" s="8" t="s">
        <v>1899</v>
      </c>
      <c r="F197" s="8">
        <v>144</v>
      </c>
      <c r="G197" s="8">
        <v>133.667</v>
      </c>
      <c r="H197" s="8">
        <f t="shared" si="3"/>
        <v>1.6771488469601676</v>
      </c>
      <c r="I197" s="10">
        <v>0.23678399999999999</v>
      </c>
      <c r="J197" s="8">
        <v>28.55</v>
      </c>
      <c r="K197" s="8">
        <v>21.17</v>
      </c>
      <c r="L197" s="8">
        <v>57.279999999999994</v>
      </c>
      <c r="M197" s="8">
        <v>23.5</v>
      </c>
      <c r="N197">
        <v>137.26000000000002</v>
      </c>
      <c r="O197" s="10">
        <v>864.84</v>
      </c>
      <c r="P197" s="8" t="s">
        <v>1982</v>
      </c>
      <c r="Q197" s="8" t="s">
        <v>1982</v>
      </c>
    </row>
    <row r="198" spans="1:17" x14ac:dyDescent="0.3">
      <c r="A198" s="4">
        <v>44783</v>
      </c>
      <c r="B198" s="8" t="s">
        <v>2041</v>
      </c>
      <c r="C198" s="8" t="s">
        <v>2033</v>
      </c>
      <c r="D198" s="8" t="s">
        <v>2038</v>
      </c>
      <c r="E198" s="8" t="s">
        <v>1899</v>
      </c>
      <c r="F198" s="8">
        <v>107</v>
      </c>
      <c r="G198" s="8">
        <v>133.667</v>
      </c>
      <c r="H198" s="8">
        <f t="shared" si="3"/>
        <v>1.2462147682273468</v>
      </c>
      <c r="I198" s="10">
        <v>0.212731</v>
      </c>
      <c r="J198" s="8">
        <v>28.55</v>
      </c>
      <c r="K198" s="8">
        <v>21.17</v>
      </c>
      <c r="L198" s="8">
        <v>57.279999999999994</v>
      </c>
      <c r="M198" s="8">
        <v>23.5</v>
      </c>
      <c r="N198">
        <v>137.26000000000002</v>
      </c>
      <c r="O198" s="10">
        <v>864.84</v>
      </c>
      <c r="P198" s="8" t="s">
        <v>1982</v>
      </c>
      <c r="Q198" s="8" t="s">
        <v>1982</v>
      </c>
    </row>
    <row r="199" spans="1:17" x14ac:dyDescent="0.3">
      <c r="A199" s="4">
        <v>44783</v>
      </c>
      <c r="B199" s="8" t="s">
        <v>2041</v>
      </c>
      <c r="C199" s="8" t="s">
        <v>2033</v>
      </c>
      <c r="D199" s="8" t="s">
        <v>2039</v>
      </c>
      <c r="E199" s="8" t="s">
        <v>1899</v>
      </c>
      <c r="F199" s="8">
        <v>150</v>
      </c>
      <c r="G199" s="8">
        <v>133.667</v>
      </c>
      <c r="H199" s="8">
        <f t="shared" si="3"/>
        <v>1.7470300489168413</v>
      </c>
      <c r="I199" s="10">
        <v>0.22383700000000001</v>
      </c>
      <c r="J199" s="8">
        <v>28.55</v>
      </c>
      <c r="K199" s="8">
        <v>21.17</v>
      </c>
      <c r="L199" s="8">
        <v>57.279999999999994</v>
      </c>
      <c r="M199" s="8">
        <v>23.5</v>
      </c>
      <c r="N199">
        <v>137.26000000000002</v>
      </c>
      <c r="O199" s="10">
        <v>864.84</v>
      </c>
      <c r="P199" s="8" t="s">
        <v>1982</v>
      </c>
      <c r="Q199" s="8" t="s">
        <v>1982</v>
      </c>
    </row>
    <row r="200" spans="1:17" x14ac:dyDescent="0.3">
      <c r="A200" s="4">
        <v>44784</v>
      </c>
      <c r="B200" s="8" t="s">
        <v>2041</v>
      </c>
      <c r="C200" s="8" t="s">
        <v>2019</v>
      </c>
      <c r="D200" s="8" t="s">
        <v>2020</v>
      </c>
      <c r="E200" s="8" t="s">
        <v>1899</v>
      </c>
      <c r="F200" s="8">
        <v>19</v>
      </c>
      <c r="G200" s="8">
        <v>11</v>
      </c>
      <c r="H200" s="8">
        <f t="shared" si="3"/>
        <v>0.2212904728627999</v>
      </c>
      <c r="I200" s="10">
        <v>0.107532</v>
      </c>
      <c r="J200" s="8">
        <v>34.35</v>
      </c>
      <c r="K200" s="8">
        <v>18.82</v>
      </c>
      <c r="L200" s="8">
        <v>78.28</v>
      </c>
      <c r="M200" s="8">
        <v>29.759999999999998</v>
      </c>
      <c r="N200">
        <v>165.62</v>
      </c>
      <c r="O200" s="11">
        <v>1245.74</v>
      </c>
      <c r="P200" s="8" t="s">
        <v>1982</v>
      </c>
      <c r="Q200" s="8" t="s">
        <v>1982</v>
      </c>
    </row>
    <row r="201" spans="1:17" x14ac:dyDescent="0.3">
      <c r="A201" s="4">
        <v>44784</v>
      </c>
      <c r="B201" s="8" t="s">
        <v>2041</v>
      </c>
      <c r="C201" s="8" t="s">
        <v>2019</v>
      </c>
      <c r="D201" s="8" t="s">
        <v>2021</v>
      </c>
      <c r="E201" s="8" t="s">
        <v>1982</v>
      </c>
      <c r="F201" s="8" t="s">
        <v>1982</v>
      </c>
      <c r="G201" s="8" t="s">
        <v>1982</v>
      </c>
      <c r="H201" s="8" t="s">
        <v>1982</v>
      </c>
      <c r="I201" s="10">
        <v>0.16796800000000001</v>
      </c>
      <c r="J201" s="8">
        <v>34.35</v>
      </c>
      <c r="K201" s="8">
        <v>18.82</v>
      </c>
      <c r="L201" s="8">
        <v>78.28</v>
      </c>
      <c r="M201" s="8">
        <v>29.759999999999998</v>
      </c>
      <c r="N201">
        <v>165.62</v>
      </c>
      <c r="O201" s="11">
        <v>1245.74</v>
      </c>
      <c r="P201" s="8" t="s">
        <v>1982</v>
      </c>
      <c r="Q201" s="8" t="s">
        <v>1982</v>
      </c>
    </row>
    <row r="202" spans="1:17" x14ac:dyDescent="0.3">
      <c r="A202" s="4">
        <v>44784</v>
      </c>
      <c r="B202" s="8" t="s">
        <v>2041</v>
      </c>
      <c r="C202" s="8" t="s">
        <v>2019</v>
      </c>
      <c r="D202" s="8" t="s">
        <v>2022</v>
      </c>
      <c r="E202" s="8" t="s">
        <v>1899</v>
      </c>
      <c r="F202" s="8">
        <v>3</v>
      </c>
      <c r="G202" s="8">
        <v>11</v>
      </c>
      <c r="H202" s="8">
        <f t="shared" si="3"/>
        <v>3.494060097833683E-2</v>
      </c>
      <c r="I202" s="10">
        <v>0.171545</v>
      </c>
      <c r="J202" s="8">
        <v>34.35</v>
      </c>
      <c r="K202" s="8">
        <v>18.82</v>
      </c>
      <c r="L202" s="8">
        <v>78.28</v>
      </c>
      <c r="M202" s="8">
        <v>29.759999999999998</v>
      </c>
      <c r="N202">
        <v>165.62</v>
      </c>
      <c r="O202" s="11">
        <v>1245.74</v>
      </c>
      <c r="P202" s="8" t="s">
        <v>1982</v>
      </c>
      <c r="Q202" s="8" t="s">
        <v>1982</v>
      </c>
    </row>
    <row r="203" spans="1:17" x14ac:dyDescent="0.3">
      <c r="A203" s="4">
        <v>44784</v>
      </c>
      <c r="B203" s="8" t="s">
        <v>2041</v>
      </c>
      <c r="C203" s="8" t="s">
        <v>2019</v>
      </c>
      <c r="D203" s="8" t="s">
        <v>2023</v>
      </c>
      <c r="E203" s="8" t="s">
        <v>1899</v>
      </c>
      <c r="F203" s="8">
        <v>62</v>
      </c>
      <c r="G203" s="8">
        <v>101.667</v>
      </c>
      <c r="H203" s="8">
        <f t="shared" si="3"/>
        <v>0.72210575355229445</v>
      </c>
      <c r="I203" s="10">
        <v>0.33607599999999999</v>
      </c>
      <c r="J203" s="8">
        <v>34.33</v>
      </c>
      <c r="K203" s="8">
        <v>18.8</v>
      </c>
      <c r="L203" s="8">
        <v>73.030000000000015</v>
      </c>
      <c r="M203" s="8">
        <v>32.040000000000006</v>
      </c>
      <c r="N203">
        <v>165.07000000000002</v>
      </c>
      <c r="O203" s="11">
        <v>1245.74</v>
      </c>
      <c r="P203" s="8" t="s">
        <v>1982</v>
      </c>
      <c r="Q203" s="8" t="s">
        <v>1982</v>
      </c>
    </row>
    <row r="204" spans="1:17" x14ac:dyDescent="0.3">
      <c r="A204" s="4">
        <v>44784</v>
      </c>
      <c r="B204" s="8" t="s">
        <v>2041</v>
      </c>
      <c r="C204" s="8" t="s">
        <v>2019</v>
      </c>
      <c r="D204" s="8" t="s">
        <v>2024</v>
      </c>
      <c r="E204" s="8" t="s">
        <v>1899</v>
      </c>
      <c r="F204" s="8">
        <v>150</v>
      </c>
      <c r="G204" s="8">
        <v>101.667</v>
      </c>
      <c r="H204" s="8">
        <f t="shared" si="3"/>
        <v>1.7470300489168413</v>
      </c>
      <c r="I204" s="10">
        <v>0.19183549999999999</v>
      </c>
      <c r="J204" s="8">
        <v>34.33</v>
      </c>
      <c r="K204" s="8">
        <v>18.8</v>
      </c>
      <c r="L204" s="8">
        <v>73.030000000000015</v>
      </c>
      <c r="M204" s="8">
        <v>32.040000000000006</v>
      </c>
      <c r="N204">
        <v>165.07000000000002</v>
      </c>
      <c r="O204" s="11">
        <v>1245.74</v>
      </c>
      <c r="P204" s="8" t="s">
        <v>1982</v>
      </c>
      <c r="Q204" s="8" t="s">
        <v>1982</v>
      </c>
    </row>
    <row r="205" spans="1:17" x14ac:dyDescent="0.3">
      <c r="A205" s="4">
        <v>44784</v>
      </c>
      <c r="B205" s="8" t="s">
        <v>2041</v>
      </c>
      <c r="C205" s="8" t="s">
        <v>2019</v>
      </c>
      <c r="D205" s="8" t="s">
        <v>2025</v>
      </c>
      <c r="E205" s="8" t="s">
        <v>1899</v>
      </c>
      <c r="F205" s="8">
        <v>93</v>
      </c>
      <c r="G205" s="8">
        <v>101.667</v>
      </c>
      <c r="H205" s="8">
        <f t="shared" si="3"/>
        <v>1.0831586303284417</v>
      </c>
      <c r="I205" s="10">
        <v>0.150254</v>
      </c>
      <c r="J205" s="8">
        <v>34.33</v>
      </c>
      <c r="K205" s="8">
        <v>18.8</v>
      </c>
      <c r="L205" s="8">
        <v>73.030000000000015</v>
      </c>
      <c r="M205" s="8">
        <v>32.040000000000006</v>
      </c>
      <c r="N205">
        <v>165.07000000000002</v>
      </c>
      <c r="O205" s="11">
        <v>1245.74</v>
      </c>
      <c r="P205" s="8" t="s">
        <v>1982</v>
      </c>
      <c r="Q205" s="8" t="s">
        <v>1982</v>
      </c>
    </row>
    <row r="206" spans="1:17" x14ac:dyDescent="0.3">
      <c r="A206" s="4">
        <v>44784</v>
      </c>
      <c r="B206" s="8" t="s">
        <v>2041</v>
      </c>
      <c r="C206" s="8" t="s">
        <v>2026</v>
      </c>
      <c r="D206" s="8" t="s">
        <v>2027</v>
      </c>
      <c r="E206" s="8" t="s">
        <v>1899</v>
      </c>
      <c r="F206" s="8">
        <v>25</v>
      </c>
      <c r="G206" s="8">
        <v>17.667000000000002</v>
      </c>
      <c r="H206" s="8">
        <f t="shared" si="3"/>
        <v>0.29117167481947354</v>
      </c>
      <c r="I206" s="10">
        <v>0.12567200000000001</v>
      </c>
      <c r="J206" s="8">
        <v>34.68</v>
      </c>
      <c r="K206" s="8">
        <v>19.11</v>
      </c>
      <c r="L206" s="8">
        <v>52.670000000000009</v>
      </c>
      <c r="M206" s="8">
        <v>56.2</v>
      </c>
      <c r="N206">
        <v>164.26999999999998</v>
      </c>
      <c r="O206" s="10" t="s">
        <v>2045</v>
      </c>
      <c r="P206" s="8" t="s">
        <v>1982</v>
      </c>
      <c r="Q206" s="8" t="s">
        <v>1982</v>
      </c>
    </row>
    <row r="207" spans="1:17" x14ac:dyDescent="0.3">
      <c r="A207" s="4">
        <v>44784</v>
      </c>
      <c r="B207" s="8" t="s">
        <v>2041</v>
      </c>
      <c r="C207" s="8" t="s">
        <v>2026</v>
      </c>
      <c r="D207" s="8" t="s">
        <v>2028</v>
      </c>
      <c r="E207" s="8" t="s">
        <v>1899</v>
      </c>
      <c r="F207" s="8">
        <v>20</v>
      </c>
      <c r="G207" s="8">
        <v>17.667000000000002</v>
      </c>
      <c r="H207" s="8">
        <f t="shared" si="3"/>
        <v>0.23293733985557885</v>
      </c>
      <c r="I207" s="10">
        <v>0.11680400000000001</v>
      </c>
      <c r="J207" s="8">
        <v>34.68</v>
      </c>
      <c r="K207" s="8">
        <v>19.11</v>
      </c>
      <c r="L207" s="8">
        <v>52.670000000000009</v>
      </c>
      <c r="M207" s="8">
        <v>56.2</v>
      </c>
      <c r="N207">
        <v>164.26999999999998</v>
      </c>
      <c r="O207" s="10" t="s">
        <v>2045</v>
      </c>
      <c r="P207" s="8" t="s">
        <v>1982</v>
      </c>
      <c r="Q207" s="8" t="s">
        <v>1982</v>
      </c>
    </row>
    <row r="208" spans="1:17" x14ac:dyDescent="0.3">
      <c r="A208" s="4">
        <v>44784</v>
      </c>
      <c r="B208" s="8" t="s">
        <v>2041</v>
      </c>
      <c r="C208" s="8" t="s">
        <v>2026</v>
      </c>
      <c r="D208" s="8" t="s">
        <v>2029</v>
      </c>
      <c r="E208" s="8" t="s">
        <v>1899</v>
      </c>
      <c r="F208" s="8">
        <v>8</v>
      </c>
      <c r="G208" s="8">
        <v>17.667000000000002</v>
      </c>
      <c r="H208" s="8">
        <f t="shared" si="3"/>
        <v>9.3174935942231543E-2</v>
      </c>
      <c r="I208" s="10">
        <v>0.11203349999999999</v>
      </c>
      <c r="J208" s="8">
        <v>34.68</v>
      </c>
      <c r="K208" s="8">
        <v>19.11</v>
      </c>
      <c r="L208" s="8">
        <v>52.670000000000009</v>
      </c>
      <c r="M208" s="8">
        <v>56.2</v>
      </c>
      <c r="N208">
        <v>164.26999999999998</v>
      </c>
      <c r="O208" s="10" t="s">
        <v>2045</v>
      </c>
      <c r="P208" s="8" t="s">
        <v>1982</v>
      </c>
      <c r="Q208" s="8" t="s">
        <v>1982</v>
      </c>
    </row>
    <row r="209" spans="1:17" x14ac:dyDescent="0.3">
      <c r="A209" s="4">
        <v>44784</v>
      </c>
      <c r="B209" s="8" t="s">
        <v>2041</v>
      </c>
      <c r="C209" s="8" t="s">
        <v>2026</v>
      </c>
      <c r="D209" s="8" t="s">
        <v>2030</v>
      </c>
      <c r="E209" s="8" t="s">
        <v>1902</v>
      </c>
      <c r="F209" s="8">
        <v>0</v>
      </c>
      <c r="G209" s="8">
        <v>17.329999999999998</v>
      </c>
      <c r="H209" s="8">
        <f t="shared" si="3"/>
        <v>0</v>
      </c>
      <c r="I209" s="10">
        <v>0.30444500000000002</v>
      </c>
      <c r="J209" s="8">
        <v>34.630000000000003</v>
      </c>
      <c r="K209" s="8">
        <v>19.07</v>
      </c>
      <c r="L209" s="8">
        <v>55.010000000000005</v>
      </c>
      <c r="M209" s="8">
        <v>66.259999999999991</v>
      </c>
      <c r="N209">
        <v>172.54</v>
      </c>
      <c r="O209" s="10" t="s">
        <v>2045</v>
      </c>
      <c r="P209" s="8" t="s">
        <v>1982</v>
      </c>
      <c r="Q209" s="8" t="s">
        <v>1982</v>
      </c>
    </row>
    <row r="210" spans="1:17" x14ac:dyDescent="0.3">
      <c r="A210" s="4">
        <v>44784</v>
      </c>
      <c r="B210" s="8" t="s">
        <v>2041</v>
      </c>
      <c r="C210" s="8" t="s">
        <v>2026</v>
      </c>
      <c r="D210" s="8" t="s">
        <v>2031</v>
      </c>
      <c r="E210" s="8" t="s">
        <v>1899</v>
      </c>
      <c r="F210" s="8">
        <v>1</v>
      </c>
      <c r="G210" s="8">
        <v>17.329999999999998</v>
      </c>
      <c r="H210" s="8">
        <f t="shared" si="3"/>
        <v>1.1646866992778943E-2</v>
      </c>
      <c r="I210" s="10">
        <v>0.29786600000000002</v>
      </c>
      <c r="J210" s="8">
        <v>34.630000000000003</v>
      </c>
      <c r="K210" s="8">
        <v>19.07</v>
      </c>
      <c r="L210" s="8">
        <v>55.010000000000005</v>
      </c>
      <c r="M210" s="8">
        <v>66.259999999999991</v>
      </c>
      <c r="N210">
        <v>172.54</v>
      </c>
      <c r="O210" s="10" t="s">
        <v>2045</v>
      </c>
      <c r="P210" s="8" t="s">
        <v>1982</v>
      </c>
      <c r="Q210" s="8" t="s">
        <v>1982</v>
      </c>
    </row>
    <row r="211" spans="1:17" x14ac:dyDescent="0.3">
      <c r="A211" s="4">
        <v>44784</v>
      </c>
      <c r="B211" s="8" t="s">
        <v>2041</v>
      </c>
      <c r="C211" s="8" t="s">
        <v>2026</v>
      </c>
      <c r="D211" s="8" t="s">
        <v>2032</v>
      </c>
      <c r="E211" s="8" t="s">
        <v>1899</v>
      </c>
      <c r="F211" s="8">
        <v>51</v>
      </c>
      <c r="G211" s="8">
        <v>17.329999999999998</v>
      </c>
      <c r="H211" s="8">
        <f t="shared" si="3"/>
        <v>0.59399021663172602</v>
      </c>
      <c r="I211" s="10">
        <v>0.369174</v>
      </c>
      <c r="J211" s="8">
        <v>34.630000000000003</v>
      </c>
      <c r="K211" s="8">
        <v>19.07</v>
      </c>
      <c r="L211" s="8">
        <v>55.010000000000005</v>
      </c>
      <c r="M211" s="8">
        <v>66.259999999999991</v>
      </c>
      <c r="N211">
        <v>172.54</v>
      </c>
      <c r="O211" s="10" t="s">
        <v>2045</v>
      </c>
      <c r="P211" s="8" t="s">
        <v>1982</v>
      </c>
      <c r="Q211" s="8" t="s">
        <v>1982</v>
      </c>
    </row>
    <row r="212" spans="1:17" x14ac:dyDescent="0.3">
      <c r="A212" s="4">
        <v>44784</v>
      </c>
      <c r="B212" s="8" t="s">
        <v>2041</v>
      </c>
      <c r="C212" s="8" t="s">
        <v>2033</v>
      </c>
      <c r="D212" s="8" t="s">
        <v>2034</v>
      </c>
      <c r="E212" s="8" t="s">
        <v>1899</v>
      </c>
      <c r="F212" s="8">
        <v>16</v>
      </c>
      <c r="G212" s="8">
        <v>27.666699999999999</v>
      </c>
      <c r="H212" s="8">
        <f t="shared" si="3"/>
        <v>0.18634987188446309</v>
      </c>
      <c r="I212" s="10">
        <v>0.25284200000000001</v>
      </c>
      <c r="J212" s="8">
        <v>34.53</v>
      </c>
      <c r="K212" s="8">
        <v>19.059999999999999</v>
      </c>
      <c r="L212" s="8">
        <v>56.14</v>
      </c>
      <c r="M212" s="8">
        <v>26.020000000000003</v>
      </c>
      <c r="N212">
        <v>135.98000000000002</v>
      </c>
      <c r="O212" s="10" t="s">
        <v>2045</v>
      </c>
      <c r="P212" s="8" t="s">
        <v>1982</v>
      </c>
      <c r="Q212" s="8" t="s">
        <v>1982</v>
      </c>
    </row>
    <row r="213" spans="1:17" x14ac:dyDescent="0.3">
      <c r="A213" s="4">
        <v>44784</v>
      </c>
      <c r="B213" s="8" t="s">
        <v>2041</v>
      </c>
      <c r="C213" s="8" t="s">
        <v>2033</v>
      </c>
      <c r="D213" s="8" t="s">
        <v>2035</v>
      </c>
      <c r="E213" s="8" t="s">
        <v>1899</v>
      </c>
      <c r="F213" s="8">
        <v>6</v>
      </c>
      <c r="G213" s="8">
        <v>27.666699999999999</v>
      </c>
      <c r="H213" s="8">
        <f t="shared" si="3"/>
        <v>6.9881201956673661E-2</v>
      </c>
      <c r="I213" s="10">
        <v>0.27689000000000002</v>
      </c>
      <c r="J213" s="8">
        <v>34.53</v>
      </c>
      <c r="K213" s="8">
        <v>19.059999999999999</v>
      </c>
      <c r="L213" s="8">
        <v>56.14</v>
      </c>
      <c r="M213" s="8">
        <v>26.020000000000003</v>
      </c>
      <c r="N213">
        <v>135.98000000000002</v>
      </c>
      <c r="O213" s="10" t="s">
        <v>2045</v>
      </c>
      <c r="P213" s="8" t="s">
        <v>1982</v>
      </c>
      <c r="Q213" s="8" t="s">
        <v>1982</v>
      </c>
    </row>
    <row r="214" spans="1:17" x14ac:dyDescent="0.3">
      <c r="A214" s="4">
        <v>44784</v>
      </c>
      <c r="B214" s="8" t="s">
        <v>2041</v>
      </c>
      <c r="C214" s="8" t="s">
        <v>2033</v>
      </c>
      <c r="D214" s="8" t="s">
        <v>2036</v>
      </c>
      <c r="E214" s="8" t="s">
        <v>1899</v>
      </c>
      <c r="F214" s="8">
        <v>61</v>
      </c>
      <c r="G214" s="8">
        <v>27.666699999999999</v>
      </c>
      <c r="H214" s="8">
        <f t="shared" si="3"/>
        <v>0.7104588865595155</v>
      </c>
      <c r="I214" s="10">
        <v>0.230217</v>
      </c>
      <c r="J214" s="8">
        <v>34.53</v>
      </c>
      <c r="K214" s="8">
        <v>19.059999999999999</v>
      </c>
      <c r="L214" s="8">
        <v>56.14</v>
      </c>
      <c r="M214" s="8">
        <v>26.020000000000003</v>
      </c>
      <c r="N214">
        <v>135.98000000000002</v>
      </c>
      <c r="O214" s="10" t="s">
        <v>2045</v>
      </c>
      <c r="P214" s="8" t="s">
        <v>1982</v>
      </c>
      <c r="Q214" s="8" t="s">
        <v>1982</v>
      </c>
    </row>
    <row r="215" spans="1:17" x14ac:dyDescent="0.3">
      <c r="A215" s="4">
        <v>44784</v>
      </c>
      <c r="B215" s="8" t="s">
        <v>2041</v>
      </c>
      <c r="C215" s="8" t="s">
        <v>2033</v>
      </c>
      <c r="D215" s="8" t="s">
        <v>2037</v>
      </c>
      <c r="E215" s="8" t="s">
        <v>1899</v>
      </c>
      <c r="F215" s="8">
        <v>24</v>
      </c>
      <c r="G215" s="8">
        <v>31</v>
      </c>
      <c r="H215" s="8">
        <f t="shared" si="3"/>
        <v>0.27952480782669464</v>
      </c>
      <c r="I215" s="10">
        <v>0.23678399999999999</v>
      </c>
      <c r="J215" s="8">
        <v>34.51</v>
      </c>
      <c r="K215" s="8">
        <v>19.059999999999999</v>
      </c>
      <c r="L215" s="8">
        <v>57.279999999999994</v>
      </c>
      <c r="M215" s="8">
        <v>23.5</v>
      </c>
      <c r="N215">
        <v>137.26000000000002</v>
      </c>
      <c r="O215" s="10" t="s">
        <v>2045</v>
      </c>
      <c r="P215" s="8" t="s">
        <v>1982</v>
      </c>
      <c r="Q215" s="8" t="s">
        <v>1982</v>
      </c>
    </row>
    <row r="216" spans="1:17" x14ac:dyDescent="0.3">
      <c r="A216" s="4">
        <v>44784</v>
      </c>
      <c r="B216" s="8" t="s">
        <v>2041</v>
      </c>
      <c r="C216" s="8" t="s">
        <v>2033</v>
      </c>
      <c r="D216" s="8" t="s">
        <v>2038</v>
      </c>
      <c r="E216" s="8" t="s">
        <v>1899</v>
      </c>
      <c r="F216" s="8">
        <v>43</v>
      </c>
      <c r="G216" s="8">
        <v>31</v>
      </c>
      <c r="H216" s="8">
        <f t="shared" si="3"/>
        <v>0.50081528068949455</v>
      </c>
      <c r="I216" s="10">
        <v>0.212731</v>
      </c>
      <c r="J216" s="8">
        <v>34.51</v>
      </c>
      <c r="K216" s="8">
        <v>19.059999999999999</v>
      </c>
      <c r="L216" s="8">
        <v>57.279999999999994</v>
      </c>
      <c r="M216" s="8">
        <v>23.5</v>
      </c>
      <c r="N216">
        <v>137.26000000000002</v>
      </c>
      <c r="O216" s="10" t="s">
        <v>2045</v>
      </c>
      <c r="P216" s="8" t="s">
        <v>1982</v>
      </c>
      <c r="Q216" s="8" t="s">
        <v>1982</v>
      </c>
    </row>
    <row r="217" spans="1:17" x14ac:dyDescent="0.3">
      <c r="A217" s="4">
        <v>44784</v>
      </c>
      <c r="B217" s="8" t="s">
        <v>2041</v>
      </c>
      <c r="C217" s="8" t="s">
        <v>2033</v>
      </c>
      <c r="D217" s="8" t="s">
        <v>2039</v>
      </c>
      <c r="E217" s="8" t="s">
        <v>1899</v>
      </c>
      <c r="F217" s="8">
        <v>26</v>
      </c>
      <c r="G217" s="8">
        <v>31</v>
      </c>
      <c r="H217" s="8">
        <f t="shared" si="3"/>
        <v>0.30281854181225248</v>
      </c>
      <c r="I217" s="10">
        <v>0.22383700000000001</v>
      </c>
      <c r="J217" s="8">
        <v>34.51</v>
      </c>
      <c r="K217" s="8">
        <v>19.059999999999999</v>
      </c>
      <c r="L217" s="8">
        <v>57.279999999999994</v>
      </c>
      <c r="M217" s="8">
        <v>23.5</v>
      </c>
      <c r="N217">
        <v>137.26000000000002</v>
      </c>
      <c r="O217" s="10" t="s">
        <v>2045</v>
      </c>
      <c r="P217" s="8" t="s">
        <v>1982</v>
      </c>
      <c r="Q217" s="8" t="s">
        <v>1982</v>
      </c>
    </row>
    <row r="218" spans="1:17" x14ac:dyDescent="0.3">
      <c r="A218" s="4">
        <v>44845</v>
      </c>
      <c r="B218" s="8" t="s">
        <v>2042</v>
      </c>
      <c r="C218" s="8" t="s">
        <v>2004</v>
      </c>
      <c r="D218" s="8" t="s">
        <v>2005</v>
      </c>
      <c r="E218" s="8" t="s">
        <v>1902</v>
      </c>
      <c r="F218" s="8">
        <v>0</v>
      </c>
      <c r="G218" s="8">
        <v>0</v>
      </c>
      <c r="H218" s="8">
        <f>F218/0.155</f>
        <v>0</v>
      </c>
      <c r="I218" s="10">
        <v>0.21395</v>
      </c>
      <c r="J218" s="8">
        <v>28.43</v>
      </c>
      <c r="K218" s="8">
        <v>10.93</v>
      </c>
      <c r="L218" s="8">
        <v>40.760000000000005</v>
      </c>
      <c r="M218" s="8">
        <v>102.73</v>
      </c>
      <c r="N218">
        <v>187.11</v>
      </c>
      <c r="O218" s="11">
        <v>0</v>
      </c>
      <c r="P218" s="8" t="s">
        <v>1982</v>
      </c>
      <c r="Q218" s="8" t="s">
        <v>1982</v>
      </c>
    </row>
    <row r="219" spans="1:17" x14ac:dyDescent="0.3">
      <c r="A219" s="4">
        <v>44845</v>
      </c>
      <c r="B219" s="8" t="s">
        <v>2042</v>
      </c>
      <c r="C219" s="8" t="s">
        <v>2004</v>
      </c>
      <c r="D219" s="8" t="s">
        <v>2007</v>
      </c>
      <c r="E219" s="8" t="s">
        <v>1902</v>
      </c>
      <c r="F219" s="8">
        <v>0</v>
      </c>
      <c r="G219" s="8">
        <v>0</v>
      </c>
      <c r="H219" s="8">
        <f t="shared" ref="H219:H282" si="4">F219/0.155</f>
        <v>0</v>
      </c>
      <c r="I219" s="10">
        <v>0.16672400000000001</v>
      </c>
      <c r="J219" s="8">
        <v>28.43</v>
      </c>
      <c r="K219" s="8">
        <v>10.93</v>
      </c>
      <c r="L219" s="8">
        <v>40.760000000000005</v>
      </c>
      <c r="M219" s="8">
        <v>102.73</v>
      </c>
      <c r="N219">
        <v>187.11</v>
      </c>
      <c r="O219" s="11">
        <v>0</v>
      </c>
      <c r="P219" s="8" t="s">
        <v>1982</v>
      </c>
      <c r="Q219" s="8" t="s">
        <v>1982</v>
      </c>
    </row>
    <row r="220" spans="1:17" x14ac:dyDescent="0.3">
      <c r="A220" s="4">
        <v>44845</v>
      </c>
      <c r="B220" s="8" t="s">
        <v>2042</v>
      </c>
      <c r="C220" s="8" t="s">
        <v>2004</v>
      </c>
      <c r="D220" s="8" t="s">
        <v>2008</v>
      </c>
      <c r="E220" s="8" t="s">
        <v>1902</v>
      </c>
      <c r="F220" s="8">
        <v>0</v>
      </c>
      <c r="G220" s="8">
        <v>0</v>
      </c>
      <c r="H220" s="8">
        <f t="shared" si="4"/>
        <v>0</v>
      </c>
      <c r="I220" s="10">
        <v>0.16672400000000001</v>
      </c>
      <c r="J220" s="8">
        <v>28.43</v>
      </c>
      <c r="K220" s="8">
        <v>10.93</v>
      </c>
      <c r="L220" s="8">
        <v>40.760000000000005</v>
      </c>
      <c r="M220" s="8">
        <v>102.73</v>
      </c>
      <c r="N220">
        <v>187.11</v>
      </c>
      <c r="O220" s="11">
        <v>0</v>
      </c>
      <c r="P220" s="8" t="s">
        <v>1982</v>
      </c>
      <c r="Q220" s="8" t="s">
        <v>1982</v>
      </c>
    </row>
    <row r="221" spans="1:17" x14ac:dyDescent="0.3">
      <c r="A221" s="4">
        <v>44845</v>
      </c>
      <c r="B221" s="8" t="s">
        <v>2042</v>
      </c>
      <c r="C221" s="8" t="s">
        <v>2004</v>
      </c>
      <c r="D221" s="8" t="s">
        <v>2009</v>
      </c>
      <c r="E221" s="8" t="s">
        <v>1902</v>
      </c>
      <c r="F221" s="8">
        <v>0</v>
      </c>
      <c r="G221" s="8">
        <v>0</v>
      </c>
      <c r="H221" s="8">
        <f t="shared" si="4"/>
        <v>0</v>
      </c>
      <c r="I221" s="10">
        <v>0.12818399999999999</v>
      </c>
      <c r="J221" s="8">
        <v>28.43</v>
      </c>
      <c r="K221" s="8">
        <v>10.93</v>
      </c>
      <c r="L221" s="8">
        <v>40.760000000000005</v>
      </c>
      <c r="M221" s="8">
        <v>102.73</v>
      </c>
      <c r="N221">
        <v>187.11</v>
      </c>
      <c r="O221" s="11">
        <v>0</v>
      </c>
      <c r="P221" s="8" t="s">
        <v>1982</v>
      </c>
      <c r="Q221" s="8" t="s">
        <v>1982</v>
      </c>
    </row>
    <row r="222" spans="1:17" x14ac:dyDescent="0.3">
      <c r="A222" s="4">
        <v>44845</v>
      </c>
      <c r="B222" s="8" t="s">
        <v>2042</v>
      </c>
      <c r="C222" s="8" t="s">
        <v>2004</v>
      </c>
      <c r="D222" s="8" t="s">
        <v>2010</v>
      </c>
      <c r="E222" s="8" t="s">
        <v>1902</v>
      </c>
      <c r="F222" s="8">
        <v>0</v>
      </c>
      <c r="G222" s="8">
        <v>0</v>
      </c>
      <c r="H222" s="8">
        <f t="shared" si="4"/>
        <v>0</v>
      </c>
      <c r="I222" s="10">
        <v>0.12059599999999999</v>
      </c>
      <c r="J222" s="8">
        <v>28.43</v>
      </c>
      <c r="K222" s="8">
        <v>10.93</v>
      </c>
      <c r="L222" s="8">
        <v>40.760000000000005</v>
      </c>
      <c r="M222" s="8">
        <v>102.73</v>
      </c>
      <c r="N222">
        <v>187.11</v>
      </c>
      <c r="O222" s="11">
        <v>0</v>
      </c>
      <c r="P222" s="8" t="s">
        <v>1982</v>
      </c>
      <c r="Q222" s="8" t="s">
        <v>1982</v>
      </c>
    </row>
    <row r="223" spans="1:17" x14ac:dyDescent="0.3">
      <c r="A223" s="4">
        <v>44845</v>
      </c>
      <c r="B223" s="8" t="s">
        <v>2042</v>
      </c>
      <c r="C223" s="8" t="s">
        <v>2004</v>
      </c>
      <c r="D223" s="8" t="s">
        <v>2011</v>
      </c>
      <c r="E223" s="8" t="s">
        <v>1902</v>
      </c>
      <c r="F223" s="8">
        <v>0</v>
      </c>
      <c r="G223" s="8">
        <v>0</v>
      </c>
      <c r="H223" s="8">
        <f t="shared" si="4"/>
        <v>0</v>
      </c>
      <c r="I223" s="10">
        <v>0.17140900000000001</v>
      </c>
      <c r="J223" s="8">
        <v>28.43</v>
      </c>
      <c r="K223" s="8">
        <v>10.93</v>
      </c>
      <c r="L223" s="8">
        <v>40.760000000000005</v>
      </c>
      <c r="M223" s="8">
        <v>102.73</v>
      </c>
      <c r="N223">
        <v>187.11</v>
      </c>
      <c r="O223" s="11">
        <v>0</v>
      </c>
      <c r="P223" s="8" t="s">
        <v>1982</v>
      </c>
      <c r="Q223" s="8" t="s">
        <v>1982</v>
      </c>
    </row>
    <row r="224" spans="1:17" x14ac:dyDescent="0.3">
      <c r="A224" s="4">
        <v>44845</v>
      </c>
      <c r="B224" s="8" t="s">
        <v>2042</v>
      </c>
      <c r="C224" s="8" t="s">
        <v>2012</v>
      </c>
      <c r="D224" s="8" t="s">
        <v>2013</v>
      </c>
      <c r="E224" s="8" t="s">
        <v>1902</v>
      </c>
      <c r="F224" s="8">
        <v>0</v>
      </c>
      <c r="G224" s="8">
        <v>0</v>
      </c>
      <c r="H224" s="8">
        <f t="shared" si="4"/>
        <v>0</v>
      </c>
      <c r="I224" s="10">
        <v>0.19018299999999999</v>
      </c>
      <c r="J224" s="8">
        <v>28.44</v>
      </c>
      <c r="K224" s="8">
        <v>10.94</v>
      </c>
      <c r="L224" s="8">
        <v>41.2</v>
      </c>
      <c r="M224" s="8">
        <v>97.74</v>
      </c>
      <c r="N224">
        <v>179.58999999999997</v>
      </c>
      <c r="O224" s="11">
        <v>0</v>
      </c>
      <c r="P224" s="8" t="s">
        <v>1982</v>
      </c>
      <c r="Q224" s="8" t="s">
        <v>1982</v>
      </c>
    </row>
    <row r="225" spans="1:17" x14ac:dyDescent="0.3">
      <c r="A225" s="4">
        <v>44845</v>
      </c>
      <c r="B225" s="8" t="s">
        <v>2042</v>
      </c>
      <c r="C225" s="8" t="s">
        <v>2012</v>
      </c>
      <c r="D225" s="8" t="s">
        <v>2014</v>
      </c>
      <c r="E225" s="8" t="s">
        <v>1902</v>
      </c>
      <c r="F225" s="8">
        <v>0</v>
      </c>
      <c r="G225" s="8">
        <v>0</v>
      </c>
      <c r="H225" s="8">
        <f t="shared" si="4"/>
        <v>0</v>
      </c>
      <c r="I225" s="10">
        <v>0.18587600000000001</v>
      </c>
      <c r="J225" s="8">
        <v>28.44</v>
      </c>
      <c r="K225" s="8">
        <v>10.94</v>
      </c>
      <c r="L225" s="8">
        <v>41.2</v>
      </c>
      <c r="M225" s="8">
        <v>97.74</v>
      </c>
      <c r="N225">
        <v>179.58999999999997</v>
      </c>
      <c r="O225" s="11">
        <v>0</v>
      </c>
      <c r="P225" s="8" t="s">
        <v>1982</v>
      </c>
      <c r="Q225" s="8" t="s">
        <v>1982</v>
      </c>
    </row>
    <row r="226" spans="1:17" x14ac:dyDescent="0.3">
      <c r="A226" s="4">
        <v>44845</v>
      </c>
      <c r="B226" s="8" t="s">
        <v>2042</v>
      </c>
      <c r="C226" s="8" t="s">
        <v>2012</v>
      </c>
      <c r="D226" s="8" t="s">
        <v>2015</v>
      </c>
      <c r="E226" s="8" t="s">
        <v>1902</v>
      </c>
      <c r="F226" s="8">
        <v>0</v>
      </c>
      <c r="G226" s="8">
        <v>0</v>
      </c>
      <c r="H226" s="8">
        <f t="shared" si="4"/>
        <v>0</v>
      </c>
      <c r="I226" s="10">
        <v>0.20116000000000001</v>
      </c>
      <c r="J226" s="8">
        <v>28.44</v>
      </c>
      <c r="K226" s="8">
        <v>10.94</v>
      </c>
      <c r="L226" s="8">
        <v>41.2</v>
      </c>
      <c r="M226" s="8">
        <v>97.74</v>
      </c>
      <c r="N226">
        <v>179.58999999999997</v>
      </c>
      <c r="O226" s="11">
        <v>0</v>
      </c>
      <c r="P226" s="8" t="s">
        <v>1982</v>
      </c>
      <c r="Q226" s="8" t="s">
        <v>1982</v>
      </c>
    </row>
    <row r="227" spans="1:17" x14ac:dyDescent="0.3">
      <c r="A227" s="4">
        <v>44845</v>
      </c>
      <c r="B227" s="8" t="s">
        <v>2042</v>
      </c>
      <c r="C227" s="8" t="s">
        <v>2012</v>
      </c>
      <c r="D227" s="8" t="s">
        <v>2016</v>
      </c>
      <c r="E227" s="8" t="s">
        <v>1899</v>
      </c>
      <c r="F227" s="8">
        <v>5</v>
      </c>
      <c r="G227" s="8">
        <v>1.667</v>
      </c>
      <c r="H227" s="8">
        <f t="shared" si="4"/>
        <v>32.258064516129032</v>
      </c>
      <c r="I227" s="10">
        <v>0.28207100000000002</v>
      </c>
      <c r="J227" s="8">
        <v>28.43</v>
      </c>
      <c r="K227" s="8">
        <v>10.93</v>
      </c>
      <c r="L227" s="8">
        <v>40.760000000000005</v>
      </c>
      <c r="M227" s="8">
        <v>102.73</v>
      </c>
      <c r="N227">
        <v>188.20999999999998</v>
      </c>
      <c r="O227" s="11">
        <v>0</v>
      </c>
      <c r="P227" s="8" t="s">
        <v>1982</v>
      </c>
      <c r="Q227" s="8" t="s">
        <v>1982</v>
      </c>
    </row>
    <row r="228" spans="1:17" x14ac:dyDescent="0.3">
      <c r="A228" s="4">
        <v>44845</v>
      </c>
      <c r="B228" s="8" t="s">
        <v>2042</v>
      </c>
      <c r="C228" s="8" t="s">
        <v>2012</v>
      </c>
      <c r="D228" s="8" t="s">
        <v>2017</v>
      </c>
      <c r="E228" s="8" t="s">
        <v>1902</v>
      </c>
      <c r="F228" s="8">
        <v>0</v>
      </c>
      <c r="G228" s="8">
        <v>1.667</v>
      </c>
      <c r="H228" s="8">
        <f t="shared" si="4"/>
        <v>0</v>
      </c>
      <c r="I228" s="10">
        <v>0.139956</v>
      </c>
      <c r="J228" s="8">
        <v>28.43</v>
      </c>
      <c r="K228" s="8">
        <v>10.93</v>
      </c>
      <c r="L228" s="8">
        <v>40.760000000000005</v>
      </c>
      <c r="M228" s="8">
        <v>102.73</v>
      </c>
      <c r="N228">
        <v>188.20999999999998</v>
      </c>
      <c r="O228" s="11">
        <v>0</v>
      </c>
      <c r="P228" s="8" t="s">
        <v>1982</v>
      </c>
      <c r="Q228" s="8" t="s">
        <v>1982</v>
      </c>
    </row>
    <row r="229" spans="1:17" x14ac:dyDescent="0.3">
      <c r="A229" s="4">
        <v>44845</v>
      </c>
      <c r="B229" s="8" t="s">
        <v>2042</v>
      </c>
      <c r="C229" s="8" t="s">
        <v>2012</v>
      </c>
      <c r="D229" s="8" t="s">
        <v>2018</v>
      </c>
      <c r="E229" s="8" t="s">
        <v>1902</v>
      </c>
      <c r="F229" s="8">
        <v>0</v>
      </c>
      <c r="G229" s="8">
        <v>1.667</v>
      </c>
      <c r="H229" s="8">
        <f t="shared" si="4"/>
        <v>0</v>
      </c>
      <c r="I229" s="10">
        <v>0.18565400000000001</v>
      </c>
      <c r="J229" s="8">
        <v>28.43</v>
      </c>
      <c r="K229" s="8">
        <v>10.93</v>
      </c>
      <c r="L229" s="8">
        <v>40.760000000000005</v>
      </c>
      <c r="M229" s="8">
        <v>102.73</v>
      </c>
      <c r="N229">
        <v>188.20999999999998</v>
      </c>
      <c r="O229" s="11">
        <v>0</v>
      </c>
      <c r="P229" s="8" t="s">
        <v>1982</v>
      </c>
      <c r="Q229" s="8" t="s">
        <v>1982</v>
      </c>
    </row>
    <row r="230" spans="1:17" x14ac:dyDescent="0.3">
      <c r="A230" s="4">
        <v>44846</v>
      </c>
      <c r="B230" s="8" t="s">
        <v>2042</v>
      </c>
      <c r="C230" s="8" t="s">
        <v>2004</v>
      </c>
      <c r="D230" s="8" t="s">
        <v>2005</v>
      </c>
      <c r="E230" s="8" t="s">
        <v>1902</v>
      </c>
      <c r="F230" s="8">
        <v>0</v>
      </c>
      <c r="G230" s="8">
        <v>0</v>
      </c>
      <c r="H230" s="8">
        <f t="shared" si="4"/>
        <v>0</v>
      </c>
      <c r="I230" s="10">
        <v>0.21395</v>
      </c>
      <c r="J230" s="8">
        <v>28.19</v>
      </c>
      <c r="K230" s="8">
        <v>10.86</v>
      </c>
      <c r="L230" s="8">
        <v>40.760000000000005</v>
      </c>
      <c r="M230" s="8">
        <v>102.73</v>
      </c>
      <c r="N230">
        <v>187.11</v>
      </c>
      <c r="O230" s="11">
        <v>0</v>
      </c>
      <c r="P230" s="8" t="s">
        <v>1982</v>
      </c>
      <c r="Q230" s="8" t="s">
        <v>1982</v>
      </c>
    </row>
    <row r="231" spans="1:17" x14ac:dyDescent="0.3">
      <c r="A231" s="4">
        <v>44846</v>
      </c>
      <c r="B231" s="8" t="s">
        <v>2042</v>
      </c>
      <c r="C231" s="8" t="s">
        <v>2004</v>
      </c>
      <c r="D231" s="8" t="s">
        <v>2007</v>
      </c>
      <c r="E231" s="8" t="s">
        <v>1902</v>
      </c>
      <c r="F231" s="8">
        <v>0</v>
      </c>
      <c r="G231" s="8">
        <v>0</v>
      </c>
      <c r="H231" s="8">
        <f t="shared" si="4"/>
        <v>0</v>
      </c>
      <c r="I231" s="10">
        <v>0.16672400000000001</v>
      </c>
      <c r="J231" s="8">
        <v>28.19</v>
      </c>
      <c r="K231" s="8">
        <v>10.86</v>
      </c>
      <c r="L231" s="8">
        <v>40.760000000000005</v>
      </c>
      <c r="M231" s="8">
        <v>102.73</v>
      </c>
      <c r="N231">
        <v>187.11</v>
      </c>
      <c r="O231" s="11">
        <v>0</v>
      </c>
      <c r="P231" s="8" t="s">
        <v>1982</v>
      </c>
      <c r="Q231" s="8" t="s">
        <v>1982</v>
      </c>
    </row>
    <row r="232" spans="1:17" x14ac:dyDescent="0.3">
      <c r="A232" s="4">
        <v>44846</v>
      </c>
      <c r="B232" s="8" t="s">
        <v>2042</v>
      </c>
      <c r="C232" s="8" t="s">
        <v>2004</v>
      </c>
      <c r="D232" s="8" t="s">
        <v>2008</v>
      </c>
      <c r="E232" s="8" t="s">
        <v>1902</v>
      </c>
      <c r="F232" s="8">
        <v>0</v>
      </c>
      <c r="G232" s="8">
        <v>0</v>
      </c>
      <c r="H232" s="8">
        <f t="shared" si="4"/>
        <v>0</v>
      </c>
      <c r="I232" s="10">
        <v>0.16672400000000001</v>
      </c>
      <c r="J232" s="8">
        <v>28.19</v>
      </c>
      <c r="K232" s="8">
        <v>10.86</v>
      </c>
      <c r="L232" s="8">
        <v>40.760000000000005</v>
      </c>
      <c r="M232" s="8">
        <v>102.73</v>
      </c>
      <c r="N232">
        <v>187.11</v>
      </c>
      <c r="O232" s="11">
        <v>0</v>
      </c>
      <c r="P232" s="8" t="s">
        <v>1982</v>
      </c>
      <c r="Q232" s="8" t="s">
        <v>1982</v>
      </c>
    </row>
    <row r="233" spans="1:17" x14ac:dyDescent="0.3">
      <c r="A233" s="4">
        <v>44846</v>
      </c>
      <c r="B233" s="8" t="s">
        <v>2042</v>
      </c>
      <c r="C233" s="8" t="s">
        <v>2004</v>
      </c>
      <c r="D233" s="8" t="s">
        <v>2009</v>
      </c>
      <c r="E233" s="8" t="s">
        <v>1902</v>
      </c>
      <c r="F233" s="8">
        <v>0</v>
      </c>
      <c r="G233" s="8">
        <v>0</v>
      </c>
      <c r="H233" s="8">
        <f t="shared" si="4"/>
        <v>0</v>
      </c>
      <c r="I233" s="10">
        <v>0.12818399999999999</v>
      </c>
      <c r="J233" s="8">
        <v>28.19</v>
      </c>
      <c r="K233" s="8">
        <v>10.86</v>
      </c>
      <c r="L233" s="8">
        <v>40.760000000000005</v>
      </c>
      <c r="M233" s="8">
        <v>102.73</v>
      </c>
      <c r="N233">
        <v>187.11</v>
      </c>
      <c r="O233" s="11">
        <v>0</v>
      </c>
      <c r="P233" s="8" t="s">
        <v>1982</v>
      </c>
      <c r="Q233" s="8" t="s">
        <v>1982</v>
      </c>
    </row>
    <row r="234" spans="1:17" x14ac:dyDescent="0.3">
      <c r="A234" s="4">
        <v>44846</v>
      </c>
      <c r="B234" s="8" t="s">
        <v>2042</v>
      </c>
      <c r="C234" s="8" t="s">
        <v>2004</v>
      </c>
      <c r="D234" s="8" t="s">
        <v>2010</v>
      </c>
      <c r="E234" s="8" t="s">
        <v>1902</v>
      </c>
      <c r="F234" s="8">
        <v>0</v>
      </c>
      <c r="G234" s="8">
        <v>0</v>
      </c>
      <c r="H234" s="8">
        <f t="shared" si="4"/>
        <v>0</v>
      </c>
      <c r="I234" s="10">
        <v>0.12059599999999999</v>
      </c>
      <c r="J234" s="8">
        <v>28.19</v>
      </c>
      <c r="K234" s="8">
        <v>10.86</v>
      </c>
      <c r="L234" s="8">
        <v>40.760000000000005</v>
      </c>
      <c r="M234" s="8">
        <v>102.73</v>
      </c>
      <c r="N234">
        <v>187.11</v>
      </c>
      <c r="O234" s="11">
        <v>0</v>
      </c>
      <c r="P234" s="8" t="s">
        <v>1982</v>
      </c>
      <c r="Q234" s="8" t="s">
        <v>1982</v>
      </c>
    </row>
    <row r="235" spans="1:17" x14ac:dyDescent="0.3">
      <c r="A235" s="4">
        <v>44846</v>
      </c>
      <c r="B235" s="8" t="s">
        <v>2042</v>
      </c>
      <c r="C235" s="8" t="s">
        <v>2004</v>
      </c>
      <c r="D235" s="8" t="s">
        <v>2011</v>
      </c>
      <c r="E235" s="8" t="s">
        <v>1902</v>
      </c>
      <c r="F235" s="8">
        <v>0</v>
      </c>
      <c r="G235" s="8">
        <v>0</v>
      </c>
      <c r="H235" s="8">
        <f t="shared" si="4"/>
        <v>0</v>
      </c>
      <c r="I235" s="10">
        <v>0.17140900000000001</v>
      </c>
      <c r="J235" s="8">
        <v>28.19</v>
      </c>
      <c r="K235" s="8">
        <v>10.86</v>
      </c>
      <c r="L235" s="8">
        <v>40.760000000000005</v>
      </c>
      <c r="M235" s="8">
        <v>102.73</v>
      </c>
      <c r="N235">
        <v>187.11</v>
      </c>
      <c r="O235" s="11">
        <v>0</v>
      </c>
      <c r="P235" s="8" t="s">
        <v>1982</v>
      </c>
      <c r="Q235" s="8" t="s">
        <v>1982</v>
      </c>
    </row>
    <row r="236" spans="1:17" x14ac:dyDescent="0.3">
      <c r="A236" s="4">
        <v>44846</v>
      </c>
      <c r="B236" s="8" t="s">
        <v>2042</v>
      </c>
      <c r="C236" s="8" t="s">
        <v>2012</v>
      </c>
      <c r="D236" s="8" t="s">
        <v>2013</v>
      </c>
      <c r="E236" s="8" t="s">
        <v>1902</v>
      </c>
      <c r="F236" s="8">
        <v>0</v>
      </c>
      <c r="G236" s="8">
        <v>0</v>
      </c>
      <c r="H236" s="8">
        <f t="shared" si="4"/>
        <v>0</v>
      </c>
      <c r="I236" s="10">
        <v>0.19018299999999999</v>
      </c>
      <c r="J236" s="8">
        <v>28.2</v>
      </c>
      <c r="K236" s="8">
        <v>10.87</v>
      </c>
      <c r="L236" s="8">
        <v>41.2</v>
      </c>
      <c r="M236" s="8">
        <v>97.74</v>
      </c>
      <c r="N236">
        <v>179.58999999999997</v>
      </c>
      <c r="O236" s="11">
        <v>0</v>
      </c>
      <c r="P236" s="8" t="s">
        <v>1982</v>
      </c>
      <c r="Q236" s="8" t="s">
        <v>1982</v>
      </c>
    </row>
    <row r="237" spans="1:17" x14ac:dyDescent="0.3">
      <c r="A237" s="4">
        <v>44846</v>
      </c>
      <c r="B237" s="8" t="s">
        <v>2042</v>
      </c>
      <c r="C237" s="8" t="s">
        <v>2012</v>
      </c>
      <c r="D237" s="8" t="s">
        <v>2014</v>
      </c>
      <c r="E237" s="8" t="s">
        <v>1902</v>
      </c>
      <c r="F237" s="8">
        <v>0</v>
      </c>
      <c r="G237" s="8">
        <v>0</v>
      </c>
      <c r="H237" s="8">
        <f t="shared" si="4"/>
        <v>0</v>
      </c>
      <c r="I237" s="10">
        <v>0.18587600000000001</v>
      </c>
      <c r="J237" s="8">
        <v>28.2</v>
      </c>
      <c r="K237" s="8">
        <v>10.87</v>
      </c>
      <c r="L237" s="8">
        <v>41.2</v>
      </c>
      <c r="M237" s="8">
        <v>97.74</v>
      </c>
      <c r="N237">
        <v>179.58999999999997</v>
      </c>
      <c r="O237" s="11">
        <v>0</v>
      </c>
      <c r="P237" s="8" t="s">
        <v>1982</v>
      </c>
      <c r="Q237" s="8" t="s">
        <v>1982</v>
      </c>
    </row>
    <row r="238" spans="1:17" x14ac:dyDescent="0.3">
      <c r="A238" s="4">
        <v>44846</v>
      </c>
      <c r="B238" s="8" t="s">
        <v>2042</v>
      </c>
      <c r="C238" s="8" t="s">
        <v>2012</v>
      </c>
      <c r="D238" s="8" t="s">
        <v>2015</v>
      </c>
      <c r="E238" s="8" t="s">
        <v>1902</v>
      </c>
      <c r="F238" s="8">
        <v>0</v>
      </c>
      <c r="G238" s="8">
        <v>0</v>
      </c>
      <c r="H238" s="8">
        <f t="shared" si="4"/>
        <v>0</v>
      </c>
      <c r="I238" s="10">
        <v>0.20116000000000001</v>
      </c>
      <c r="J238" s="8">
        <v>28.2</v>
      </c>
      <c r="K238" s="8">
        <v>10.87</v>
      </c>
      <c r="L238" s="8">
        <v>41.2</v>
      </c>
      <c r="M238" s="8">
        <v>97.74</v>
      </c>
      <c r="N238">
        <v>179.58999999999997</v>
      </c>
      <c r="O238" s="11">
        <v>0</v>
      </c>
      <c r="P238" s="8" t="s">
        <v>1982</v>
      </c>
      <c r="Q238" s="8" t="s">
        <v>1982</v>
      </c>
    </row>
    <row r="239" spans="1:17" x14ac:dyDescent="0.3">
      <c r="A239" s="4">
        <v>44846</v>
      </c>
      <c r="B239" s="8" t="s">
        <v>2042</v>
      </c>
      <c r="C239" s="8" t="s">
        <v>2012</v>
      </c>
      <c r="D239" s="8" t="s">
        <v>2016</v>
      </c>
      <c r="E239" s="8" t="s">
        <v>1902</v>
      </c>
      <c r="F239" s="8">
        <v>0</v>
      </c>
      <c r="G239" s="8">
        <v>0</v>
      </c>
      <c r="H239" s="8">
        <f t="shared" si="4"/>
        <v>0</v>
      </c>
      <c r="I239" s="10">
        <v>0.28207100000000002</v>
      </c>
      <c r="J239" s="8">
        <v>28.19</v>
      </c>
      <c r="K239" s="8">
        <v>10.86</v>
      </c>
      <c r="L239" s="8">
        <v>40.760000000000005</v>
      </c>
      <c r="M239" s="8">
        <v>102.73</v>
      </c>
      <c r="N239">
        <v>188.20999999999998</v>
      </c>
      <c r="O239" s="11">
        <v>0</v>
      </c>
      <c r="P239" s="8" t="s">
        <v>1982</v>
      </c>
      <c r="Q239" s="8" t="s">
        <v>1982</v>
      </c>
    </row>
    <row r="240" spans="1:17" x14ac:dyDescent="0.3">
      <c r="A240" s="4">
        <v>44846</v>
      </c>
      <c r="B240" s="8" t="s">
        <v>2042</v>
      </c>
      <c r="C240" s="8" t="s">
        <v>2012</v>
      </c>
      <c r="D240" s="8" t="s">
        <v>2017</v>
      </c>
      <c r="E240" s="8" t="s">
        <v>1902</v>
      </c>
      <c r="F240" s="8">
        <v>0</v>
      </c>
      <c r="G240" s="8">
        <v>0</v>
      </c>
      <c r="H240" s="8">
        <f t="shared" si="4"/>
        <v>0</v>
      </c>
      <c r="I240" s="10">
        <v>0.139956</v>
      </c>
      <c r="J240" s="8">
        <v>28.19</v>
      </c>
      <c r="K240" s="8">
        <v>10.86</v>
      </c>
      <c r="L240" s="8">
        <v>40.760000000000005</v>
      </c>
      <c r="M240" s="8">
        <v>102.73</v>
      </c>
      <c r="N240">
        <v>188.20999999999998</v>
      </c>
      <c r="O240" s="11">
        <v>0</v>
      </c>
      <c r="P240" s="8" t="s">
        <v>1982</v>
      </c>
      <c r="Q240" s="8" t="s">
        <v>1982</v>
      </c>
    </row>
    <row r="241" spans="1:17" x14ac:dyDescent="0.3">
      <c r="A241" s="4">
        <v>44846</v>
      </c>
      <c r="B241" s="8" t="s">
        <v>2042</v>
      </c>
      <c r="C241" s="8" t="s">
        <v>2012</v>
      </c>
      <c r="D241" s="8" t="s">
        <v>2018</v>
      </c>
      <c r="E241" s="8" t="s">
        <v>1902</v>
      </c>
      <c r="F241" s="8">
        <v>0</v>
      </c>
      <c r="G241" s="8">
        <v>0</v>
      </c>
      <c r="H241" s="8">
        <f t="shared" si="4"/>
        <v>0</v>
      </c>
      <c r="I241" s="10">
        <v>0.18565400000000001</v>
      </c>
      <c r="J241" s="8">
        <v>28.19</v>
      </c>
      <c r="K241" s="8">
        <v>10.86</v>
      </c>
      <c r="L241" s="8">
        <v>40.760000000000005</v>
      </c>
      <c r="M241" s="8">
        <v>102.73</v>
      </c>
      <c r="N241">
        <v>188.20999999999998</v>
      </c>
      <c r="O241" s="11">
        <v>0</v>
      </c>
      <c r="P241" s="8" t="s">
        <v>1982</v>
      </c>
      <c r="Q241" s="8" t="s">
        <v>1982</v>
      </c>
    </row>
    <row r="242" spans="1:17" x14ac:dyDescent="0.3">
      <c r="A242" s="4">
        <v>44847</v>
      </c>
      <c r="B242" s="8" t="s">
        <v>2042</v>
      </c>
      <c r="C242" s="8" t="s">
        <v>2004</v>
      </c>
      <c r="D242" s="8" t="s">
        <v>2005</v>
      </c>
      <c r="E242" s="8" t="s">
        <v>1902</v>
      </c>
      <c r="F242" s="8">
        <v>0</v>
      </c>
      <c r="G242" s="8">
        <v>0</v>
      </c>
      <c r="H242" s="8">
        <f t="shared" si="4"/>
        <v>0</v>
      </c>
      <c r="I242" s="10">
        <v>0.21395</v>
      </c>
      <c r="J242" s="8">
        <v>26.73</v>
      </c>
      <c r="K242" s="8">
        <v>10.28</v>
      </c>
      <c r="L242" s="8">
        <v>40.760000000000005</v>
      </c>
      <c r="M242" s="8">
        <v>102.73</v>
      </c>
      <c r="N242">
        <v>187.11</v>
      </c>
      <c r="O242" s="11">
        <v>0</v>
      </c>
      <c r="P242" s="8" t="s">
        <v>1982</v>
      </c>
      <c r="Q242" s="8" t="s">
        <v>1982</v>
      </c>
    </row>
    <row r="243" spans="1:17" x14ac:dyDescent="0.3">
      <c r="A243" s="4">
        <v>44847</v>
      </c>
      <c r="B243" s="8" t="s">
        <v>2042</v>
      </c>
      <c r="C243" s="8" t="s">
        <v>2004</v>
      </c>
      <c r="D243" s="8" t="s">
        <v>2007</v>
      </c>
      <c r="E243" s="8" t="s">
        <v>1902</v>
      </c>
      <c r="F243" s="8">
        <v>0</v>
      </c>
      <c r="G243" s="8">
        <v>0</v>
      </c>
      <c r="H243" s="8">
        <f t="shared" si="4"/>
        <v>0</v>
      </c>
      <c r="I243" s="10">
        <v>0.16672400000000001</v>
      </c>
      <c r="J243" s="8">
        <v>26.73</v>
      </c>
      <c r="K243" s="8">
        <v>10.28</v>
      </c>
      <c r="L243" s="8">
        <v>40.760000000000005</v>
      </c>
      <c r="M243" s="8">
        <v>102.73</v>
      </c>
      <c r="N243">
        <v>187.11</v>
      </c>
      <c r="O243" s="11">
        <v>0</v>
      </c>
      <c r="P243" s="8" t="s">
        <v>1982</v>
      </c>
      <c r="Q243" s="8" t="s">
        <v>1982</v>
      </c>
    </row>
    <row r="244" spans="1:17" x14ac:dyDescent="0.3">
      <c r="A244" s="4">
        <v>44847</v>
      </c>
      <c r="B244" s="8" t="s">
        <v>2042</v>
      </c>
      <c r="C244" s="8" t="s">
        <v>2004</v>
      </c>
      <c r="D244" s="8" t="s">
        <v>2008</v>
      </c>
      <c r="E244" s="8" t="s">
        <v>1902</v>
      </c>
      <c r="F244" s="8">
        <v>0</v>
      </c>
      <c r="G244" s="8">
        <v>0</v>
      </c>
      <c r="H244" s="8">
        <f t="shared" si="4"/>
        <v>0</v>
      </c>
      <c r="I244" s="10">
        <v>0.16672400000000001</v>
      </c>
      <c r="J244" s="8">
        <v>26.73</v>
      </c>
      <c r="K244" s="8">
        <v>10.28</v>
      </c>
      <c r="L244" s="8">
        <v>40.760000000000005</v>
      </c>
      <c r="M244" s="8">
        <v>102.73</v>
      </c>
      <c r="N244">
        <v>187.11</v>
      </c>
      <c r="O244" s="11">
        <v>0</v>
      </c>
      <c r="P244" s="8" t="s">
        <v>1982</v>
      </c>
      <c r="Q244" s="8" t="s">
        <v>1982</v>
      </c>
    </row>
    <row r="245" spans="1:17" x14ac:dyDescent="0.3">
      <c r="A245" s="4">
        <v>44847</v>
      </c>
      <c r="B245" s="8" t="s">
        <v>2042</v>
      </c>
      <c r="C245" s="8" t="s">
        <v>2004</v>
      </c>
      <c r="D245" s="8" t="s">
        <v>2009</v>
      </c>
      <c r="E245" s="8" t="s">
        <v>1902</v>
      </c>
      <c r="F245" s="8">
        <v>0</v>
      </c>
      <c r="G245" s="8">
        <v>0</v>
      </c>
      <c r="H245" s="8">
        <f t="shared" si="4"/>
        <v>0</v>
      </c>
      <c r="I245" s="10">
        <v>0.12818399999999999</v>
      </c>
      <c r="J245" s="8">
        <v>26.73</v>
      </c>
      <c r="K245" s="8">
        <v>10.28</v>
      </c>
      <c r="L245" s="8">
        <v>40.760000000000005</v>
      </c>
      <c r="M245" s="8">
        <v>102.73</v>
      </c>
      <c r="N245">
        <v>187.11</v>
      </c>
      <c r="O245" s="11">
        <v>0</v>
      </c>
      <c r="P245" s="8" t="s">
        <v>1982</v>
      </c>
      <c r="Q245" s="8" t="s">
        <v>1982</v>
      </c>
    </row>
    <row r="246" spans="1:17" x14ac:dyDescent="0.3">
      <c r="A246" s="4">
        <v>44847</v>
      </c>
      <c r="B246" s="8" t="s">
        <v>2042</v>
      </c>
      <c r="C246" s="8" t="s">
        <v>2004</v>
      </c>
      <c r="D246" s="8" t="s">
        <v>2010</v>
      </c>
      <c r="E246" s="8" t="s">
        <v>1902</v>
      </c>
      <c r="F246" s="8">
        <v>0</v>
      </c>
      <c r="G246" s="8">
        <v>0</v>
      </c>
      <c r="H246" s="8">
        <f t="shared" si="4"/>
        <v>0</v>
      </c>
      <c r="I246" s="10">
        <v>0.12059599999999999</v>
      </c>
      <c r="J246" s="8">
        <v>26.73</v>
      </c>
      <c r="K246" s="8">
        <v>10.28</v>
      </c>
      <c r="L246" s="8">
        <v>40.760000000000005</v>
      </c>
      <c r="M246" s="8">
        <v>102.73</v>
      </c>
      <c r="N246">
        <v>187.11</v>
      </c>
      <c r="O246" s="11">
        <v>0</v>
      </c>
      <c r="P246" s="8" t="s">
        <v>1982</v>
      </c>
      <c r="Q246" s="8" t="s">
        <v>1982</v>
      </c>
    </row>
    <row r="247" spans="1:17" x14ac:dyDescent="0.3">
      <c r="A247" s="4">
        <v>44847</v>
      </c>
      <c r="B247" s="8" t="s">
        <v>2042</v>
      </c>
      <c r="C247" s="8" t="s">
        <v>2004</v>
      </c>
      <c r="D247" s="8" t="s">
        <v>2011</v>
      </c>
      <c r="E247" s="8" t="s">
        <v>1902</v>
      </c>
      <c r="F247" s="8">
        <v>0</v>
      </c>
      <c r="G247" s="8">
        <v>0</v>
      </c>
      <c r="H247" s="8">
        <f t="shared" si="4"/>
        <v>0</v>
      </c>
      <c r="I247" s="10">
        <v>0.17140900000000001</v>
      </c>
      <c r="J247" s="8">
        <v>26.73</v>
      </c>
      <c r="K247" s="8">
        <v>10.28</v>
      </c>
      <c r="L247" s="8">
        <v>40.760000000000005</v>
      </c>
      <c r="M247" s="8">
        <v>102.73</v>
      </c>
      <c r="N247">
        <v>187.11</v>
      </c>
      <c r="O247" s="11">
        <v>0</v>
      </c>
      <c r="P247" s="8" t="s">
        <v>1982</v>
      </c>
      <c r="Q247" s="8" t="s">
        <v>1982</v>
      </c>
    </row>
    <row r="248" spans="1:17" x14ac:dyDescent="0.3">
      <c r="A248" s="4">
        <v>44847</v>
      </c>
      <c r="B248" s="8" t="s">
        <v>2042</v>
      </c>
      <c r="C248" s="8" t="s">
        <v>2012</v>
      </c>
      <c r="D248" s="8" t="s">
        <v>2013</v>
      </c>
      <c r="E248" s="8" t="s">
        <v>1902</v>
      </c>
      <c r="F248" s="8">
        <v>0</v>
      </c>
      <c r="G248" s="8">
        <v>0</v>
      </c>
      <c r="H248" s="8">
        <f t="shared" si="4"/>
        <v>0</v>
      </c>
      <c r="I248" s="10">
        <v>0.19018299999999999</v>
      </c>
      <c r="J248" s="8">
        <v>26.73</v>
      </c>
      <c r="K248" s="8">
        <v>10.29</v>
      </c>
      <c r="L248" s="8">
        <v>41.2</v>
      </c>
      <c r="M248" s="8">
        <v>97.74</v>
      </c>
      <c r="N248">
        <v>179.58999999999997</v>
      </c>
      <c r="O248" s="11">
        <v>0</v>
      </c>
      <c r="P248" s="8" t="s">
        <v>1982</v>
      </c>
      <c r="Q248" s="8" t="s">
        <v>1982</v>
      </c>
    </row>
    <row r="249" spans="1:17" x14ac:dyDescent="0.3">
      <c r="A249" s="4">
        <v>44847</v>
      </c>
      <c r="B249" s="8" t="s">
        <v>2042</v>
      </c>
      <c r="C249" s="8" t="s">
        <v>2012</v>
      </c>
      <c r="D249" s="8" t="s">
        <v>2014</v>
      </c>
      <c r="E249" s="8" t="s">
        <v>1902</v>
      </c>
      <c r="F249" s="8">
        <v>0</v>
      </c>
      <c r="G249" s="8">
        <v>0</v>
      </c>
      <c r="H249" s="8">
        <f t="shared" si="4"/>
        <v>0</v>
      </c>
      <c r="I249" s="10">
        <v>0.18587600000000001</v>
      </c>
      <c r="J249" s="8">
        <v>26.73</v>
      </c>
      <c r="K249" s="8">
        <v>10.29</v>
      </c>
      <c r="L249" s="8">
        <v>41.2</v>
      </c>
      <c r="M249" s="8">
        <v>97.74</v>
      </c>
      <c r="N249">
        <v>179.58999999999997</v>
      </c>
      <c r="O249" s="11">
        <v>0</v>
      </c>
      <c r="P249" s="8" t="s">
        <v>1982</v>
      </c>
      <c r="Q249" s="8" t="s">
        <v>1982</v>
      </c>
    </row>
    <row r="250" spans="1:17" x14ac:dyDescent="0.3">
      <c r="A250" s="4">
        <v>44847</v>
      </c>
      <c r="B250" s="8" t="s">
        <v>2042</v>
      </c>
      <c r="C250" s="8" t="s">
        <v>2012</v>
      </c>
      <c r="D250" s="8" t="s">
        <v>2015</v>
      </c>
      <c r="E250" s="8" t="s">
        <v>1902</v>
      </c>
      <c r="F250" s="8">
        <v>0</v>
      </c>
      <c r="G250" s="8">
        <v>0</v>
      </c>
      <c r="H250" s="8">
        <f t="shared" si="4"/>
        <v>0</v>
      </c>
      <c r="I250" s="10">
        <v>0.20116000000000001</v>
      </c>
      <c r="J250" s="8">
        <v>26.73</v>
      </c>
      <c r="K250" s="8">
        <v>10.29</v>
      </c>
      <c r="L250" s="8">
        <v>41.2</v>
      </c>
      <c r="M250" s="8">
        <v>97.74</v>
      </c>
      <c r="N250">
        <v>179.58999999999997</v>
      </c>
      <c r="O250" s="11">
        <v>0</v>
      </c>
      <c r="P250" s="8" t="s">
        <v>1982</v>
      </c>
      <c r="Q250" s="8" t="s">
        <v>1982</v>
      </c>
    </row>
    <row r="251" spans="1:17" x14ac:dyDescent="0.3">
      <c r="A251" s="4">
        <v>44847</v>
      </c>
      <c r="B251" s="8" t="s">
        <v>2042</v>
      </c>
      <c r="C251" s="8" t="s">
        <v>2012</v>
      </c>
      <c r="D251" s="8" t="s">
        <v>2016</v>
      </c>
      <c r="E251" s="8" t="s">
        <v>1902</v>
      </c>
      <c r="F251" s="8">
        <v>0</v>
      </c>
      <c r="G251" s="8">
        <v>1.33</v>
      </c>
      <c r="H251" s="8">
        <f t="shared" si="4"/>
        <v>0</v>
      </c>
      <c r="I251" s="10">
        <v>0.28207100000000002</v>
      </c>
      <c r="J251" s="8">
        <v>26.73</v>
      </c>
      <c r="K251" s="8">
        <v>10.28</v>
      </c>
      <c r="L251" s="8">
        <v>40.760000000000005</v>
      </c>
      <c r="M251" s="8">
        <v>102.73</v>
      </c>
      <c r="N251">
        <v>188.20999999999998</v>
      </c>
      <c r="O251" s="11">
        <v>0</v>
      </c>
      <c r="P251" s="8" t="s">
        <v>1982</v>
      </c>
      <c r="Q251" s="8" t="s">
        <v>1982</v>
      </c>
    </row>
    <row r="252" spans="1:17" x14ac:dyDescent="0.3">
      <c r="A252" s="4">
        <v>44847</v>
      </c>
      <c r="B252" s="8" t="s">
        <v>2042</v>
      </c>
      <c r="C252" s="8" t="s">
        <v>2012</v>
      </c>
      <c r="D252" s="8" t="s">
        <v>2017</v>
      </c>
      <c r="E252" s="8" t="s">
        <v>1902</v>
      </c>
      <c r="F252" s="8">
        <v>0</v>
      </c>
      <c r="G252" s="8">
        <v>1.33</v>
      </c>
      <c r="H252" s="8">
        <f t="shared" si="4"/>
        <v>0</v>
      </c>
      <c r="I252" s="10">
        <v>0.139956</v>
      </c>
      <c r="J252" s="8">
        <v>26.73</v>
      </c>
      <c r="K252" s="8">
        <v>10.28</v>
      </c>
      <c r="L252" s="8">
        <v>40.760000000000005</v>
      </c>
      <c r="M252" s="8">
        <v>102.73</v>
      </c>
      <c r="N252">
        <v>188.20999999999998</v>
      </c>
      <c r="O252" s="11">
        <v>0</v>
      </c>
      <c r="P252" s="8" t="s">
        <v>1982</v>
      </c>
      <c r="Q252" s="8" t="s">
        <v>1982</v>
      </c>
    </row>
    <row r="253" spans="1:17" x14ac:dyDescent="0.3">
      <c r="A253" s="4">
        <v>44847</v>
      </c>
      <c r="B253" s="8" t="s">
        <v>2042</v>
      </c>
      <c r="C253" s="8" t="s">
        <v>2012</v>
      </c>
      <c r="D253" s="8" t="s">
        <v>2018</v>
      </c>
      <c r="E253" s="8" t="s">
        <v>1899</v>
      </c>
      <c r="F253" s="8">
        <v>4</v>
      </c>
      <c r="G253" s="8">
        <v>1.33</v>
      </c>
      <c r="H253" s="8">
        <f t="shared" si="4"/>
        <v>25.806451612903228</v>
      </c>
      <c r="I253" s="10">
        <v>0.18565400000000001</v>
      </c>
      <c r="J253" s="8">
        <v>26.73</v>
      </c>
      <c r="K253" s="8">
        <v>10.28</v>
      </c>
      <c r="L253" s="8">
        <v>40.760000000000005</v>
      </c>
      <c r="M253" s="8">
        <v>102.73</v>
      </c>
      <c r="N253">
        <v>188.20999999999998</v>
      </c>
      <c r="O253" s="11">
        <v>0</v>
      </c>
      <c r="P253" s="8" t="s">
        <v>1982</v>
      </c>
      <c r="Q253" s="8" t="s">
        <v>1982</v>
      </c>
    </row>
    <row r="254" spans="1:17" x14ac:dyDescent="0.3">
      <c r="A254" s="4">
        <v>44852</v>
      </c>
      <c r="B254" s="8" t="s">
        <v>2042</v>
      </c>
      <c r="C254" s="8" t="s">
        <v>2019</v>
      </c>
      <c r="D254" s="8" t="s">
        <v>2020</v>
      </c>
      <c r="E254" s="8" t="s">
        <v>1902</v>
      </c>
      <c r="F254" s="8">
        <v>0</v>
      </c>
      <c r="G254" s="8">
        <v>0</v>
      </c>
      <c r="H254" s="8">
        <f t="shared" si="4"/>
        <v>0</v>
      </c>
      <c r="I254" s="10">
        <v>8.7500499999999995E-2</v>
      </c>
      <c r="J254" s="8">
        <v>21.86</v>
      </c>
      <c r="K254" s="8">
        <v>5.75</v>
      </c>
      <c r="L254" s="8">
        <v>47.25</v>
      </c>
      <c r="M254" s="8">
        <v>81.58</v>
      </c>
      <c r="N254">
        <v>149.47</v>
      </c>
      <c r="O254" s="10" t="s">
        <v>2046</v>
      </c>
      <c r="P254" s="8" t="s">
        <v>1982</v>
      </c>
      <c r="Q254" s="8" t="s">
        <v>1982</v>
      </c>
    </row>
    <row r="255" spans="1:17" x14ac:dyDescent="0.3">
      <c r="A255" s="4">
        <v>44852</v>
      </c>
      <c r="B255" s="8" t="s">
        <v>2042</v>
      </c>
      <c r="C255" s="8" t="s">
        <v>2019</v>
      </c>
      <c r="D255" s="8" t="s">
        <v>2021</v>
      </c>
      <c r="E255" s="8" t="s">
        <v>1902</v>
      </c>
      <c r="F255" s="8">
        <v>0</v>
      </c>
      <c r="G255" s="8">
        <v>0</v>
      </c>
      <c r="H255" s="8">
        <f t="shared" si="4"/>
        <v>0</v>
      </c>
      <c r="I255" s="10">
        <v>0.179284</v>
      </c>
      <c r="J255" s="8">
        <v>21.86</v>
      </c>
      <c r="K255" s="8">
        <v>5.75</v>
      </c>
      <c r="L255" s="8">
        <v>47.25</v>
      </c>
      <c r="M255" s="8">
        <v>81.58</v>
      </c>
      <c r="N255">
        <v>149.47</v>
      </c>
      <c r="O255" s="10" t="s">
        <v>2046</v>
      </c>
      <c r="P255" s="8" t="s">
        <v>1982</v>
      </c>
      <c r="Q255" s="8" t="s">
        <v>1982</v>
      </c>
    </row>
    <row r="256" spans="1:17" x14ac:dyDescent="0.3">
      <c r="A256" s="4">
        <v>44852</v>
      </c>
      <c r="B256" s="8" t="s">
        <v>2042</v>
      </c>
      <c r="C256" s="8" t="s">
        <v>2019</v>
      </c>
      <c r="D256" s="8" t="s">
        <v>2022</v>
      </c>
      <c r="E256" s="8" t="s">
        <v>1902</v>
      </c>
      <c r="F256" s="8">
        <v>0</v>
      </c>
      <c r="G256" s="8">
        <v>0</v>
      </c>
      <c r="H256" s="8">
        <f t="shared" si="4"/>
        <v>0</v>
      </c>
      <c r="I256" s="10">
        <v>0.162188</v>
      </c>
      <c r="J256" s="8">
        <v>21.86</v>
      </c>
      <c r="K256" s="8">
        <v>5.75</v>
      </c>
      <c r="L256" s="8">
        <v>47.25</v>
      </c>
      <c r="M256" s="8">
        <v>81.58</v>
      </c>
      <c r="N256">
        <v>149.47</v>
      </c>
      <c r="O256" s="10" t="s">
        <v>2046</v>
      </c>
      <c r="P256" s="8" t="s">
        <v>1982</v>
      </c>
      <c r="Q256" s="8" t="s">
        <v>1982</v>
      </c>
    </row>
    <row r="257" spans="1:17" x14ac:dyDescent="0.3">
      <c r="A257" s="4">
        <v>44852</v>
      </c>
      <c r="B257" s="8" t="s">
        <v>2042</v>
      </c>
      <c r="C257" s="8" t="s">
        <v>2019</v>
      </c>
      <c r="D257" s="8" t="s">
        <v>2023</v>
      </c>
      <c r="E257" s="8" t="s">
        <v>1902</v>
      </c>
      <c r="F257" s="8">
        <v>0</v>
      </c>
      <c r="G257" s="8">
        <v>0</v>
      </c>
      <c r="H257" s="8">
        <f t="shared" si="4"/>
        <v>0</v>
      </c>
      <c r="I257" s="10">
        <v>0.318162</v>
      </c>
      <c r="J257" s="8">
        <v>21.84</v>
      </c>
      <c r="K257" s="8">
        <v>5.73</v>
      </c>
      <c r="L257" s="8">
        <v>46.28</v>
      </c>
      <c r="M257" s="8">
        <v>75.970000000000013</v>
      </c>
      <c r="N257">
        <v>146.53</v>
      </c>
      <c r="O257" s="10" t="s">
        <v>2046</v>
      </c>
      <c r="P257" s="8" t="s">
        <v>1982</v>
      </c>
      <c r="Q257" s="8" t="s">
        <v>1982</v>
      </c>
    </row>
    <row r="258" spans="1:17" x14ac:dyDescent="0.3">
      <c r="A258" s="4">
        <v>44852</v>
      </c>
      <c r="B258" s="8" t="s">
        <v>2042</v>
      </c>
      <c r="C258" s="8" t="s">
        <v>2019</v>
      </c>
      <c r="D258" s="8" t="s">
        <v>2024</v>
      </c>
      <c r="E258" s="8" t="s">
        <v>1902</v>
      </c>
      <c r="F258" s="8">
        <v>0</v>
      </c>
      <c r="G258" s="8">
        <v>0</v>
      </c>
      <c r="H258" s="8">
        <f t="shared" si="4"/>
        <v>0</v>
      </c>
      <c r="I258" s="10">
        <v>0.177754</v>
      </c>
      <c r="J258" s="8">
        <v>21.84</v>
      </c>
      <c r="K258" s="8">
        <v>5.73</v>
      </c>
      <c r="L258" s="8">
        <v>46.28</v>
      </c>
      <c r="M258" s="8">
        <v>75.970000000000013</v>
      </c>
      <c r="N258">
        <v>146.53</v>
      </c>
      <c r="O258" s="10" t="s">
        <v>2046</v>
      </c>
      <c r="P258" s="8" t="s">
        <v>1982</v>
      </c>
      <c r="Q258" s="8" t="s">
        <v>1982</v>
      </c>
    </row>
    <row r="259" spans="1:17" x14ac:dyDescent="0.3">
      <c r="A259" s="4">
        <v>44852</v>
      </c>
      <c r="B259" s="8" t="s">
        <v>2042</v>
      </c>
      <c r="C259" s="8" t="s">
        <v>2019</v>
      </c>
      <c r="D259" s="8" t="s">
        <v>2025</v>
      </c>
      <c r="E259" s="8" t="s">
        <v>1902</v>
      </c>
      <c r="F259" s="8">
        <v>0</v>
      </c>
      <c r="G259" s="8">
        <v>0</v>
      </c>
      <c r="H259" s="8">
        <f t="shared" si="4"/>
        <v>0</v>
      </c>
      <c r="I259" s="10">
        <v>0.1405835</v>
      </c>
      <c r="J259" s="8">
        <v>21.84</v>
      </c>
      <c r="K259" s="8">
        <v>5.73</v>
      </c>
      <c r="L259" s="8">
        <v>46.28</v>
      </c>
      <c r="M259" s="8">
        <v>75.970000000000013</v>
      </c>
      <c r="N259">
        <v>146.53</v>
      </c>
      <c r="O259" s="10" t="s">
        <v>2046</v>
      </c>
      <c r="P259" s="8" t="s">
        <v>1982</v>
      </c>
      <c r="Q259" s="8" t="s">
        <v>1982</v>
      </c>
    </row>
    <row r="260" spans="1:17" x14ac:dyDescent="0.3">
      <c r="A260" s="4">
        <v>44852</v>
      </c>
      <c r="B260" s="8" t="s">
        <v>2042</v>
      </c>
      <c r="C260" s="8" t="s">
        <v>2026</v>
      </c>
      <c r="D260" s="8" t="s">
        <v>2027</v>
      </c>
      <c r="E260" s="8" t="s">
        <v>1902</v>
      </c>
      <c r="F260" s="8">
        <v>0</v>
      </c>
      <c r="G260" s="8">
        <v>0</v>
      </c>
      <c r="H260" s="8">
        <f t="shared" si="4"/>
        <v>0</v>
      </c>
      <c r="I260" s="10">
        <v>0.10811999999999999</v>
      </c>
      <c r="J260" s="8">
        <v>21.8</v>
      </c>
      <c r="K260" s="8">
        <v>5.98</v>
      </c>
      <c r="L260" s="8">
        <v>44.510000000000005</v>
      </c>
      <c r="M260" s="8">
        <v>73.740000000000009</v>
      </c>
      <c r="N260">
        <v>176.91</v>
      </c>
      <c r="O260" s="10">
        <v>0</v>
      </c>
      <c r="P260" s="8" t="s">
        <v>1982</v>
      </c>
      <c r="Q260" s="8" t="s">
        <v>1982</v>
      </c>
    </row>
    <row r="261" spans="1:17" x14ac:dyDescent="0.3">
      <c r="A261" s="4">
        <v>44852</v>
      </c>
      <c r="B261" s="8" t="s">
        <v>2042</v>
      </c>
      <c r="C261" s="8" t="s">
        <v>2026</v>
      </c>
      <c r="D261" s="8" t="s">
        <v>2028</v>
      </c>
      <c r="E261" s="8" t="s">
        <v>1902</v>
      </c>
      <c r="F261" s="8">
        <v>0</v>
      </c>
      <c r="G261" s="8">
        <v>0</v>
      </c>
      <c r="H261" s="8">
        <f t="shared" si="4"/>
        <v>0</v>
      </c>
      <c r="I261" s="10">
        <v>9.3525899999999995E-2</v>
      </c>
      <c r="J261" s="8">
        <v>21.8</v>
      </c>
      <c r="K261" s="8">
        <v>5.98</v>
      </c>
      <c r="L261" s="8">
        <v>44.510000000000005</v>
      </c>
      <c r="M261" s="8">
        <v>73.740000000000009</v>
      </c>
      <c r="N261">
        <v>176.91</v>
      </c>
      <c r="O261" s="10">
        <v>0</v>
      </c>
      <c r="P261" s="8" t="s">
        <v>1982</v>
      </c>
      <c r="Q261" s="8" t="s">
        <v>1982</v>
      </c>
    </row>
    <row r="262" spans="1:17" x14ac:dyDescent="0.3">
      <c r="A262" s="4">
        <v>44852</v>
      </c>
      <c r="B262" s="8" t="s">
        <v>2042</v>
      </c>
      <c r="C262" s="8" t="s">
        <v>2026</v>
      </c>
      <c r="D262" s="8" t="s">
        <v>2029</v>
      </c>
      <c r="E262" s="8" t="s">
        <v>1902</v>
      </c>
      <c r="F262" s="8">
        <v>0</v>
      </c>
      <c r="G262" s="8">
        <v>0</v>
      </c>
      <c r="H262" s="8">
        <f t="shared" si="4"/>
        <v>0</v>
      </c>
      <c r="I262" s="10">
        <v>0.107089</v>
      </c>
      <c r="J262" s="8">
        <v>21.8</v>
      </c>
      <c r="K262" s="8">
        <v>5.98</v>
      </c>
      <c r="L262" s="8">
        <v>44.510000000000005</v>
      </c>
      <c r="M262" s="8">
        <v>73.740000000000009</v>
      </c>
      <c r="N262">
        <v>176.91</v>
      </c>
      <c r="O262" s="10">
        <v>0</v>
      </c>
      <c r="P262" s="8" t="s">
        <v>1982</v>
      </c>
      <c r="Q262" s="8" t="s">
        <v>1982</v>
      </c>
    </row>
    <row r="263" spans="1:17" x14ac:dyDescent="0.3">
      <c r="A263" s="4">
        <v>44852</v>
      </c>
      <c r="B263" s="8" t="s">
        <v>2042</v>
      </c>
      <c r="C263" s="8" t="s">
        <v>2026</v>
      </c>
      <c r="D263" s="8" t="s">
        <v>2030</v>
      </c>
      <c r="E263" s="8" t="s">
        <v>1902</v>
      </c>
      <c r="F263" s="8">
        <v>0</v>
      </c>
      <c r="G263" s="8">
        <v>0</v>
      </c>
      <c r="H263" s="8">
        <f t="shared" si="4"/>
        <v>0</v>
      </c>
      <c r="I263" s="10">
        <v>0.22031999999999999</v>
      </c>
      <c r="J263" s="8">
        <v>21.78</v>
      </c>
      <c r="K263" s="8">
        <v>5.95</v>
      </c>
      <c r="L263" s="8">
        <v>44.050000000000004</v>
      </c>
      <c r="M263" s="8">
        <v>75.39</v>
      </c>
      <c r="N263">
        <v>188.67000000000002</v>
      </c>
      <c r="O263" s="10">
        <v>0</v>
      </c>
      <c r="P263" s="8" t="s">
        <v>1982</v>
      </c>
      <c r="Q263" s="8" t="s">
        <v>1982</v>
      </c>
    </row>
    <row r="264" spans="1:17" x14ac:dyDescent="0.3">
      <c r="A264" s="4">
        <v>44852</v>
      </c>
      <c r="B264" s="8" t="s">
        <v>2042</v>
      </c>
      <c r="C264" s="8" t="s">
        <v>2026</v>
      </c>
      <c r="D264" s="8" t="s">
        <v>2031</v>
      </c>
      <c r="E264" s="8" t="s">
        <v>1902</v>
      </c>
      <c r="F264" s="8">
        <v>0</v>
      </c>
      <c r="G264" s="8">
        <v>0</v>
      </c>
      <c r="H264" s="8">
        <f t="shared" si="4"/>
        <v>0</v>
      </c>
      <c r="I264" s="10">
        <v>0.21032149999999999</v>
      </c>
      <c r="J264" s="8">
        <v>21.78</v>
      </c>
      <c r="K264" s="8">
        <v>5.95</v>
      </c>
      <c r="L264" s="8">
        <v>44.050000000000004</v>
      </c>
      <c r="M264" s="8">
        <v>75.39</v>
      </c>
      <c r="N264">
        <v>188.67000000000002</v>
      </c>
      <c r="O264" s="10">
        <v>0</v>
      </c>
      <c r="P264" s="8" t="s">
        <v>1982</v>
      </c>
      <c r="Q264" s="8" t="s">
        <v>1982</v>
      </c>
    </row>
    <row r="265" spans="1:17" x14ac:dyDescent="0.3">
      <c r="A265" s="4">
        <v>44852</v>
      </c>
      <c r="B265" s="8" t="s">
        <v>2042</v>
      </c>
      <c r="C265" s="8" t="s">
        <v>2026</v>
      </c>
      <c r="D265" s="8" t="s">
        <v>2032</v>
      </c>
      <c r="E265" s="8" t="s">
        <v>1902</v>
      </c>
      <c r="F265" s="8">
        <v>0</v>
      </c>
      <c r="G265" s="8">
        <v>0</v>
      </c>
      <c r="H265" s="8">
        <f t="shared" si="4"/>
        <v>0</v>
      </c>
      <c r="I265" s="10">
        <v>0.29495300000000002</v>
      </c>
      <c r="J265" s="8">
        <v>21.78</v>
      </c>
      <c r="K265" s="8">
        <v>5.95</v>
      </c>
      <c r="L265" s="8">
        <v>44.050000000000004</v>
      </c>
      <c r="M265" s="8">
        <v>75.39</v>
      </c>
      <c r="N265">
        <v>188.67000000000002</v>
      </c>
      <c r="O265" s="10">
        <v>0</v>
      </c>
      <c r="P265" s="8" t="s">
        <v>1982</v>
      </c>
      <c r="Q265" s="8" t="s">
        <v>1982</v>
      </c>
    </row>
    <row r="266" spans="1:17" x14ac:dyDescent="0.3">
      <c r="A266" s="4">
        <v>44852</v>
      </c>
      <c r="B266" s="8" t="s">
        <v>2042</v>
      </c>
      <c r="C266" s="8" t="s">
        <v>2033</v>
      </c>
      <c r="D266" s="8" t="s">
        <v>2034</v>
      </c>
      <c r="E266" s="8" t="s">
        <v>1902</v>
      </c>
      <c r="F266" s="8">
        <v>0</v>
      </c>
      <c r="G266" s="8">
        <v>0</v>
      </c>
      <c r="H266" s="8">
        <f t="shared" si="4"/>
        <v>0</v>
      </c>
      <c r="I266" s="10">
        <v>0.195798</v>
      </c>
      <c r="J266" s="8">
        <v>21.79</v>
      </c>
      <c r="K266" s="8">
        <v>5.93</v>
      </c>
      <c r="L266" s="8">
        <v>57.660000000000004</v>
      </c>
      <c r="M266" s="8">
        <v>62.17</v>
      </c>
      <c r="N266">
        <v>136.56</v>
      </c>
      <c r="O266" s="10">
        <v>0</v>
      </c>
      <c r="P266" s="8" t="s">
        <v>1982</v>
      </c>
      <c r="Q266" s="8" t="s">
        <v>1982</v>
      </c>
    </row>
    <row r="267" spans="1:17" x14ac:dyDescent="0.3">
      <c r="A267" s="4">
        <v>44852</v>
      </c>
      <c r="B267" s="8" t="s">
        <v>2042</v>
      </c>
      <c r="C267" s="8" t="s">
        <v>2033</v>
      </c>
      <c r="D267" s="8" t="s">
        <v>2035</v>
      </c>
      <c r="E267" s="8" t="s">
        <v>1902</v>
      </c>
      <c r="F267" s="8">
        <v>0</v>
      </c>
      <c r="G267" s="8">
        <v>0</v>
      </c>
      <c r="H267" s="8">
        <f t="shared" si="4"/>
        <v>0</v>
      </c>
      <c r="I267" s="10">
        <v>0.24566499999999999</v>
      </c>
      <c r="J267" s="8">
        <v>21.79</v>
      </c>
      <c r="K267" s="8">
        <v>5.93</v>
      </c>
      <c r="L267" s="8">
        <v>57.660000000000004</v>
      </c>
      <c r="M267" s="8">
        <v>62.17</v>
      </c>
      <c r="N267">
        <v>136.56</v>
      </c>
      <c r="O267" s="10">
        <v>0</v>
      </c>
      <c r="P267" s="8" t="s">
        <v>1982</v>
      </c>
      <c r="Q267" s="8" t="s">
        <v>1982</v>
      </c>
    </row>
    <row r="268" spans="1:17" x14ac:dyDescent="0.3">
      <c r="A268" s="4">
        <v>44852</v>
      </c>
      <c r="B268" s="8" t="s">
        <v>2042</v>
      </c>
      <c r="C268" s="8" t="s">
        <v>2033</v>
      </c>
      <c r="D268" s="8" t="s">
        <v>2036</v>
      </c>
      <c r="E268" s="8" t="s">
        <v>1902</v>
      </c>
      <c r="F268" s="8">
        <v>0</v>
      </c>
      <c r="G268" s="8">
        <v>0</v>
      </c>
      <c r="H268" s="8">
        <f t="shared" si="4"/>
        <v>0</v>
      </c>
      <c r="I268" s="10">
        <v>0.22823399999999999</v>
      </c>
      <c r="J268" s="8">
        <v>21.79</v>
      </c>
      <c r="K268" s="8">
        <v>5.93</v>
      </c>
      <c r="L268" s="8">
        <v>57.660000000000004</v>
      </c>
      <c r="M268" s="8">
        <v>62.17</v>
      </c>
      <c r="N268">
        <v>136.56</v>
      </c>
      <c r="O268" s="10">
        <v>0</v>
      </c>
      <c r="P268" s="8" t="s">
        <v>1982</v>
      </c>
      <c r="Q268" s="8" t="s">
        <v>1982</v>
      </c>
    </row>
    <row r="269" spans="1:17" x14ac:dyDescent="0.3">
      <c r="A269" s="4">
        <v>44852</v>
      </c>
      <c r="B269" s="8" t="s">
        <v>2042</v>
      </c>
      <c r="C269" s="8" t="s">
        <v>2033</v>
      </c>
      <c r="D269" s="8" t="s">
        <v>2037</v>
      </c>
      <c r="E269" s="8" t="s">
        <v>1902</v>
      </c>
      <c r="F269" s="8">
        <v>0</v>
      </c>
      <c r="G269" s="8">
        <v>0</v>
      </c>
      <c r="H269" s="8">
        <f t="shared" si="4"/>
        <v>0</v>
      </c>
      <c r="I269" s="10">
        <v>0.186638</v>
      </c>
      <c r="J269" s="8">
        <v>21.79</v>
      </c>
      <c r="K269" s="8">
        <v>5.93</v>
      </c>
      <c r="L269" s="8">
        <v>58.78</v>
      </c>
      <c r="M269" s="8">
        <v>63.429999999999993</v>
      </c>
      <c r="N269">
        <v>135.68</v>
      </c>
      <c r="O269" s="10">
        <v>0</v>
      </c>
      <c r="P269" s="8" t="s">
        <v>1982</v>
      </c>
      <c r="Q269" s="8" t="s">
        <v>1982</v>
      </c>
    </row>
    <row r="270" spans="1:17" x14ac:dyDescent="0.3">
      <c r="A270" s="4">
        <v>44852</v>
      </c>
      <c r="B270" s="8" t="s">
        <v>2042</v>
      </c>
      <c r="C270" s="8" t="s">
        <v>2033</v>
      </c>
      <c r="D270" s="8" t="s">
        <v>2038</v>
      </c>
      <c r="E270" s="8" t="s">
        <v>1902</v>
      </c>
      <c r="F270" s="8">
        <v>0</v>
      </c>
      <c r="G270" s="8">
        <v>0</v>
      </c>
      <c r="H270" s="8">
        <f t="shared" si="4"/>
        <v>0</v>
      </c>
      <c r="I270" s="10">
        <v>0.13400699999999999</v>
      </c>
      <c r="J270" s="8">
        <v>21.79</v>
      </c>
      <c r="K270" s="8">
        <v>5.93</v>
      </c>
      <c r="L270" s="8">
        <v>58.78</v>
      </c>
      <c r="M270" s="8">
        <v>63.429999999999993</v>
      </c>
      <c r="N270">
        <v>135.68</v>
      </c>
      <c r="O270" s="10">
        <v>0</v>
      </c>
      <c r="P270" s="8" t="s">
        <v>1982</v>
      </c>
      <c r="Q270" s="8" t="s">
        <v>1982</v>
      </c>
    </row>
    <row r="271" spans="1:17" x14ac:dyDescent="0.3">
      <c r="A271" s="4">
        <v>44852</v>
      </c>
      <c r="B271" s="8" t="s">
        <v>2042</v>
      </c>
      <c r="C271" s="8" t="s">
        <v>2033</v>
      </c>
      <c r="D271" s="8" t="s">
        <v>2039</v>
      </c>
      <c r="E271" s="8" t="s">
        <v>1902</v>
      </c>
      <c r="F271" s="8">
        <v>0</v>
      </c>
      <c r="G271" s="8">
        <v>0</v>
      </c>
      <c r="H271" s="8">
        <f t="shared" si="4"/>
        <v>0</v>
      </c>
      <c r="I271" s="10">
        <v>0.169458</v>
      </c>
      <c r="J271" s="8">
        <v>21.79</v>
      </c>
      <c r="K271" s="8">
        <v>5.93</v>
      </c>
      <c r="L271" s="8">
        <v>58.78</v>
      </c>
      <c r="M271" s="8">
        <v>63.429999999999993</v>
      </c>
      <c r="N271">
        <v>135.68</v>
      </c>
      <c r="O271" s="10">
        <v>0</v>
      </c>
      <c r="P271" s="8" t="s">
        <v>1982</v>
      </c>
      <c r="Q271" s="8" t="s">
        <v>1982</v>
      </c>
    </row>
    <row r="272" spans="1:17" x14ac:dyDescent="0.3">
      <c r="A272" s="4">
        <v>44853</v>
      </c>
      <c r="B272" s="8" t="s">
        <v>2042</v>
      </c>
      <c r="C272" s="8" t="s">
        <v>2019</v>
      </c>
      <c r="D272" s="8" t="s">
        <v>2020</v>
      </c>
      <c r="E272" s="8" t="s">
        <v>1902</v>
      </c>
      <c r="F272" s="8">
        <v>0</v>
      </c>
      <c r="G272" s="8">
        <v>0</v>
      </c>
      <c r="H272" s="8">
        <f t="shared" si="4"/>
        <v>0</v>
      </c>
      <c r="I272" s="10">
        <v>8.7500499999999995E-2</v>
      </c>
      <c r="J272" s="8">
        <v>24.63</v>
      </c>
      <c r="K272" s="8">
        <v>5.49</v>
      </c>
      <c r="L272" s="8">
        <v>47.25</v>
      </c>
      <c r="M272" s="8">
        <v>81.58</v>
      </c>
      <c r="N272">
        <v>149.47</v>
      </c>
      <c r="O272" s="10">
        <v>43.12</v>
      </c>
      <c r="P272" s="8" t="s">
        <v>1982</v>
      </c>
      <c r="Q272" s="8" t="s">
        <v>1982</v>
      </c>
    </row>
    <row r="273" spans="1:17" x14ac:dyDescent="0.3">
      <c r="A273" s="4">
        <v>44853</v>
      </c>
      <c r="B273" s="8" t="s">
        <v>2042</v>
      </c>
      <c r="C273" s="8" t="s">
        <v>2019</v>
      </c>
      <c r="D273" s="8" t="s">
        <v>2021</v>
      </c>
      <c r="E273" s="8" t="s">
        <v>1902</v>
      </c>
      <c r="F273" s="8">
        <v>0</v>
      </c>
      <c r="G273" s="8">
        <v>0</v>
      </c>
      <c r="H273" s="8">
        <f t="shared" si="4"/>
        <v>0</v>
      </c>
      <c r="I273" s="10">
        <v>0.179284</v>
      </c>
      <c r="J273" s="8">
        <v>24.63</v>
      </c>
      <c r="K273" s="8">
        <v>5.49</v>
      </c>
      <c r="L273" s="8">
        <v>47.25</v>
      </c>
      <c r="M273" s="8">
        <v>81.58</v>
      </c>
      <c r="N273">
        <v>149.47</v>
      </c>
      <c r="O273" s="10">
        <v>43.12</v>
      </c>
      <c r="P273" s="8" t="s">
        <v>1982</v>
      </c>
      <c r="Q273" s="8" t="s">
        <v>1982</v>
      </c>
    </row>
    <row r="274" spans="1:17" x14ac:dyDescent="0.3">
      <c r="A274" s="4">
        <v>44853</v>
      </c>
      <c r="B274" s="8" t="s">
        <v>2042</v>
      </c>
      <c r="C274" s="8" t="s">
        <v>2019</v>
      </c>
      <c r="D274" s="8" t="s">
        <v>2022</v>
      </c>
      <c r="E274" s="8" t="s">
        <v>1902</v>
      </c>
      <c r="F274" s="8">
        <v>0</v>
      </c>
      <c r="G274" s="8">
        <v>0</v>
      </c>
      <c r="H274" s="8">
        <f t="shared" si="4"/>
        <v>0</v>
      </c>
      <c r="I274" s="10">
        <v>0.162188</v>
      </c>
      <c r="J274" s="8">
        <v>24.63</v>
      </c>
      <c r="K274" s="8">
        <v>5.49</v>
      </c>
      <c r="L274" s="8">
        <v>47.25</v>
      </c>
      <c r="M274" s="8">
        <v>81.58</v>
      </c>
      <c r="N274">
        <v>149.47</v>
      </c>
      <c r="O274" s="10">
        <v>43.12</v>
      </c>
      <c r="P274" s="8" t="s">
        <v>1982</v>
      </c>
      <c r="Q274" s="8" t="s">
        <v>1982</v>
      </c>
    </row>
    <row r="275" spans="1:17" x14ac:dyDescent="0.3">
      <c r="A275" s="4">
        <v>44853</v>
      </c>
      <c r="B275" s="8" t="s">
        <v>2042</v>
      </c>
      <c r="C275" s="8" t="s">
        <v>2019</v>
      </c>
      <c r="D275" s="8" t="s">
        <v>2023</v>
      </c>
      <c r="E275" s="8" t="s">
        <v>1899</v>
      </c>
      <c r="F275" s="8">
        <v>1</v>
      </c>
      <c r="G275" s="8">
        <v>0.33</v>
      </c>
      <c r="H275" s="8">
        <f t="shared" si="4"/>
        <v>6.4516129032258069</v>
      </c>
      <c r="I275" s="10">
        <v>0.318162</v>
      </c>
      <c r="J275" s="8">
        <v>24.61</v>
      </c>
      <c r="K275" s="8">
        <v>5.5</v>
      </c>
      <c r="L275" s="8">
        <v>46.28</v>
      </c>
      <c r="M275" s="8">
        <v>75.970000000000013</v>
      </c>
      <c r="N275">
        <v>146.53</v>
      </c>
      <c r="O275" s="10">
        <v>43.12</v>
      </c>
      <c r="P275" s="8" t="s">
        <v>1982</v>
      </c>
      <c r="Q275" s="8" t="s">
        <v>1982</v>
      </c>
    </row>
    <row r="276" spans="1:17" x14ac:dyDescent="0.3">
      <c r="A276" s="4">
        <v>44853</v>
      </c>
      <c r="B276" s="8" t="s">
        <v>2042</v>
      </c>
      <c r="C276" s="8" t="s">
        <v>2019</v>
      </c>
      <c r="D276" s="8" t="s">
        <v>2024</v>
      </c>
      <c r="E276" s="8" t="s">
        <v>1902</v>
      </c>
      <c r="F276" s="8">
        <v>0</v>
      </c>
      <c r="G276" s="8">
        <v>0.33</v>
      </c>
      <c r="H276" s="8">
        <f t="shared" si="4"/>
        <v>0</v>
      </c>
      <c r="I276" s="10">
        <v>0.177754</v>
      </c>
      <c r="J276" s="8">
        <v>24.61</v>
      </c>
      <c r="K276" s="8">
        <v>5.5</v>
      </c>
      <c r="L276" s="8">
        <v>46.28</v>
      </c>
      <c r="M276" s="8">
        <v>75.970000000000013</v>
      </c>
      <c r="N276">
        <v>146.53</v>
      </c>
      <c r="O276" s="10">
        <v>43.12</v>
      </c>
      <c r="P276" s="8" t="s">
        <v>1982</v>
      </c>
      <c r="Q276" s="8" t="s">
        <v>1982</v>
      </c>
    </row>
    <row r="277" spans="1:17" x14ac:dyDescent="0.3">
      <c r="A277" s="4">
        <v>44853</v>
      </c>
      <c r="B277" s="8" t="s">
        <v>2042</v>
      </c>
      <c r="C277" s="8" t="s">
        <v>2019</v>
      </c>
      <c r="D277" s="8" t="s">
        <v>2025</v>
      </c>
      <c r="E277" s="8" t="s">
        <v>1902</v>
      </c>
      <c r="F277" s="8">
        <v>0</v>
      </c>
      <c r="G277" s="8">
        <v>0.33</v>
      </c>
      <c r="H277" s="8">
        <f t="shared" si="4"/>
        <v>0</v>
      </c>
      <c r="I277" s="10">
        <v>0.1405835</v>
      </c>
      <c r="J277" s="8">
        <v>24.61</v>
      </c>
      <c r="K277" s="8">
        <v>5.5</v>
      </c>
      <c r="L277" s="8">
        <v>46.28</v>
      </c>
      <c r="M277" s="8">
        <v>75.970000000000013</v>
      </c>
      <c r="N277">
        <v>146.53</v>
      </c>
      <c r="O277" s="10">
        <v>43.12</v>
      </c>
      <c r="P277" s="8" t="s">
        <v>1982</v>
      </c>
      <c r="Q277" s="8" t="s">
        <v>1982</v>
      </c>
    </row>
    <row r="278" spans="1:17" x14ac:dyDescent="0.3">
      <c r="A278" s="4">
        <v>44853</v>
      </c>
      <c r="B278" s="8" t="s">
        <v>2042</v>
      </c>
      <c r="C278" s="8" t="s">
        <v>2026</v>
      </c>
      <c r="D278" s="8" t="s">
        <v>2027</v>
      </c>
      <c r="E278" s="8" t="s">
        <v>1902</v>
      </c>
      <c r="F278" s="8">
        <v>0</v>
      </c>
      <c r="G278" s="8">
        <v>0</v>
      </c>
      <c r="H278" s="8">
        <f t="shared" si="4"/>
        <v>0</v>
      </c>
      <c r="I278" s="10">
        <v>0.10811999999999999</v>
      </c>
      <c r="J278" s="8">
        <v>24.68</v>
      </c>
      <c r="K278" s="8">
        <v>5.78</v>
      </c>
      <c r="L278" s="8">
        <v>44.510000000000005</v>
      </c>
      <c r="M278" s="8">
        <v>73.740000000000009</v>
      </c>
      <c r="N278">
        <v>176.91</v>
      </c>
      <c r="O278" s="10">
        <v>0</v>
      </c>
      <c r="P278" s="8" t="s">
        <v>1982</v>
      </c>
      <c r="Q278" s="8" t="s">
        <v>1982</v>
      </c>
    </row>
    <row r="279" spans="1:17" x14ac:dyDescent="0.3">
      <c r="A279" s="4">
        <v>44853</v>
      </c>
      <c r="B279" s="8" t="s">
        <v>2042</v>
      </c>
      <c r="C279" s="8" t="s">
        <v>2026</v>
      </c>
      <c r="D279" s="8" t="s">
        <v>2028</v>
      </c>
      <c r="E279" s="8" t="s">
        <v>1902</v>
      </c>
      <c r="F279" s="8">
        <v>0</v>
      </c>
      <c r="G279" s="8">
        <v>0</v>
      </c>
      <c r="H279" s="8">
        <f t="shared" si="4"/>
        <v>0</v>
      </c>
      <c r="I279" s="10">
        <v>9.3525899999999995E-2</v>
      </c>
      <c r="J279" s="8">
        <v>24.68</v>
      </c>
      <c r="K279" s="8">
        <v>5.78</v>
      </c>
      <c r="L279" s="8">
        <v>44.510000000000005</v>
      </c>
      <c r="M279" s="8">
        <v>73.740000000000009</v>
      </c>
      <c r="N279">
        <v>176.91</v>
      </c>
      <c r="O279" s="10">
        <v>0</v>
      </c>
      <c r="P279" s="8" t="s">
        <v>1982</v>
      </c>
      <c r="Q279" s="8" t="s">
        <v>1982</v>
      </c>
    </row>
    <row r="280" spans="1:17" x14ac:dyDescent="0.3">
      <c r="A280" s="4">
        <v>44853</v>
      </c>
      <c r="B280" s="8" t="s">
        <v>2042</v>
      </c>
      <c r="C280" s="8" t="s">
        <v>2026</v>
      </c>
      <c r="D280" s="8" t="s">
        <v>2029</v>
      </c>
      <c r="E280" s="8" t="s">
        <v>1902</v>
      </c>
      <c r="F280" s="8">
        <v>0</v>
      </c>
      <c r="G280" s="8">
        <v>0</v>
      </c>
      <c r="H280" s="8">
        <f t="shared" si="4"/>
        <v>0</v>
      </c>
      <c r="I280" s="10">
        <v>0.107089</v>
      </c>
      <c r="J280" s="8">
        <v>24.68</v>
      </c>
      <c r="K280" s="8">
        <v>5.78</v>
      </c>
      <c r="L280" s="8">
        <v>44.510000000000005</v>
      </c>
      <c r="M280" s="8">
        <v>73.740000000000009</v>
      </c>
      <c r="N280">
        <v>176.91</v>
      </c>
      <c r="O280" s="10">
        <v>0</v>
      </c>
      <c r="P280" s="8" t="s">
        <v>1982</v>
      </c>
      <c r="Q280" s="8" t="s">
        <v>1982</v>
      </c>
    </row>
    <row r="281" spans="1:17" x14ac:dyDescent="0.3">
      <c r="A281" s="4">
        <v>44853</v>
      </c>
      <c r="B281" s="8" t="s">
        <v>2042</v>
      </c>
      <c r="C281" s="8" t="s">
        <v>2026</v>
      </c>
      <c r="D281" s="8" t="s">
        <v>2030</v>
      </c>
      <c r="E281" s="8" t="s">
        <v>1902</v>
      </c>
      <c r="F281" s="8">
        <v>0</v>
      </c>
      <c r="G281" s="8">
        <v>0</v>
      </c>
      <c r="H281" s="8">
        <f t="shared" si="4"/>
        <v>0</v>
      </c>
      <c r="I281" s="10">
        <v>0.22031999999999999</v>
      </c>
      <c r="J281" s="8">
        <v>24.64</v>
      </c>
      <c r="K281" s="8">
        <v>5.75</v>
      </c>
      <c r="L281" s="8">
        <v>44.050000000000004</v>
      </c>
      <c r="M281" s="8">
        <v>75.39</v>
      </c>
      <c r="N281">
        <v>188.67000000000002</v>
      </c>
      <c r="O281" s="10">
        <v>0</v>
      </c>
      <c r="P281" s="8" t="s">
        <v>1982</v>
      </c>
      <c r="Q281" s="8" t="s">
        <v>1982</v>
      </c>
    </row>
    <row r="282" spans="1:17" x14ac:dyDescent="0.3">
      <c r="A282" s="4">
        <v>44853</v>
      </c>
      <c r="B282" s="8" t="s">
        <v>2042</v>
      </c>
      <c r="C282" s="8" t="s">
        <v>2026</v>
      </c>
      <c r="D282" s="8" t="s">
        <v>2031</v>
      </c>
      <c r="E282" s="8" t="s">
        <v>1902</v>
      </c>
      <c r="F282" s="8">
        <v>0</v>
      </c>
      <c r="G282" s="8">
        <v>0</v>
      </c>
      <c r="H282" s="8">
        <f t="shared" si="4"/>
        <v>0</v>
      </c>
      <c r="I282" s="10">
        <v>0.21032149999999999</v>
      </c>
      <c r="J282" s="8">
        <v>24.64</v>
      </c>
      <c r="K282" s="8">
        <v>5.75</v>
      </c>
      <c r="L282" s="8">
        <v>44.050000000000004</v>
      </c>
      <c r="M282" s="8">
        <v>75.39</v>
      </c>
      <c r="N282">
        <v>188.67000000000002</v>
      </c>
      <c r="O282" s="10">
        <v>0</v>
      </c>
      <c r="P282" s="8" t="s">
        <v>1982</v>
      </c>
      <c r="Q282" s="8" t="s">
        <v>1982</v>
      </c>
    </row>
    <row r="283" spans="1:17" x14ac:dyDescent="0.3">
      <c r="A283" s="4">
        <v>44853</v>
      </c>
      <c r="B283" s="8" t="s">
        <v>2042</v>
      </c>
      <c r="C283" s="8" t="s">
        <v>2026</v>
      </c>
      <c r="D283" s="8" t="s">
        <v>2032</v>
      </c>
      <c r="E283" s="8" t="s">
        <v>1902</v>
      </c>
      <c r="F283" s="8">
        <v>0</v>
      </c>
      <c r="G283" s="8">
        <v>0</v>
      </c>
      <c r="H283" s="8">
        <f t="shared" ref="H283:H307" si="5">F283/0.155</f>
        <v>0</v>
      </c>
      <c r="I283" s="10">
        <v>0.29495300000000002</v>
      </c>
      <c r="J283" s="8">
        <v>24.64</v>
      </c>
      <c r="K283" s="8">
        <v>5.75</v>
      </c>
      <c r="L283" s="8">
        <v>44.050000000000004</v>
      </c>
      <c r="M283" s="8">
        <v>75.39</v>
      </c>
      <c r="N283">
        <v>188.67000000000002</v>
      </c>
      <c r="O283" s="10">
        <v>0</v>
      </c>
      <c r="P283" s="8" t="s">
        <v>1982</v>
      </c>
      <c r="Q283" s="8" t="s">
        <v>1982</v>
      </c>
    </row>
    <row r="284" spans="1:17" x14ac:dyDescent="0.3">
      <c r="A284" s="4">
        <v>44853</v>
      </c>
      <c r="B284" s="8" t="s">
        <v>2042</v>
      </c>
      <c r="C284" s="8" t="s">
        <v>2033</v>
      </c>
      <c r="D284" s="8" t="s">
        <v>2034</v>
      </c>
      <c r="E284" s="8" t="s">
        <v>1902</v>
      </c>
      <c r="F284" s="8">
        <v>0</v>
      </c>
      <c r="G284" s="8">
        <v>0</v>
      </c>
      <c r="H284" s="8">
        <f t="shared" si="5"/>
        <v>0</v>
      </c>
      <c r="I284" s="10">
        <v>0.195798</v>
      </c>
      <c r="J284" s="8">
        <v>24.62</v>
      </c>
      <c r="K284" s="8">
        <v>5.59</v>
      </c>
      <c r="L284" s="8">
        <v>57.660000000000004</v>
      </c>
      <c r="M284" s="8">
        <v>62.17</v>
      </c>
      <c r="N284">
        <v>136.56</v>
      </c>
      <c r="O284" s="10">
        <v>0</v>
      </c>
      <c r="P284" s="8" t="s">
        <v>1982</v>
      </c>
      <c r="Q284" s="8" t="s">
        <v>1982</v>
      </c>
    </row>
    <row r="285" spans="1:17" x14ac:dyDescent="0.3">
      <c r="A285" s="4">
        <v>44853</v>
      </c>
      <c r="B285" s="8" t="s">
        <v>2042</v>
      </c>
      <c r="C285" s="8" t="s">
        <v>2033</v>
      </c>
      <c r="D285" s="8" t="s">
        <v>2035</v>
      </c>
      <c r="E285" s="8" t="s">
        <v>1902</v>
      </c>
      <c r="F285" s="8">
        <v>0</v>
      </c>
      <c r="G285" s="8">
        <v>0</v>
      </c>
      <c r="H285" s="8">
        <f t="shared" si="5"/>
        <v>0</v>
      </c>
      <c r="I285" s="10">
        <v>0.24566499999999999</v>
      </c>
      <c r="J285" s="8">
        <v>24.62</v>
      </c>
      <c r="K285" s="8">
        <v>5.59</v>
      </c>
      <c r="L285" s="8">
        <v>57.660000000000004</v>
      </c>
      <c r="M285" s="8">
        <v>62.17</v>
      </c>
      <c r="N285">
        <v>136.56</v>
      </c>
      <c r="O285" s="10">
        <v>0</v>
      </c>
      <c r="P285" s="8" t="s">
        <v>1982</v>
      </c>
      <c r="Q285" s="8" t="s">
        <v>1982</v>
      </c>
    </row>
    <row r="286" spans="1:17" x14ac:dyDescent="0.3">
      <c r="A286" s="4">
        <v>44853</v>
      </c>
      <c r="B286" s="8" t="s">
        <v>2042</v>
      </c>
      <c r="C286" s="8" t="s">
        <v>2033</v>
      </c>
      <c r="D286" s="8" t="s">
        <v>2036</v>
      </c>
      <c r="E286" s="8" t="s">
        <v>1902</v>
      </c>
      <c r="F286" s="8">
        <v>0</v>
      </c>
      <c r="G286" s="8">
        <v>0</v>
      </c>
      <c r="H286" s="8">
        <f t="shared" si="5"/>
        <v>0</v>
      </c>
      <c r="I286" s="10">
        <v>0.22823399999999999</v>
      </c>
      <c r="J286" s="8">
        <v>24.62</v>
      </c>
      <c r="K286" s="8">
        <v>5.59</v>
      </c>
      <c r="L286" s="8">
        <v>57.660000000000004</v>
      </c>
      <c r="M286" s="8">
        <v>62.17</v>
      </c>
      <c r="N286">
        <v>136.56</v>
      </c>
      <c r="O286" s="10">
        <v>0</v>
      </c>
      <c r="P286" s="8" t="s">
        <v>1982</v>
      </c>
      <c r="Q286" s="8" t="s">
        <v>1982</v>
      </c>
    </row>
    <row r="287" spans="1:17" x14ac:dyDescent="0.3">
      <c r="A287" s="4">
        <v>44853</v>
      </c>
      <c r="B287" s="8" t="s">
        <v>2042</v>
      </c>
      <c r="C287" s="8" t="s">
        <v>2033</v>
      </c>
      <c r="D287" s="8" t="s">
        <v>2037</v>
      </c>
      <c r="E287" s="8" t="s">
        <v>1902</v>
      </c>
      <c r="F287" s="8">
        <v>0</v>
      </c>
      <c r="G287" s="8">
        <v>0</v>
      </c>
      <c r="H287" s="8">
        <f t="shared" si="5"/>
        <v>0</v>
      </c>
      <c r="I287" s="10">
        <v>0.186638</v>
      </c>
      <c r="J287" s="8">
        <v>24.61</v>
      </c>
      <c r="K287" s="8">
        <v>5.57</v>
      </c>
      <c r="L287" s="8">
        <v>58.78</v>
      </c>
      <c r="M287" s="8">
        <v>63.429999999999993</v>
      </c>
      <c r="N287">
        <v>135.68</v>
      </c>
      <c r="O287" s="10">
        <v>0</v>
      </c>
      <c r="P287" s="8" t="s">
        <v>1982</v>
      </c>
      <c r="Q287" s="8" t="s">
        <v>1982</v>
      </c>
    </row>
    <row r="288" spans="1:17" x14ac:dyDescent="0.3">
      <c r="A288" s="4">
        <v>44853</v>
      </c>
      <c r="B288" s="8" t="s">
        <v>2042</v>
      </c>
      <c r="C288" s="8" t="s">
        <v>2033</v>
      </c>
      <c r="D288" s="8" t="s">
        <v>2038</v>
      </c>
      <c r="E288" s="8" t="s">
        <v>1902</v>
      </c>
      <c r="F288" s="8">
        <v>0</v>
      </c>
      <c r="G288" s="8">
        <v>0</v>
      </c>
      <c r="H288" s="8">
        <f t="shared" si="5"/>
        <v>0</v>
      </c>
      <c r="I288" s="10">
        <v>0.13400699999999999</v>
      </c>
      <c r="J288" s="8">
        <v>24.61</v>
      </c>
      <c r="K288" s="8">
        <v>5.57</v>
      </c>
      <c r="L288" s="8">
        <v>58.78</v>
      </c>
      <c r="M288" s="8">
        <v>63.429999999999993</v>
      </c>
      <c r="N288">
        <v>135.68</v>
      </c>
      <c r="O288" s="10">
        <v>0</v>
      </c>
      <c r="P288" s="8" t="s">
        <v>1982</v>
      </c>
      <c r="Q288" s="8" t="s">
        <v>1982</v>
      </c>
    </row>
    <row r="289" spans="1:17" x14ac:dyDescent="0.3">
      <c r="A289" s="4">
        <v>44853</v>
      </c>
      <c r="B289" s="8" t="s">
        <v>2042</v>
      </c>
      <c r="C289" s="8" t="s">
        <v>2033</v>
      </c>
      <c r="D289" s="8" t="s">
        <v>2039</v>
      </c>
      <c r="E289" s="8" t="s">
        <v>1902</v>
      </c>
      <c r="F289" s="8">
        <v>0</v>
      </c>
      <c r="G289" s="8">
        <v>0</v>
      </c>
      <c r="H289" s="8">
        <f t="shared" si="5"/>
        <v>0</v>
      </c>
      <c r="I289" s="10">
        <v>0.169458</v>
      </c>
      <c r="J289" s="8">
        <v>24.61</v>
      </c>
      <c r="K289" s="8">
        <v>5.57</v>
      </c>
      <c r="L289" s="8">
        <v>58.78</v>
      </c>
      <c r="M289" s="8">
        <v>63.429999999999993</v>
      </c>
      <c r="N289">
        <v>135.68</v>
      </c>
      <c r="O289" s="10">
        <v>0</v>
      </c>
      <c r="P289" s="8" t="s">
        <v>1982</v>
      </c>
      <c r="Q289" s="8" t="s">
        <v>1982</v>
      </c>
    </row>
    <row r="290" spans="1:17" x14ac:dyDescent="0.3">
      <c r="A290" s="4">
        <v>44854</v>
      </c>
      <c r="B290" s="8" t="s">
        <v>2042</v>
      </c>
      <c r="C290" s="8" t="s">
        <v>2019</v>
      </c>
      <c r="D290" s="8" t="s">
        <v>2020</v>
      </c>
      <c r="E290" s="8" t="s">
        <v>1899</v>
      </c>
      <c r="F290" s="8">
        <v>1</v>
      </c>
      <c r="G290" s="8">
        <v>0.66700000000000004</v>
      </c>
      <c r="H290" s="8">
        <f t="shared" si="5"/>
        <v>6.4516129032258069</v>
      </c>
      <c r="I290" s="10">
        <v>8.7500499999999995E-2</v>
      </c>
      <c r="J290" s="8">
        <v>27.69</v>
      </c>
      <c r="K290" s="8">
        <v>7.16</v>
      </c>
      <c r="L290" s="8">
        <v>47.25</v>
      </c>
      <c r="M290" s="8">
        <v>81.58</v>
      </c>
      <c r="N290">
        <v>149.47</v>
      </c>
      <c r="O290" s="10">
        <v>43.07</v>
      </c>
      <c r="P290" s="8" t="s">
        <v>1982</v>
      </c>
      <c r="Q290" s="8" t="s">
        <v>1982</v>
      </c>
    </row>
    <row r="291" spans="1:17" x14ac:dyDescent="0.3">
      <c r="A291" s="4">
        <v>44854</v>
      </c>
      <c r="B291" s="8" t="s">
        <v>2042</v>
      </c>
      <c r="C291" s="8" t="s">
        <v>2019</v>
      </c>
      <c r="D291" s="8" t="s">
        <v>2021</v>
      </c>
      <c r="E291" s="8" t="s">
        <v>1902</v>
      </c>
      <c r="F291" s="8">
        <v>0</v>
      </c>
      <c r="G291" s="8">
        <v>0.66700000000000004</v>
      </c>
      <c r="H291" s="8">
        <f t="shared" si="5"/>
        <v>0</v>
      </c>
      <c r="I291" s="10">
        <v>0.179284</v>
      </c>
      <c r="J291" s="8">
        <v>27.69</v>
      </c>
      <c r="K291" s="8">
        <v>7.16</v>
      </c>
      <c r="L291" s="8">
        <v>47.25</v>
      </c>
      <c r="M291" s="8">
        <v>81.58</v>
      </c>
      <c r="N291">
        <v>149.47</v>
      </c>
      <c r="O291" s="10">
        <v>43.07</v>
      </c>
      <c r="P291" s="8" t="s">
        <v>1982</v>
      </c>
      <c r="Q291" s="8" t="s">
        <v>1982</v>
      </c>
    </row>
    <row r="292" spans="1:17" x14ac:dyDescent="0.3">
      <c r="A292" s="4">
        <v>44854</v>
      </c>
      <c r="B292" s="8" t="s">
        <v>2042</v>
      </c>
      <c r="C292" s="8" t="s">
        <v>2019</v>
      </c>
      <c r="D292" s="8" t="s">
        <v>2022</v>
      </c>
      <c r="E292" s="8" t="s">
        <v>1899</v>
      </c>
      <c r="F292" s="8">
        <v>1</v>
      </c>
      <c r="G292" s="8">
        <v>0.66700000000000004</v>
      </c>
      <c r="H292" s="8">
        <f t="shared" si="5"/>
        <v>6.4516129032258069</v>
      </c>
      <c r="I292" s="10">
        <v>0.162188</v>
      </c>
      <c r="J292" s="8">
        <v>27.69</v>
      </c>
      <c r="K292" s="8">
        <v>7.16</v>
      </c>
      <c r="L292" s="8">
        <v>47.25</v>
      </c>
      <c r="M292" s="8">
        <v>81.58</v>
      </c>
      <c r="N292">
        <v>149.47</v>
      </c>
      <c r="O292" s="10">
        <v>43.07</v>
      </c>
      <c r="P292" s="8" t="s">
        <v>1982</v>
      </c>
      <c r="Q292" s="8" t="s">
        <v>1982</v>
      </c>
    </row>
    <row r="293" spans="1:17" x14ac:dyDescent="0.3">
      <c r="A293" s="4">
        <v>44854</v>
      </c>
      <c r="B293" s="8" t="s">
        <v>2042</v>
      </c>
      <c r="C293" s="8" t="s">
        <v>2019</v>
      </c>
      <c r="D293" s="8" t="s">
        <v>2023</v>
      </c>
      <c r="E293" s="8" t="s">
        <v>1902</v>
      </c>
      <c r="F293" s="8">
        <v>0</v>
      </c>
      <c r="G293" s="8">
        <v>0</v>
      </c>
      <c r="H293" s="8">
        <f t="shared" si="5"/>
        <v>0</v>
      </c>
      <c r="I293" s="10">
        <v>0.318162</v>
      </c>
      <c r="J293" s="8">
        <v>27.67</v>
      </c>
      <c r="K293" s="8">
        <v>7.15</v>
      </c>
      <c r="L293" s="8">
        <v>46.28</v>
      </c>
      <c r="M293" s="8">
        <v>75.970000000000013</v>
      </c>
      <c r="N293">
        <v>146.53</v>
      </c>
      <c r="O293" s="10">
        <v>43.07</v>
      </c>
      <c r="P293" s="8" t="s">
        <v>1982</v>
      </c>
      <c r="Q293" s="8" t="s">
        <v>1982</v>
      </c>
    </row>
    <row r="294" spans="1:17" x14ac:dyDescent="0.3">
      <c r="A294" s="4">
        <v>44854</v>
      </c>
      <c r="B294" s="8" t="s">
        <v>2042</v>
      </c>
      <c r="C294" s="8" t="s">
        <v>2019</v>
      </c>
      <c r="D294" s="8" t="s">
        <v>2024</v>
      </c>
      <c r="E294" s="8" t="s">
        <v>1902</v>
      </c>
      <c r="F294" s="8">
        <v>0</v>
      </c>
      <c r="G294" s="8">
        <v>0</v>
      </c>
      <c r="H294" s="8">
        <f t="shared" si="5"/>
        <v>0</v>
      </c>
      <c r="I294" s="10">
        <v>0.177754</v>
      </c>
      <c r="J294" s="8">
        <v>27.67</v>
      </c>
      <c r="K294" s="8">
        <v>7.15</v>
      </c>
      <c r="L294" s="8">
        <v>46.28</v>
      </c>
      <c r="M294" s="8">
        <v>75.970000000000013</v>
      </c>
      <c r="N294">
        <v>146.53</v>
      </c>
      <c r="O294" s="10">
        <v>43.07</v>
      </c>
      <c r="P294" s="8" t="s">
        <v>1982</v>
      </c>
      <c r="Q294" s="8" t="s">
        <v>1982</v>
      </c>
    </row>
    <row r="295" spans="1:17" x14ac:dyDescent="0.3">
      <c r="A295" s="4">
        <v>44854</v>
      </c>
      <c r="B295" s="8" t="s">
        <v>2042</v>
      </c>
      <c r="C295" s="8" t="s">
        <v>2019</v>
      </c>
      <c r="D295" s="8" t="s">
        <v>2025</v>
      </c>
      <c r="E295" s="8" t="s">
        <v>1902</v>
      </c>
      <c r="F295" s="8">
        <v>0</v>
      </c>
      <c r="G295" s="8">
        <v>0</v>
      </c>
      <c r="H295" s="8">
        <f t="shared" si="5"/>
        <v>0</v>
      </c>
      <c r="I295" s="10">
        <v>0.1405835</v>
      </c>
      <c r="J295" s="8">
        <v>27.67</v>
      </c>
      <c r="K295" s="8">
        <v>7.15</v>
      </c>
      <c r="L295" s="8">
        <v>46.28</v>
      </c>
      <c r="M295" s="8">
        <v>75.970000000000013</v>
      </c>
      <c r="N295">
        <v>146.53</v>
      </c>
      <c r="O295" s="10">
        <v>43.07</v>
      </c>
      <c r="P295" s="8" t="s">
        <v>1982</v>
      </c>
      <c r="Q295" s="8" t="s">
        <v>1982</v>
      </c>
    </row>
    <row r="296" spans="1:17" x14ac:dyDescent="0.3">
      <c r="A296" s="4">
        <v>44854</v>
      </c>
      <c r="B296" s="8" t="s">
        <v>2042</v>
      </c>
      <c r="C296" s="8" t="s">
        <v>2026</v>
      </c>
      <c r="D296" s="8" t="s">
        <v>2027</v>
      </c>
      <c r="E296" s="8" t="s">
        <v>1902</v>
      </c>
      <c r="F296" s="8">
        <v>0</v>
      </c>
      <c r="G296" s="8">
        <v>0</v>
      </c>
      <c r="H296" s="8">
        <f t="shared" si="5"/>
        <v>0</v>
      </c>
      <c r="I296" s="10">
        <v>0.10811999999999999</v>
      </c>
      <c r="J296" s="8">
        <v>27.89</v>
      </c>
      <c r="K296" s="8">
        <v>7.49</v>
      </c>
      <c r="L296" s="8">
        <v>44.510000000000005</v>
      </c>
      <c r="M296" s="8">
        <v>73.740000000000009</v>
      </c>
      <c r="N296">
        <v>176.91</v>
      </c>
      <c r="O296" s="10">
        <v>0</v>
      </c>
      <c r="P296" s="8" t="s">
        <v>1982</v>
      </c>
      <c r="Q296" s="8" t="s">
        <v>1982</v>
      </c>
    </row>
    <row r="297" spans="1:17" x14ac:dyDescent="0.3">
      <c r="A297" s="4">
        <v>44854</v>
      </c>
      <c r="B297" s="8" t="s">
        <v>2042</v>
      </c>
      <c r="C297" s="8" t="s">
        <v>2026</v>
      </c>
      <c r="D297" s="8" t="s">
        <v>2028</v>
      </c>
      <c r="E297" s="8" t="s">
        <v>1902</v>
      </c>
      <c r="F297" s="8">
        <v>0</v>
      </c>
      <c r="G297" s="8">
        <v>0</v>
      </c>
      <c r="H297" s="8">
        <f t="shared" si="5"/>
        <v>0</v>
      </c>
      <c r="I297" s="10">
        <v>9.3525899999999995E-2</v>
      </c>
      <c r="J297" s="8">
        <v>27.89</v>
      </c>
      <c r="K297" s="8">
        <v>7.49</v>
      </c>
      <c r="L297" s="8">
        <v>44.510000000000005</v>
      </c>
      <c r="M297" s="8">
        <v>73.740000000000009</v>
      </c>
      <c r="N297">
        <v>176.91</v>
      </c>
      <c r="O297" s="10">
        <v>0</v>
      </c>
      <c r="P297" s="8" t="s">
        <v>1982</v>
      </c>
      <c r="Q297" s="8" t="s">
        <v>1982</v>
      </c>
    </row>
    <row r="298" spans="1:17" x14ac:dyDescent="0.3">
      <c r="A298" s="4">
        <v>44854</v>
      </c>
      <c r="B298" s="8" t="s">
        <v>2042</v>
      </c>
      <c r="C298" s="8" t="s">
        <v>2026</v>
      </c>
      <c r="D298" s="8" t="s">
        <v>2029</v>
      </c>
      <c r="E298" s="8" t="s">
        <v>1902</v>
      </c>
      <c r="F298" s="8">
        <v>0</v>
      </c>
      <c r="G298" s="8">
        <v>0</v>
      </c>
      <c r="H298" s="8">
        <f t="shared" si="5"/>
        <v>0</v>
      </c>
      <c r="I298" s="10">
        <v>0.107089</v>
      </c>
      <c r="J298" s="8">
        <v>27.89</v>
      </c>
      <c r="K298" s="8">
        <v>7.49</v>
      </c>
      <c r="L298" s="8">
        <v>44.510000000000005</v>
      </c>
      <c r="M298" s="8">
        <v>73.740000000000009</v>
      </c>
      <c r="N298">
        <v>176.91</v>
      </c>
      <c r="O298" s="10">
        <v>0</v>
      </c>
      <c r="P298" s="8" t="s">
        <v>1982</v>
      </c>
      <c r="Q298" s="8" t="s">
        <v>1982</v>
      </c>
    </row>
    <row r="299" spans="1:17" x14ac:dyDescent="0.3">
      <c r="A299" s="4">
        <v>44854</v>
      </c>
      <c r="B299" s="8" t="s">
        <v>2042</v>
      </c>
      <c r="C299" s="8" t="s">
        <v>2026</v>
      </c>
      <c r="D299" s="8" t="s">
        <v>2030</v>
      </c>
      <c r="E299" s="8" t="s">
        <v>1902</v>
      </c>
      <c r="F299" s="8">
        <v>0</v>
      </c>
      <c r="G299" s="8">
        <v>0</v>
      </c>
      <c r="H299" s="8">
        <f t="shared" si="5"/>
        <v>0</v>
      </c>
      <c r="I299" s="10">
        <v>0.22031999999999999</v>
      </c>
      <c r="J299" s="8">
        <v>27.84</v>
      </c>
      <c r="K299" s="8">
        <v>7.46</v>
      </c>
      <c r="L299" s="8">
        <v>44.050000000000004</v>
      </c>
      <c r="M299" s="8">
        <v>75.39</v>
      </c>
      <c r="N299">
        <v>188.67000000000002</v>
      </c>
      <c r="O299" s="10">
        <v>0</v>
      </c>
      <c r="P299" s="8" t="s">
        <v>1982</v>
      </c>
      <c r="Q299" s="8" t="s">
        <v>1982</v>
      </c>
    </row>
    <row r="300" spans="1:17" x14ac:dyDescent="0.3">
      <c r="A300" s="4">
        <v>44854</v>
      </c>
      <c r="B300" s="8" t="s">
        <v>2042</v>
      </c>
      <c r="C300" s="8" t="s">
        <v>2026</v>
      </c>
      <c r="D300" s="8" t="s">
        <v>2031</v>
      </c>
      <c r="E300" s="8" t="s">
        <v>1902</v>
      </c>
      <c r="F300" s="8">
        <v>0</v>
      </c>
      <c r="G300" s="8">
        <v>0</v>
      </c>
      <c r="H300" s="8">
        <f t="shared" si="5"/>
        <v>0</v>
      </c>
      <c r="I300" s="10">
        <v>0.21032149999999999</v>
      </c>
      <c r="J300" s="8">
        <v>27.84</v>
      </c>
      <c r="K300" s="8">
        <v>7.46</v>
      </c>
      <c r="L300" s="8">
        <v>44.050000000000004</v>
      </c>
      <c r="M300" s="8">
        <v>75.39</v>
      </c>
      <c r="N300">
        <v>188.67000000000002</v>
      </c>
      <c r="O300" s="10">
        <v>0</v>
      </c>
      <c r="P300" s="8" t="s">
        <v>1982</v>
      </c>
      <c r="Q300" s="8" t="s">
        <v>1982</v>
      </c>
    </row>
    <row r="301" spans="1:17" x14ac:dyDescent="0.3">
      <c r="A301" s="4">
        <v>44854</v>
      </c>
      <c r="B301" s="8" t="s">
        <v>2042</v>
      </c>
      <c r="C301" s="8" t="s">
        <v>2026</v>
      </c>
      <c r="D301" s="8" t="s">
        <v>2032</v>
      </c>
      <c r="E301" s="8" t="s">
        <v>1902</v>
      </c>
      <c r="F301" s="8">
        <v>0</v>
      </c>
      <c r="G301" s="8">
        <v>0</v>
      </c>
      <c r="H301" s="8">
        <f t="shared" si="5"/>
        <v>0</v>
      </c>
      <c r="I301" s="10">
        <v>0.29495300000000002</v>
      </c>
      <c r="J301" s="8">
        <v>27.84</v>
      </c>
      <c r="K301" s="8">
        <v>7.46</v>
      </c>
      <c r="L301" s="8">
        <v>44.050000000000004</v>
      </c>
      <c r="M301" s="8">
        <v>75.39</v>
      </c>
      <c r="N301">
        <v>188.67000000000002</v>
      </c>
      <c r="O301" s="10">
        <v>0</v>
      </c>
      <c r="P301" s="8" t="s">
        <v>1982</v>
      </c>
      <c r="Q301" s="8" t="s">
        <v>1982</v>
      </c>
    </row>
    <row r="302" spans="1:17" x14ac:dyDescent="0.3">
      <c r="A302" s="4">
        <v>44854</v>
      </c>
      <c r="B302" s="8" t="s">
        <v>2042</v>
      </c>
      <c r="C302" s="8" t="s">
        <v>2033</v>
      </c>
      <c r="D302" s="8" t="s">
        <v>2034</v>
      </c>
      <c r="E302" s="8" t="s">
        <v>1902</v>
      </c>
      <c r="F302" s="8">
        <v>0</v>
      </c>
      <c r="G302" s="8">
        <v>0</v>
      </c>
      <c r="H302" s="8">
        <f t="shared" si="5"/>
        <v>0</v>
      </c>
      <c r="I302" s="10">
        <v>0.195798</v>
      </c>
      <c r="J302" s="8">
        <v>27.87</v>
      </c>
      <c r="K302" s="8">
        <v>7.37</v>
      </c>
      <c r="L302" s="8">
        <v>57.660000000000004</v>
      </c>
      <c r="M302" s="8">
        <v>62.17</v>
      </c>
      <c r="N302">
        <v>136.56</v>
      </c>
      <c r="O302" s="10">
        <v>0</v>
      </c>
      <c r="P302" s="8" t="s">
        <v>1982</v>
      </c>
      <c r="Q302" s="8" t="s">
        <v>1982</v>
      </c>
    </row>
    <row r="303" spans="1:17" x14ac:dyDescent="0.3">
      <c r="A303" s="4">
        <v>44854</v>
      </c>
      <c r="B303" s="8" t="s">
        <v>2042</v>
      </c>
      <c r="C303" s="8" t="s">
        <v>2033</v>
      </c>
      <c r="D303" s="8" t="s">
        <v>2035</v>
      </c>
      <c r="E303" s="8" t="s">
        <v>1902</v>
      </c>
      <c r="F303" s="8">
        <v>0</v>
      </c>
      <c r="G303" s="8">
        <v>0</v>
      </c>
      <c r="H303" s="8">
        <f t="shared" si="5"/>
        <v>0</v>
      </c>
      <c r="I303" s="10">
        <v>0.24566499999999999</v>
      </c>
      <c r="J303" s="8">
        <v>27.87</v>
      </c>
      <c r="K303" s="8">
        <v>7.37</v>
      </c>
      <c r="L303" s="8">
        <v>57.660000000000004</v>
      </c>
      <c r="M303" s="8">
        <v>62.17</v>
      </c>
      <c r="N303">
        <v>136.56</v>
      </c>
      <c r="O303" s="10">
        <v>0</v>
      </c>
      <c r="P303" s="8" t="s">
        <v>1982</v>
      </c>
      <c r="Q303" s="8" t="s">
        <v>1982</v>
      </c>
    </row>
    <row r="304" spans="1:17" x14ac:dyDescent="0.3">
      <c r="A304" s="4">
        <v>44854</v>
      </c>
      <c r="B304" s="8" t="s">
        <v>2042</v>
      </c>
      <c r="C304" s="8" t="s">
        <v>2033</v>
      </c>
      <c r="D304" s="8" t="s">
        <v>2036</v>
      </c>
      <c r="E304" s="8" t="s">
        <v>1902</v>
      </c>
      <c r="F304" s="8">
        <v>0</v>
      </c>
      <c r="G304" s="8">
        <v>0</v>
      </c>
      <c r="H304" s="8">
        <f t="shared" si="5"/>
        <v>0</v>
      </c>
      <c r="I304" s="10">
        <v>0.22823399999999999</v>
      </c>
      <c r="J304" s="8">
        <v>27.87</v>
      </c>
      <c r="K304" s="8">
        <v>7.37</v>
      </c>
      <c r="L304" s="8">
        <v>57.660000000000004</v>
      </c>
      <c r="M304" s="8">
        <v>62.17</v>
      </c>
      <c r="N304">
        <v>136.56</v>
      </c>
      <c r="O304" s="10">
        <v>0</v>
      </c>
      <c r="P304" s="8" t="s">
        <v>1982</v>
      </c>
      <c r="Q304" s="8" t="s">
        <v>1982</v>
      </c>
    </row>
    <row r="305" spans="1:17" x14ac:dyDescent="0.3">
      <c r="A305" s="4">
        <v>44854</v>
      </c>
      <c r="B305" s="8" t="s">
        <v>2042</v>
      </c>
      <c r="C305" s="8" t="s">
        <v>2033</v>
      </c>
      <c r="D305" s="8" t="s">
        <v>2037</v>
      </c>
      <c r="E305" s="8" t="s">
        <v>1899</v>
      </c>
      <c r="F305" s="8">
        <v>2</v>
      </c>
      <c r="G305" s="8">
        <v>0.66700000000000004</v>
      </c>
      <c r="H305" s="8">
        <f t="shared" si="5"/>
        <v>12.903225806451614</v>
      </c>
      <c r="I305" s="10">
        <v>0.186638</v>
      </c>
      <c r="J305" s="8">
        <v>27.87</v>
      </c>
      <c r="K305" s="8">
        <v>7.36</v>
      </c>
      <c r="L305" s="8">
        <v>58.78</v>
      </c>
      <c r="M305" s="8">
        <v>63.429999999999993</v>
      </c>
      <c r="N305">
        <v>135.68</v>
      </c>
      <c r="O305" s="10">
        <v>0</v>
      </c>
      <c r="P305" s="8" t="s">
        <v>1982</v>
      </c>
      <c r="Q305" s="8" t="s">
        <v>1982</v>
      </c>
    </row>
    <row r="306" spans="1:17" x14ac:dyDescent="0.3">
      <c r="A306" s="4">
        <v>44854</v>
      </c>
      <c r="B306" s="8" t="s">
        <v>2042</v>
      </c>
      <c r="C306" s="8" t="s">
        <v>2033</v>
      </c>
      <c r="D306" s="8" t="s">
        <v>2038</v>
      </c>
      <c r="E306" s="8" t="s">
        <v>1902</v>
      </c>
      <c r="F306" s="8">
        <v>0</v>
      </c>
      <c r="G306" s="8">
        <v>0.66700000000000004</v>
      </c>
      <c r="H306" s="8">
        <f t="shared" si="5"/>
        <v>0</v>
      </c>
      <c r="I306" s="10">
        <v>0.13400699999999999</v>
      </c>
      <c r="J306" s="8">
        <v>27.87</v>
      </c>
      <c r="K306" s="8">
        <v>7.36</v>
      </c>
      <c r="L306" s="8">
        <v>58.78</v>
      </c>
      <c r="M306" s="8">
        <v>63.429999999999993</v>
      </c>
      <c r="N306">
        <v>135.68</v>
      </c>
      <c r="O306" s="10">
        <v>0</v>
      </c>
      <c r="P306" s="8" t="s">
        <v>1982</v>
      </c>
      <c r="Q306" s="8" t="s">
        <v>1982</v>
      </c>
    </row>
    <row r="307" spans="1:17" x14ac:dyDescent="0.3">
      <c r="A307" s="4">
        <v>44854</v>
      </c>
      <c r="B307" s="8" t="s">
        <v>2042</v>
      </c>
      <c r="C307" s="8" t="s">
        <v>2033</v>
      </c>
      <c r="D307" s="8" t="s">
        <v>2039</v>
      </c>
      <c r="E307" s="8" t="s">
        <v>1902</v>
      </c>
      <c r="F307" s="8">
        <v>0</v>
      </c>
      <c r="G307" s="8">
        <v>0.66700000000000004</v>
      </c>
      <c r="H307" s="8">
        <f t="shared" si="5"/>
        <v>0</v>
      </c>
      <c r="I307" s="10">
        <v>0.169458</v>
      </c>
      <c r="J307" s="8">
        <v>27.87</v>
      </c>
      <c r="K307" s="8">
        <v>7.36</v>
      </c>
      <c r="L307" s="8">
        <v>58.78</v>
      </c>
      <c r="M307" s="8">
        <v>63.429999999999993</v>
      </c>
      <c r="N307">
        <v>135.68</v>
      </c>
      <c r="O307" s="10">
        <v>0</v>
      </c>
      <c r="P307" s="8" t="s">
        <v>1982</v>
      </c>
      <c r="Q307" s="8" t="s">
        <v>1982</v>
      </c>
    </row>
    <row r="308" spans="1:17" x14ac:dyDescent="0.3">
      <c r="A308" s="4">
        <v>44574</v>
      </c>
      <c r="B308" s="4" t="s">
        <v>2000</v>
      </c>
      <c r="C308" s="8" t="s">
        <v>1897</v>
      </c>
      <c r="D308" s="8" t="s">
        <v>1898</v>
      </c>
      <c r="E308" s="8" t="s">
        <v>1902</v>
      </c>
      <c r="F308" s="8">
        <v>0</v>
      </c>
      <c r="G308" s="8" cm="1">
        <f t="array" ref="G308:G311">F308:F311/4</f>
        <v>0</v>
      </c>
      <c r="H308" s="8">
        <v>0</v>
      </c>
      <c r="I308" s="8">
        <v>8.1718774999999994E-2</v>
      </c>
      <c r="J308" s="8">
        <v>18.899999999999999</v>
      </c>
      <c r="K308" s="8">
        <v>-4.01</v>
      </c>
      <c r="L308" s="8">
        <v>3.2300000000000004</v>
      </c>
      <c r="M308" s="8">
        <v>30.4</v>
      </c>
      <c r="N308">
        <v>171.5</v>
      </c>
      <c r="O308" s="8">
        <v>0</v>
      </c>
      <c r="P308" s="8">
        <v>32.276358324999997</v>
      </c>
      <c r="Q308" s="8">
        <v>-106.82694495699999</v>
      </c>
    </row>
    <row r="309" spans="1:17" x14ac:dyDescent="0.3">
      <c r="A309" s="4">
        <v>44574</v>
      </c>
      <c r="B309" s="4" t="s">
        <v>2000</v>
      </c>
      <c r="C309" s="8" t="s">
        <v>1897</v>
      </c>
      <c r="D309" s="8" t="s">
        <v>1900</v>
      </c>
      <c r="E309" s="8" t="s">
        <v>1902</v>
      </c>
      <c r="F309" s="8">
        <v>0</v>
      </c>
      <c r="G309" s="8">
        <v>0</v>
      </c>
      <c r="H309" s="8">
        <v>0</v>
      </c>
      <c r="I309" s="8">
        <v>8.8866024999999987E-2</v>
      </c>
      <c r="J309" s="8">
        <v>18.899999999999999</v>
      </c>
      <c r="K309" s="8">
        <v>-4.01</v>
      </c>
      <c r="L309" s="8">
        <v>3.2300000000000004</v>
      </c>
      <c r="M309" s="8">
        <v>30.4</v>
      </c>
      <c r="N309">
        <v>171.5</v>
      </c>
      <c r="O309" s="8">
        <v>0</v>
      </c>
      <c r="P309" s="8">
        <v>32.273942241</v>
      </c>
      <c r="Q309" s="8">
        <v>-106.82747175900001</v>
      </c>
    </row>
    <row r="310" spans="1:17" x14ac:dyDescent="0.3">
      <c r="A310" s="4">
        <v>44574</v>
      </c>
      <c r="B310" s="4" t="s">
        <v>2000</v>
      </c>
      <c r="C310" s="8" t="s">
        <v>1897</v>
      </c>
      <c r="D310" s="8" t="s">
        <v>1901</v>
      </c>
      <c r="E310" s="8" t="s">
        <v>1902</v>
      </c>
      <c r="F310" s="8">
        <v>0</v>
      </c>
      <c r="G310" s="8">
        <v>0</v>
      </c>
      <c r="H310" s="8">
        <v>0</v>
      </c>
      <c r="I310" s="8">
        <v>8.2462000000000008E-2</v>
      </c>
      <c r="J310" s="8">
        <v>18.899999999999999</v>
      </c>
      <c r="K310" s="8">
        <v>-4.01</v>
      </c>
      <c r="L310" s="8">
        <v>3.2300000000000004</v>
      </c>
      <c r="M310" s="8">
        <v>30.4</v>
      </c>
      <c r="N310">
        <v>171.5</v>
      </c>
      <c r="O310" s="8">
        <v>0</v>
      </c>
      <c r="P310" s="8">
        <v>32.271216866000003</v>
      </c>
      <c r="Q310" s="8">
        <v>-106.827994287</v>
      </c>
    </row>
    <row r="311" spans="1:17" x14ac:dyDescent="0.3">
      <c r="A311" s="4">
        <v>44574</v>
      </c>
      <c r="B311" s="4" t="s">
        <v>2000</v>
      </c>
      <c r="C311" s="8" t="s">
        <v>1897</v>
      </c>
      <c r="D311" s="8" t="s">
        <v>1903</v>
      </c>
      <c r="E311" s="8" t="s">
        <v>1902</v>
      </c>
      <c r="F311" s="8">
        <v>0</v>
      </c>
      <c r="G311" s="8">
        <v>0</v>
      </c>
      <c r="H311" s="8">
        <v>0</v>
      </c>
      <c r="I311" s="8">
        <v>0.121312</v>
      </c>
      <c r="J311" s="8">
        <v>18.899999999999999</v>
      </c>
      <c r="K311" s="8">
        <v>-4.01</v>
      </c>
      <c r="L311" s="8">
        <v>3.2300000000000004</v>
      </c>
      <c r="M311" s="8">
        <v>30.4</v>
      </c>
      <c r="N311">
        <v>171.5</v>
      </c>
      <c r="O311" s="8">
        <v>0</v>
      </c>
      <c r="P311" s="8">
        <v>32.266960032</v>
      </c>
      <c r="Q311" s="8">
        <v>-106.82764308500001</v>
      </c>
    </row>
    <row r="312" spans="1:17" x14ac:dyDescent="0.3">
      <c r="A312" s="4">
        <v>44589</v>
      </c>
      <c r="B312" s="4" t="s">
        <v>2000</v>
      </c>
      <c r="C312" s="8" t="s">
        <v>1897</v>
      </c>
      <c r="D312" s="8" t="s">
        <v>1898</v>
      </c>
      <c r="E312" s="8" t="s">
        <v>1902</v>
      </c>
      <c r="F312" s="8">
        <v>0</v>
      </c>
      <c r="G312" s="8" cm="1">
        <f t="array" ref="G312:G315">F312:F315/4</f>
        <v>0</v>
      </c>
      <c r="H312" s="8">
        <v>0</v>
      </c>
      <c r="I312" s="8">
        <v>8.1718774999999994E-2</v>
      </c>
      <c r="J312" s="8">
        <v>11.54</v>
      </c>
      <c r="K312" s="8">
        <v>-2.64</v>
      </c>
      <c r="L312" s="8">
        <v>3.2300000000000004</v>
      </c>
      <c r="M312" s="8">
        <v>30.4</v>
      </c>
      <c r="N312">
        <v>171.5</v>
      </c>
      <c r="O312" s="8">
        <v>0</v>
      </c>
      <c r="P312" s="8">
        <v>32.276358324999997</v>
      </c>
      <c r="Q312" s="8">
        <v>-106.82694495699999</v>
      </c>
    </row>
    <row r="313" spans="1:17" x14ac:dyDescent="0.3">
      <c r="A313" s="4">
        <v>44589</v>
      </c>
      <c r="B313" s="4" t="s">
        <v>2000</v>
      </c>
      <c r="C313" s="8" t="s">
        <v>1897</v>
      </c>
      <c r="D313" s="8" t="s">
        <v>1900</v>
      </c>
      <c r="E313" s="8" t="s">
        <v>1902</v>
      </c>
      <c r="F313" s="8">
        <v>0</v>
      </c>
      <c r="G313" s="8">
        <v>0</v>
      </c>
      <c r="H313" s="8">
        <v>0</v>
      </c>
      <c r="I313" s="8">
        <v>8.8866024999999987E-2</v>
      </c>
      <c r="J313" s="8">
        <v>11.54</v>
      </c>
      <c r="K313" s="8">
        <v>-2.64</v>
      </c>
      <c r="L313" s="8">
        <v>3.2300000000000004</v>
      </c>
      <c r="M313" s="8">
        <v>30.4</v>
      </c>
      <c r="N313">
        <v>171.5</v>
      </c>
      <c r="O313" s="8">
        <v>0</v>
      </c>
      <c r="P313" s="8">
        <v>32.273942241</v>
      </c>
      <c r="Q313" s="8">
        <v>-106.82747175900001</v>
      </c>
    </row>
    <row r="314" spans="1:17" x14ac:dyDescent="0.3">
      <c r="A314" s="4">
        <v>44589</v>
      </c>
      <c r="B314" s="4" t="s">
        <v>2000</v>
      </c>
      <c r="C314" s="8" t="s">
        <v>1897</v>
      </c>
      <c r="D314" s="8" t="s">
        <v>1901</v>
      </c>
      <c r="E314" s="8" t="s">
        <v>1902</v>
      </c>
      <c r="F314" s="8">
        <v>0</v>
      </c>
      <c r="G314" s="8">
        <v>0</v>
      </c>
      <c r="H314" s="8">
        <v>0</v>
      </c>
      <c r="I314" s="8">
        <v>8.2462000000000008E-2</v>
      </c>
      <c r="J314" s="8">
        <v>11.54</v>
      </c>
      <c r="K314" s="8">
        <v>-2.64</v>
      </c>
      <c r="L314" s="8">
        <v>3.2300000000000004</v>
      </c>
      <c r="M314" s="8">
        <v>30.4</v>
      </c>
      <c r="N314">
        <v>171.5</v>
      </c>
      <c r="O314" s="8">
        <v>0</v>
      </c>
      <c r="P314" s="8">
        <v>32.271216866000003</v>
      </c>
      <c r="Q314" s="8">
        <v>-106.827994287</v>
      </c>
    </row>
    <row r="315" spans="1:17" x14ac:dyDescent="0.3">
      <c r="A315" s="4">
        <v>44589</v>
      </c>
      <c r="B315" s="4" t="s">
        <v>2000</v>
      </c>
      <c r="C315" s="8" t="s">
        <v>1897</v>
      </c>
      <c r="D315" s="8" t="s">
        <v>1903</v>
      </c>
      <c r="E315" s="8" t="s">
        <v>1902</v>
      </c>
      <c r="F315" s="8">
        <v>0</v>
      </c>
      <c r="G315" s="8">
        <v>0</v>
      </c>
      <c r="H315" s="8">
        <v>0</v>
      </c>
      <c r="I315" s="8">
        <v>0.121312</v>
      </c>
      <c r="J315" s="8">
        <v>11.54</v>
      </c>
      <c r="K315" s="8">
        <v>-2.64</v>
      </c>
      <c r="L315" s="8">
        <v>3.2300000000000004</v>
      </c>
      <c r="M315" s="8">
        <v>30.4</v>
      </c>
      <c r="N315">
        <v>171.5</v>
      </c>
      <c r="O315" s="8">
        <v>0</v>
      </c>
      <c r="P315" s="8">
        <v>32.266960032</v>
      </c>
      <c r="Q315" s="8">
        <v>-106.82764308500001</v>
      </c>
    </row>
    <row r="316" spans="1:17" x14ac:dyDescent="0.3">
      <c r="A316" s="4">
        <v>44603</v>
      </c>
      <c r="B316" s="4" t="s">
        <v>2001</v>
      </c>
      <c r="C316" s="8" t="s">
        <v>1897</v>
      </c>
      <c r="D316" s="8" t="s">
        <v>1898</v>
      </c>
      <c r="E316" s="8" t="s">
        <v>1902</v>
      </c>
      <c r="F316" s="8">
        <v>0</v>
      </c>
      <c r="G316" s="8" cm="1">
        <f t="array" ref="G316:G319">F316:F319/4</f>
        <v>0</v>
      </c>
      <c r="H316" s="8">
        <v>0</v>
      </c>
      <c r="I316" s="8">
        <v>8.1718774999999994E-2</v>
      </c>
      <c r="J316" s="8">
        <v>20.58</v>
      </c>
      <c r="K316" s="8">
        <v>-1.9</v>
      </c>
      <c r="L316" s="8">
        <v>3.37</v>
      </c>
      <c r="M316" s="8">
        <v>21.57</v>
      </c>
      <c r="N316">
        <v>170.4</v>
      </c>
      <c r="O316" s="8">
        <v>0</v>
      </c>
      <c r="P316" s="8">
        <v>32.276358324999997</v>
      </c>
      <c r="Q316" s="8">
        <v>-106.82694495699999</v>
      </c>
    </row>
    <row r="317" spans="1:17" x14ac:dyDescent="0.3">
      <c r="A317" s="4">
        <v>44603</v>
      </c>
      <c r="B317" s="4" t="s">
        <v>2001</v>
      </c>
      <c r="C317" s="8" t="s">
        <v>1897</v>
      </c>
      <c r="D317" s="8" t="s">
        <v>1900</v>
      </c>
      <c r="E317" s="8" t="s">
        <v>1902</v>
      </c>
      <c r="F317" s="8">
        <v>0</v>
      </c>
      <c r="G317" s="8">
        <v>0</v>
      </c>
      <c r="H317" s="8">
        <v>0</v>
      </c>
      <c r="I317" s="8">
        <v>8.8866024999999987E-2</v>
      </c>
      <c r="J317" s="8">
        <v>20.58</v>
      </c>
      <c r="K317" s="8">
        <v>-1.9</v>
      </c>
      <c r="L317" s="8">
        <v>3.37</v>
      </c>
      <c r="M317" s="8">
        <v>21.57</v>
      </c>
      <c r="N317">
        <v>170.4</v>
      </c>
      <c r="O317" s="8">
        <v>0</v>
      </c>
      <c r="P317" s="8">
        <v>32.273942241</v>
      </c>
      <c r="Q317" s="8">
        <v>-106.82747175900001</v>
      </c>
    </row>
    <row r="318" spans="1:17" x14ac:dyDescent="0.3">
      <c r="A318" s="4">
        <v>44603</v>
      </c>
      <c r="B318" s="4" t="s">
        <v>2001</v>
      </c>
      <c r="C318" s="8" t="s">
        <v>1897</v>
      </c>
      <c r="D318" s="8" t="s">
        <v>1901</v>
      </c>
      <c r="E318" s="8" t="s">
        <v>1902</v>
      </c>
      <c r="F318" s="8">
        <v>0</v>
      </c>
      <c r="G318" s="8">
        <v>0</v>
      </c>
      <c r="H318" s="8">
        <v>0</v>
      </c>
      <c r="I318" s="8">
        <v>8.2462000000000008E-2</v>
      </c>
      <c r="J318" s="8">
        <v>20.58</v>
      </c>
      <c r="K318" s="8">
        <v>-1.9</v>
      </c>
      <c r="L318" s="8">
        <v>3.37</v>
      </c>
      <c r="M318" s="8">
        <v>21.57</v>
      </c>
      <c r="N318">
        <v>170.4</v>
      </c>
      <c r="O318" s="8">
        <v>0</v>
      </c>
      <c r="P318" s="8">
        <v>32.271216866000003</v>
      </c>
      <c r="Q318" s="8">
        <v>-106.827994287</v>
      </c>
    </row>
    <row r="319" spans="1:17" x14ac:dyDescent="0.3">
      <c r="A319" s="4">
        <v>44603</v>
      </c>
      <c r="B319" s="4" t="s">
        <v>2001</v>
      </c>
      <c r="C319" s="8" t="s">
        <v>1897</v>
      </c>
      <c r="D319" s="8" t="s">
        <v>1903</v>
      </c>
      <c r="E319" s="8" t="s">
        <v>1902</v>
      </c>
      <c r="F319" s="8">
        <v>0</v>
      </c>
      <c r="G319" s="8">
        <v>0</v>
      </c>
      <c r="H319" s="8">
        <v>0</v>
      </c>
      <c r="I319" s="8">
        <v>0.121312</v>
      </c>
      <c r="J319" s="8">
        <v>20.58</v>
      </c>
      <c r="K319" s="8">
        <v>-1.9</v>
      </c>
      <c r="L319" s="8">
        <v>3.37</v>
      </c>
      <c r="M319" s="8">
        <v>21.57</v>
      </c>
      <c r="N319">
        <v>170.4</v>
      </c>
      <c r="O319" s="8">
        <v>0</v>
      </c>
      <c r="P319" s="8">
        <v>32.266960032</v>
      </c>
      <c r="Q319" s="8">
        <v>-106.82764308500001</v>
      </c>
    </row>
    <row r="320" spans="1:17" x14ac:dyDescent="0.3">
      <c r="A320" s="4">
        <v>44616</v>
      </c>
      <c r="B320" s="4" t="s">
        <v>2001</v>
      </c>
      <c r="C320" s="8" t="s">
        <v>1897</v>
      </c>
      <c r="D320" s="8" t="s">
        <v>1898</v>
      </c>
      <c r="E320" s="8" t="s">
        <v>1902</v>
      </c>
      <c r="F320" s="8">
        <v>0</v>
      </c>
      <c r="G320" s="8" cm="1">
        <f t="array" ref="G320:G323">F320:F323/4</f>
        <v>0</v>
      </c>
      <c r="H320" s="8">
        <v>0</v>
      </c>
      <c r="I320" s="8">
        <v>8.1718774999999994E-2</v>
      </c>
      <c r="J320" s="8">
        <v>12.93</v>
      </c>
      <c r="K320" s="8">
        <v>-0.81</v>
      </c>
      <c r="L320" s="8">
        <v>3.37</v>
      </c>
      <c r="M320" s="8">
        <v>21.57</v>
      </c>
      <c r="N320">
        <v>170.4</v>
      </c>
      <c r="O320" s="8">
        <v>0</v>
      </c>
      <c r="P320" s="8">
        <v>32.276358324999997</v>
      </c>
      <c r="Q320" s="8">
        <v>-106.82694495699999</v>
      </c>
    </row>
    <row r="321" spans="1:17" x14ac:dyDescent="0.3">
      <c r="A321" s="4">
        <v>44616</v>
      </c>
      <c r="B321" s="4" t="s">
        <v>2001</v>
      </c>
      <c r="C321" s="8" t="s">
        <v>1897</v>
      </c>
      <c r="D321" s="8" t="s">
        <v>1900</v>
      </c>
      <c r="E321" s="8" t="s">
        <v>1902</v>
      </c>
      <c r="F321" s="8">
        <v>0</v>
      </c>
      <c r="G321" s="8">
        <v>0</v>
      </c>
      <c r="H321" s="8">
        <v>0</v>
      </c>
      <c r="I321" s="8">
        <v>8.8866024999999987E-2</v>
      </c>
      <c r="J321" s="8">
        <v>12.93</v>
      </c>
      <c r="K321" s="8">
        <v>-0.81</v>
      </c>
      <c r="L321" s="8">
        <v>3.37</v>
      </c>
      <c r="M321" s="8">
        <v>21.57</v>
      </c>
      <c r="N321">
        <v>170.4</v>
      </c>
      <c r="O321" s="8">
        <v>0</v>
      </c>
      <c r="P321" s="8">
        <v>32.273942241</v>
      </c>
      <c r="Q321" s="8">
        <v>-106.82747175900001</v>
      </c>
    </row>
    <row r="322" spans="1:17" x14ac:dyDescent="0.3">
      <c r="A322" s="4">
        <v>44616</v>
      </c>
      <c r="B322" s="4" t="s">
        <v>2001</v>
      </c>
      <c r="C322" s="8" t="s">
        <v>1897</v>
      </c>
      <c r="D322" s="8" t="s">
        <v>1901</v>
      </c>
      <c r="E322" s="8" t="s">
        <v>1902</v>
      </c>
      <c r="F322" s="8">
        <v>0</v>
      </c>
      <c r="G322" s="8">
        <v>0</v>
      </c>
      <c r="H322" s="8">
        <v>0</v>
      </c>
      <c r="I322" s="8">
        <v>8.2462000000000008E-2</v>
      </c>
      <c r="J322" s="8">
        <v>12.93</v>
      </c>
      <c r="K322" s="8">
        <v>-0.81</v>
      </c>
      <c r="L322" s="8">
        <v>3.37</v>
      </c>
      <c r="M322" s="8">
        <v>21.57</v>
      </c>
      <c r="N322">
        <v>170.4</v>
      </c>
      <c r="O322" s="8">
        <v>0</v>
      </c>
      <c r="P322" s="8">
        <v>32.271216866000003</v>
      </c>
      <c r="Q322" s="8">
        <v>-106.827994287</v>
      </c>
    </row>
    <row r="323" spans="1:17" x14ac:dyDescent="0.3">
      <c r="A323" s="4">
        <v>44616</v>
      </c>
      <c r="B323" s="4" t="s">
        <v>2001</v>
      </c>
      <c r="C323" s="8" t="s">
        <v>1897</v>
      </c>
      <c r="D323" s="8" t="s">
        <v>1903</v>
      </c>
      <c r="E323" s="8" t="s">
        <v>1902</v>
      </c>
      <c r="F323" s="8">
        <v>0</v>
      </c>
      <c r="G323" s="8">
        <v>0</v>
      </c>
      <c r="H323" s="8">
        <v>0</v>
      </c>
      <c r="I323" s="8">
        <v>0.121312</v>
      </c>
      <c r="J323" s="8">
        <v>12.93</v>
      </c>
      <c r="K323" s="8">
        <v>-0.81</v>
      </c>
      <c r="L323" s="8">
        <v>3.37</v>
      </c>
      <c r="M323" s="8">
        <v>21.57</v>
      </c>
      <c r="N323">
        <v>170.4</v>
      </c>
      <c r="O323" s="8">
        <v>0</v>
      </c>
      <c r="P323" s="8">
        <v>32.266960032</v>
      </c>
      <c r="Q323" s="8">
        <v>-106.82764308500001</v>
      </c>
    </row>
    <row r="324" spans="1:17" x14ac:dyDescent="0.3">
      <c r="A324" s="4">
        <v>44635</v>
      </c>
      <c r="B324" s="4" t="s">
        <v>1896</v>
      </c>
      <c r="C324" s="8" t="s">
        <v>1897</v>
      </c>
      <c r="D324" s="8" t="s">
        <v>1898</v>
      </c>
      <c r="E324" s="8" t="s">
        <v>1902</v>
      </c>
      <c r="F324" s="8">
        <v>0</v>
      </c>
      <c r="G324" s="8" cm="1">
        <f t="array" ref="G324:G327">F324:F327/4</f>
        <v>0</v>
      </c>
      <c r="H324" s="8">
        <v>0</v>
      </c>
      <c r="I324" s="8">
        <v>0.12512843333333334</v>
      </c>
      <c r="J324" s="8">
        <v>24.08</v>
      </c>
      <c r="K324" s="8">
        <v>-0.31</v>
      </c>
      <c r="L324" s="8">
        <v>15.860000000000001</v>
      </c>
      <c r="M324" s="8">
        <v>6.6000000000000005</v>
      </c>
      <c r="N324">
        <v>169.19</v>
      </c>
      <c r="O324" s="8">
        <v>0</v>
      </c>
      <c r="P324" s="8">
        <v>32.276358324999997</v>
      </c>
      <c r="Q324" s="8">
        <v>-106.82694495699999</v>
      </c>
    </row>
    <row r="325" spans="1:17" x14ac:dyDescent="0.3">
      <c r="A325" s="4">
        <v>44635</v>
      </c>
      <c r="B325" s="4" t="s">
        <v>1896</v>
      </c>
      <c r="C325" s="8" t="s">
        <v>1897</v>
      </c>
      <c r="D325" s="8" t="s">
        <v>1900</v>
      </c>
      <c r="E325" s="8" t="s">
        <v>1902</v>
      </c>
      <c r="F325" s="8">
        <v>0</v>
      </c>
      <c r="G325" s="8">
        <v>0</v>
      </c>
      <c r="H325" s="8">
        <v>0</v>
      </c>
      <c r="I325" s="8">
        <v>0.10027390000000001</v>
      </c>
      <c r="J325" s="8">
        <v>24.08</v>
      </c>
      <c r="K325" s="8">
        <v>-0.31</v>
      </c>
      <c r="L325" s="8">
        <v>15.860000000000001</v>
      </c>
      <c r="M325" s="8">
        <v>6.6000000000000005</v>
      </c>
      <c r="N325">
        <v>169.19</v>
      </c>
      <c r="O325" s="8">
        <v>0</v>
      </c>
      <c r="P325" s="8">
        <v>32.273942241</v>
      </c>
      <c r="Q325" s="8">
        <v>-106.82747175900001</v>
      </c>
    </row>
    <row r="326" spans="1:17" x14ac:dyDescent="0.3">
      <c r="A326" s="4">
        <v>44635</v>
      </c>
      <c r="B326" s="4" t="s">
        <v>1896</v>
      </c>
      <c r="C326" s="8" t="s">
        <v>1897</v>
      </c>
      <c r="D326" s="8" t="s">
        <v>1901</v>
      </c>
      <c r="E326" s="8" t="s">
        <v>1902</v>
      </c>
      <c r="F326" s="8">
        <v>0</v>
      </c>
      <c r="G326" s="8">
        <v>0</v>
      </c>
      <c r="H326" s="8">
        <v>0</v>
      </c>
      <c r="I326" s="8">
        <v>0.11140783333333333</v>
      </c>
      <c r="J326" s="8">
        <v>24.08</v>
      </c>
      <c r="K326" s="8">
        <v>-0.31</v>
      </c>
      <c r="L326" s="8">
        <v>15.860000000000001</v>
      </c>
      <c r="M326" s="8">
        <v>6.6000000000000005</v>
      </c>
      <c r="N326">
        <v>169.19</v>
      </c>
      <c r="O326" s="8">
        <v>0</v>
      </c>
      <c r="P326" s="8">
        <v>32.271216866000003</v>
      </c>
      <c r="Q326" s="8">
        <v>-106.827994287</v>
      </c>
    </row>
    <row r="327" spans="1:17" x14ac:dyDescent="0.3">
      <c r="A327" s="4">
        <v>44635</v>
      </c>
      <c r="B327" s="4" t="s">
        <v>1896</v>
      </c>
      <c r="C327" s="8" t="s">
        <v>1897</v>
      </c>
      <c r="D327" s="8" t="s">
        <v>1903</v>
      </c>
      <c r="E327" s="8" t="s">
        <v>1902</v>
      </c>
      <c r="F327" s="8">
        <v>0</v>
      </c>
      <c r="G327" s="8">
        <v>0</v>
      </c>
      <c r="H327" s="8">
        <v>0</v>
      </c>
      <c r="I327" s="8">
        <v>0.18385433333333334</v>
      </c>
      <c r="J327" s="8">
        <v>24.08</v>
      </c>
      <c r="K327" s="8">
        <v>-0.31</v>
      </c>
      <c r="L327" s="8">
        <v>15.860000000000001</v>
      </c>
      <c r="M327" s="8">
        <v>6.6000000000000005</v>
      </c>
      <c r="N327">
        <v>169.19</v>
      </c>
      <c r="O327" s="8">
        <v>0</v>
      </c>
      <c r="P327" s="8">
        <v>32.266960032</v>
      </c>
      <c r="Q327" s="8">
        <v>-106.82764308500001</v>
      </c>
    </row>
    <row r="328" spans="1:17" x14ac:dyDescent="0.3">
      <c r="A328" s="4">
        <v>44646</v>
      </c>
      <c r="B328" s="4" t="s">
        <v>1896</v>
      </c>
      <c r="C328" s="8" t="s">
        <v>1897</v>
      </c>
      <c r="D328" s="8" t="s">
        <v>1898</v>
      </c>
      <c r="E328" s="8" t="s">
        <v>1902</v>
      </c>
      <c r="F328" s="8">
        <v>0</v>
      </c>
      <c r="G328" s="8" cm="1">
        <f t="array" ref="G328:G331">F328:F331/4</f>
        <v>0</v>
      </c>
      <c r="H328" s="8">
        <v>0</v>
      </c>
      <c r="I328" s="8">
        <v>0.12512843333333334</v>
      </c>
      <c r="J328" s="8">
        <v>30.26</v>
      </c>
      <c r="K328" s="8">
        <v>3.59</v>
      </c>
      <c r="L328" s="8">
        <v>15.860000000000001</v>
      </c>
      <c r="M328" s="8">
        <v>6.6000000000000005</v>
      </c>
      <c r="N328">
        <v>169.19</v>
      </c>
      <c r="O328" s="8">
        <v>0</v>
      </c>
      <c r="P328" s="8">
        <v>32.276358324999997</v>
      </c>
      <c r="Q328" s="8">
        <v>-106.82694495699999</v>
      </c>
    </row>
    <row r="329" spans="1:17" x14ac:dyDescent="0.3">
      <c r="A329" s="4">
        <v>44646</v>
      </c>
      <c r="B329" s="4" t="s">
        <v>1896</v>
      </c>
      <c r="C329" s="8" t="s">
        <v>1897</v>
      </c>
      <c r="D329" s="8" t="s">
        <v>1900</v>
      </c>
      <c r="E329" s="8" t="s">
        <v>1902</v>
      </c>
      <c r="F329" s="8">
        <v>0</v>
      </c>
      <c r="G329" s="8">
        <v>0</v>
      </c>
      <c r="H329" s="8">
        <v>0</v>
      </c>
      <c r="I329" s="8">
        <v>0.10027390000000001</v>
      </c>
      <c r="J329" s="8">
        <v>30.26</v>
      </c>
      <c r="K329" s="8">
        <v>3.59</v>
      </c>
      <c r="L329" s="8">
        <v>15.860000000000001</v>
      </c>
      <c r="M329" s="8">
        <v>6.6000000000000005</v>
      </c>
      <c r="N329">
        <v>169.19</v>
      </c>
      <c r="O329" s="8">
        <v>0</v>
      </c>
      <c r="P329" s="8">
        <v>32.273942241</v>
      </c>
      <c r="Q329" s="8">
        <v>-106.82747175900001</v>
      </c>
    </row>
    <row r="330" spans="1:17" x14ac:dyDescent="0.3">
      <c r="A330" s="4">
        <v>44646</v>
      </c>
      <c r="B330" s="4" t="s">
        <v>1896</v>
      </c>
      <c r="C330" s="8" t="s">
        <v>1897</v>
      </c>
      <c r="D330" s="8" t="s">
        <v>1901</v>
      </c>
      <c r="E330" s="8" t="s">
        <v>1902</v>
      </c>
      <c r="F330" s="8">
        <v>0</v>
      </c>
      <c r="G330" s="8">
        <v>0</v>
      </c>
      <c r="H330" s="8">
        <v>0</v>
      </c>
      <c r="I330" s="8">
        <v>0.11140783333333333</v>
      </c>
      <c r="J330" s="8">
        <v>30.26</v>
      </c>
      <c r="K330" s="8">
        <v>3.59</v>
      </c>
      <c r="L330" s="8">
        <v>15.860000000000001</v>
      </c>
      <c r="M330" s="8">
        <v>6.6000000000000005</v>
      </c>
      <c r="N330">
        <v>169.19</v>
      </c>
      <c r="O330" s="8">
        <v>0</v>
      </c>
      <c r="P330" s="8">
        <v>32.271216866000003</v>
      </c>
      <c r="Q330" s="8">
        <v>-106.827994287</v>
      </c>
    </row>
    <row r="331" spans="1:17" x14ac:dyDescent="0.3">
      <c r="A331" s="4">
        <v>44646</v>
      </c>
      <c r="B331" s="4" t="s">
        <v>1896</v>
      </c>
      <c r="C331" s="8" t="s">
        <v>1897</v>
      </c>
      <c r="D331" s="8" t="s">
        <v>1903</v>
      </c>
      <c r="E331" s="8" t="s">
        <v>1902</v>
      </c>
      <c r="F331" s="8">
        <v>0</v>
      </c>
      <c r="G331" s="8">
        <v>0</v>
      </c>
      <c r="H331" s="8">
        <v>0</v>
      </c>
      <c r="I331" s="8">
        <v>0.18385433333333334</v>
      </c>
      <c r="J331" s="8">
        <v>30.26</v>
      </c>
      <c r="K331" s="8">
        <v>3.59</v>
      </c>
      <c r="L331" s="8">
        <v>15.860000000000001</v>
      </c>
      <c r="M331" s="8">
        <v>6.6000000000000005</v>
      </c>
      <c r="N331">
        <v>169.19</v>
      </c>
      <c r="O331" s="8">
        <v>0</v>
      </c>
      <c r="P331" s="8">
        <v>32.266960032</v>
      </c>
      <c r="Q331" s="8">
        <v>-106.82764308500001</v>
      </c>
    </row>
    <row r="332" spans="1:17" x14ac:dyDescent="0.3">
      <c r="A332" s="4">
        <v>44659</v>
      </c>
      <c r="B332" s="4" t="s">
        <v>1904</v>
      </c>
      <c r="C332" s="8" t="s">
        <v>1897</v>
      </c>
      <c r="D332" s="8" t="s">
        <v>1898</v>
      </c>
      <c r="E332" s="8" t="s">
        <v>1902</v>
      </c>
      <c r="F332" s="8">
        <v>0</v>
      </c>
      <c r="G332" s="8" cm="1">
        <f t="array" ref="G332:G335">F332:F335/4</f>
        <v>0</v>
      </c>
      <c r="H332" s="8">
        <f>F332/0.05</f>
        <v>0</v>
      </c>
      <c r="I332" s="8">
        <v>0.12512843333333334</v>
      </c>
      <c r="J332" s="8">
        <v>25.44</v>
      </c>
      <c r="K332" s="8">
        <v>2.52</v>
      </c>
      <c r="L332" s="8">
        <v>0</v>
      </c>
      <c r="M332" s="8">
        <v>19.23</v>
      </c>
      <c r="N332">
        <v>182.45999999999998</v>
      </c>
      <c r="O332" s="8">
        <v>0</v>
      </c>
      <c r="P332" s="8">
        <v>32.276358324999997</v>
      </c>
      <c r="Q332" s="8">
        <v>-106.82694495699999</v>
      </c>
    </row>
    <row r="333" spans="1:17" x14ac:dyDescent="0.3">
      <c r="A333" s="4">
        <v>44659</v>
      </c>
      <c r="B333" s="4" t="s">
        <v>1904</v>
      </c>
      <c r="C333" s="8" t="s">
        <v>1897</v>
      </c>
      <c r="D333" s="8" t="s">
        <v>1900</v>
      </c>
      <c r="E333" s="8" t="s">
        <v>1902</v>
      </c>
      <c r="F333" s="8">
        <v>0</v>
      </c>
      <c r="G333" s="8">
        <v>0</v>
      </c>
      <c r="H333" s="8">
        <f t="shared" ref="H333:H351" si="6">F333/0.05</f>
        <v>0</v>
      </c>
      <c r="I333" s="8">
        <v>0.10027390000000001</v>
      </c>
      <c r="J333" s="8">
        <v>25.44</v>
      </c>
      <c r="K333" s="8">
        <v>2.52</v>
      </c>
      <c r="L333" s="8">
        <v>0</v>
      </c>
      <c r="M333" s="8">
        <v>19.23</v>
      </c>
      <c r="N333">
        <v>182.45999999999998</v>
      </c>
      <c r="O333" s="8">
        <v>0</v>
      </c>
      <c r="P333" s="8">
        <v>32.273942241</v>
      </c>
      <c r="Q333" s="8">
        <v>-106.82747175900001</v>
      </c>
    </row>
    <row r="334" spans="1:17" x14ac:dyDescent="0.3">
      <c r="A334" s="4">
        <v>44659</v>
      </c>
      <c r="B334" s="4" t="s">
        <v>1904</v>
      </c>
      <c r="C334" s="8" t="s">
        <v>1897</v>
      </c>
      <c r="D334" s="8" t="s">
        <v>1901</v>
      </c>
      <c r="E334" s="8" t="s">
        <v>1902</v>
      </c>
      <c r="F334" s="8">
        <v>0</v>
      </c>
      <c r="G334" s="8">
        <v>0</v>
      </c>
      <c r="H334" s="8">
        <f t="shared" si="6"/>
        <v>0</v>
      </c>
      <c r="I334" s="8">
        <v>0.11140783333333333</v>
      </c>
      <c r="J334" s="8">
        <v>25.44</v>
      </c>
      <c r="K334" s="8">
        <v>2.52</v>
      </c>
      <c r="L334" s="8">
        <v>0</v>
      </c>
      <c r="M334" s="8">
        <v>19.23</v>
      </c>
      <c r="N334">
        <v>182.45999999999998</v>
      </c>
      <c r="O334" s="8">
        <v>0</v>
      </c>
      <c r="P334" s="8">
        <v>32.271216866000003</v>
      </c>
      <c r="Q334" s="8">
        <v>-106.827994287</v>
      </c>
    </row>
    <row r="335" spans="1:17" x14ac:dyDescent="0.3">
      <c r="A335" s="4">
        <v>44659</v>
      </c>
      <c r="B335" s="4" t="s">
        <v>1904</v>
      </c>
      <c r="C335" s="8" t="s">
        <v>1897</v>
      </c>
      <c r="D335" s="8" t="s">
        <v>1903</v>
      </c>
      <c r="E335" s="8" t="s">
        <v>1902</v>
      </c>
      <c r="F335" s="8">
        <v>0</v>
      </c>
      <c r="G335" s="8">
        <v>0</v>
      </c>
      <c r="H335" s="8">
        <f t="shared" si="6"/>
        <v>0</v>
      </c>
      <c r="I335" s="8">
        <v>0.18385433333333334</v>
      </c>
      <c r="J335" s="8">
        <v>25.44</v>
      </c>
      <c r="K335" s="8">
        <v>2.52</v>
      </c>
      <c r="L335" s="8">
        <v>0</v>
      </c>
      <c r="M335" s="8">
        <v>19.23</v>
      </c>
      <c r="N335">
        <v>182.45999999999998</v>
      </c>
      <c r="O335" s="8">
        <v>0</v>
      </c>
      <c r="P335" s="8">
        <v>32.266960032</v>
      </c>
      <c r="Q335" s="8">
        <v>-106.82764308500001</v>
      </c>
    </row>
    <row r="336" spans="1:17" x14ac:dyDescent="0.3">
      <c r="A336" s="4">
        <v>44673</v>
      </c>
      <c r="B336" s="4" t="s">
        <v>1904</v>
      </c>
      <c r="C336" s="8" t="s">
        <v>1897</v>
      </c>
      <c r="D336" s="8" t="s">
        <v>1898</v>
      </c>
      <c r="E336" s="8" t="s">
        <v>1902</v>
      </c>
      <c r="F336" s="8">
        <v>0</v>
      </c>
      <c r="G336" s="8" cm="1">
        <f t="array" ref="G336:G339">F336:F339/4</f>
        <v>0</v>
      </c>
      <c r="H336" s="8">
        <f t="shared" si="6"/>
        <v>0</v>
      </c>
      <c r="I336" s="8">
        <v>0.12512843333333334</v>
      </c>
      <c r="J336" s="8">
        <v>32.39</v>
      </c>
      <c r="K336" s="8">
        <v>12.14</v>
      </c>
      <c r="L336" s="8">
        <v>0</v>
      </c>
      <c r="M336" s="8">
        <v>19.23</v>
      </c>
      <c r="N336">
        <v>182.45999999999998</v>
      </c>
      <c r="O336" s="8">
        <v>0</v>
      </c>
      <c r="P336" s="8">
        <v>32.276358324999997</v>
      </c>
      <c r="Q336" s="8">
        <v>-106.82694495699999</v>
      </c>
    </row>
    <row r="337" spans="1:17" x14ac:dyDescent="0.3">
      <c r="A337" s="4">
        <v>44673</v>
      </c>
      <c r="B337" s="4" t="s">
        <v>1904</v>
      </c>
      <c r="C337" s="8" t="s">
        <v>1897</v>
      </c>
      <c r="D337" s="8" t="s">
        <v>1900</v>
      </c>
      <c r="E337" s="8" t="s">
        <v>1902</v>
      </c>
      <c r="F337" s="8">
        <v>0</v>
      </c>
      <c r="G337" s="8">
        <v>0</v>
      </c>
      <c r="H337" s="8">
        <f t="shared" si="6"/>
        <v>0</v>
      </c>
      <c r="I337" s="8">
        <v>0.10027390000000001</v>
      </c>
      <c r="J337" s="8">
        <v>32.39</v>
      </c>
      <c r="K337" s="8">
        <v>12.14</v>
      </c>
      <c r="L337" s="8">
        <v>0</v>
      </c>
      <c r="M337" s="8">
        <v>19.23</v>
      </c>
      <c r="N337">
        <v>182.45999999999998</v>
      </c>
      <c r="O337" s="8">
        <v>0</v>
      </c>
      <c r="P337" s="8">
        <v>32.273942241</v>
      </c>
      <c r="Q337" s="8">
        <v>-106.82747175900001</v>
      </c>
    </row>
    <row r="338" spans="1:17" x14ac:dyDescent="0.3">
      <c r="A338" s="4">
        <v>44673</v>
      </c>
      <c r="B338" s="4" t="s">
        <v>1904</v>
      </c>
      <c r="C338" s="8" t="s">
        <v>1897</v>
      </c>
      <c r="D338" s="8" t="s">
        <v>1901</v>
      </c>
      <c r="E338" s="8" t="s">
        <v>1902</v>
      </c>
      <c r="F338" s="8">
        <v>0</v>
      </c>
      <c r="G338" s="8">
        <v>0</v>
      </c>
      <c r="H338" s="8">
        <f t="shared" si="6"/>
        <v>0</v>
      </c>
      <c r="I338" s="8">
        <v>0.11140783333333333</v>
      </c>
      <c r="J338" s="8">
        <v>32.39</v>
      </c>
      <c r="K338" s="8">
        <v>12.14</v>
      </c>
      <c r="L338" s="8">
        <v>0</v>
      </c>
      <c r="M338" s="8">
        <v>19.23</v>
      </c>
      <c r="N338">
        <v>182.45999999999998</v>
      </c>
      <c r="O338" s="8">
        <v>0</v>
      </c>
      <c r="P338" s="8">
        <v>32.271216866000003</v>
      </c>
      <c r="Q338" s="8">
        <v>-106.827994287</v>
      </c>
    </row>
    <row r="339" spans="1:17" x14ac:dyDescent="0.3">
      <c r="A339" s="4">
        <v>44673</v>
      </c>
      <c r="B339" s="4" t="s">
        <v>1904</v>
      </c>
      <c r="C339" s="8" t="s">
        <v>1897</v>
      </c>
      <c r="D339" s="8" t="s">
        <v>1903</v>
      </c>
      <c r="E339" s="8" t="s">
        <v>1902</v>
      </c>
      <c r="F339" s="8">
        <v>0</v>
      </c>
      <c r="G339" s="8">
        <v>0</v>
      </c>
      <c r="H339" s="8">
        <f t="shared" si="6"/>
        <v>0</v>
      </c>
      <c r="I339" s="8">
        <v>0.18385433333333334</v>
      </c>
      <c r="J339" s="8">
        <v>32.39</v>
      </c>
      <c r="K339" s="8">
        <v>12.14</v>
      </c>
      <c r="L339" s="8">
        <v>0</v>
      </c>
      <c r="M339" s="8">
        <v>19.23</v>
      </c>
      <c r="N339">
        <v>182.45999999999998</v>
      </c>
      <c r="O339" s="8">
        <v>0</v>
      </c>
      <c r="P339" s="8">
        <v>32.266960032</v>
      </c>
      <c r="Q339" s="8">
        <v>-106.82764308500001</v>
      </c>
    </row>
    <row r="340" spans="1:17" x14ac:dyDescent="0.3">
      <c r="A340" s="4">
        <v>44679</v>
      </c>
      <c r="B340" s="4" t="s">
        <v>1904</v>
      </c>
      <c r="C340" s="8" t="s">
        <v>1940</v>
      </c>
      <c r="D340" s="8" t="s">
        <v>1941</v>
      </c>
      <c r="E340" s="8" t="s">
        <v>1902</v>
      </c>
      <c r="F340" s="8">
        <v>0</v>
      </c>
      <c r="G340" s="8" cm="1">
        <f t="array" ref="G340:G343">F340:F343/4</f>
        <v>0</v>
      </c>
      <c r="H340" s="8">
        <f t="shared" si="6"/>
        <v>0</v>
      </c>
      <c r="I340" s="8">
        <v>0.14196733333333333</v>
      </c>
      <c r="J340" s="8">
        <v>30.65</v>
      </c>
      <c r="K340" s="8">
        <v>9.2899999999999991</v>
      </c>
      <c r="L340" s="8">
        <v>0</v>
      </c>
      <c r="M340" s="8">
        <v>2.4</v>
      </c>
      <c r="N340">
        <v>172.93</v>
      </c>
      <c r="O340" s="8">
        <v>0.03</v>
      </c>
      <c r="P340" s="8">
        <v>32.983916346000001</v>
      </c>
      <c r="Q340" s="8">
        <v>-107.288835347</v>
      </c>
    </row>
    <row r="341" spans="1:17" x14ac:dyDescent="0.3">
      <c r="A341" s="4">
        <v>44679</v>
      </c>
      <c r="B341" s="4" t="s">
        <v>1904</v>
      </c>
      <c r="C341" s="8" t="s">
        <v>1940</v>
      </c>
      <c r="D341" s="8" t="s">
        <v>1942</v>
      </c>
      <c r="E341" s="8" t="s">
        <v>1902</v>
      </c>
      <c r="F341" s="8">
        <v>0</v>
      </c>
      <c r="G341" s="8">
        <v>0</v>
      </c>
      <c r="H341" s="8">
        <f t="shared" si="6"/>
        <v>0</v>
      </c>
      <c r="I341" s="8">
        <v>0.16291033333333335</v>
      </c>
      <c r="J341" s="8">
        <v>30.65</v>
      </c>
      <c r="K341" s="8">
        <v>9.2899999999999991</v>
      </c>
      <c r="L341" s="8">
        <v>0</v>
      </c>
      <c r="M341" s="8">
        <v>2.4</v>
      </c>
      <c r="N341">
        <v>172.93</v>
      </c>
      <c r="O341" s="8">
        <v>0.03</v>
      </c>
      <c r="P341" s="8">
        <v>32.982119181999998</v>
      </c>
      <c r="Q341" s="8">
        <v>-107.290254738</v>
      </c>
    </row>
    <row r="342" spans="1:17" x14ac:dyDescent="0.3">
      <c r="A342" s="4">
        <v>44679</v>
      </c>
      <c r="B342" s="4" t="s">
        <v>1904</v>
      </c>
      <c r="C342" s="8" t="s">
        <v>1940</v>
      </c>
      <c r="D342" s="8" t="s">
        <v>1943</v>
      </c>
      <c r="E342" s="8" t="s">
        <v>1902</v>
      </c>
      <c r="F342" s="8">
        <v>0</v>
      </c>
      <c r="G342" s="8">
        <v>0</v>
      </c>
      <c r="H342" s="8">
        <f t="shared" si="6"/>
        <v>0</v>
      </c>
      <c r="I342" s="8">
        <v>0.22547633333333331</v>
      </c>
      <c r="J342" s="8">
        <v>30.65</v>
      </c>
      <c r="K342" s="8">
        <v>9.2899999999999991</v>
      </c>
      <c r="L342" s="8">
        <v>0</v>
      </c>
      <c r="M342" s="8">
        <v>2.4</v>
      </c>
      <c r="N342">
        <v>172.93</v>
      </c>
      <c r="O342" s="8">
        <v>0.03</v>
      </c>
      <c r="P342" s="8">
        <v>32.98042126</v>
      </c>
      <c r="Q342" s="8">
        <v>-107.291222261</v>
      </c>
    </row>
    <row r="343" spans="1:17" x14ac:dyDescent="0.3">
      <c r="A343" s="4">
        <v>44679</v>
      </c>
      <c r="B343" s="4" t="s">
        <v>1904</v>
      </c>
      <c r="C343" s="8" t="s">
        <v>1940</v>
      </c>
      <c r="D343" s="8" t="s">
        <v>1944</v>
      </c>
      <c r="E343" s="8" t="s">
        <v>1902</v>
      </c>
      <c r="F343" s="8">
        <v>0</v>
      </c>
      <c r="G343" s="8">
        <v>0</v>
      </c>
      <c r="H343" s="8">
        <f t="shared" si="6"/>
        <v>0</v>
      </c>
      <c r="I343" s="8">
        <v>0.15302433333333335</v>
      </c>
      <c r="J343" s="8">
        <v>30.65</v>
      </c>
      <c r="K343" s="8">
        <v>9.2899999999999991</v>
      </c>
      <c r="L343" s="8">
        <v>0</v>
      </c>
      <c r="M343" s="8">
        <v>2.4</v>
      </c>
      <c r="N343">
        <v>172.93</v>
      </c>
      <c r="O343" s="8">
        <v>0.03</v>
      </c>
      <c r="P343" s="8">
        <v>32.978510186000001</v>
      </c>
      <c r="Q343" s="8">
        <v>-107.291759541</v>
      </c>
    </row>
    <row r="344" spans="1:17" x14ac:dyDescent="0.3">
      <c r="A344" s="4">
        <v>44679</v>
      </c>
      <c r="B344" s="4" t="s">
        <v>1904</v>
      </c>
      <c r="C344" s="8" t="s">
        <v>1945</v>
      </c>
      <c r="D344" s="8" t="s">
        <v>1946</v>
      </c>
      <c r="E344" s="8" t="s">
        <v>1899</v>
      </c>
      <c r="F344" s="8">
        <v>1</v>
      </c>
      <c r="G344" s="8">
        <v>0.25</v>
      </c>
      <c r="H344" s="8">
        <f t="shared" si="6"/>
        <v>20</v>
      </c>
      <c r="I344" s="8">
        <v>0.14337</v>
      </c>
      <c r="J344" s="8">
        <v>30.66</v>
      </c>
      <c r="K344" s="8">
        <v>9.27</v>
      </c>
      <c r="L344" s="8">
        <v>0</v>
      </c>
      <c r="M344" s="8">
        <v>3.01</v>
      </c>
      <c r="N344">
        <v>192.68000000000004</v>
      </c>
      <c r="O344" s="8">
        <v>0</v>
      </c>
      <c r="P344" s="8">
        <v>32.893181155000001</v>
      </c>
      <c r="Q344" s="8">
        <v>-107.29238633999999</v>
      </c>
    </row>
    <row r="345" spans="1:17" x14ac:dyDescent="0.3">
      <c r="A345" s="4">
        <v>44679</v>
      </c>
      <c r="B345" s="4" t="s">
        <v>1904</v>
      </c>
      <c r="C345" s="8" t="s">
        <v>1945</v>
      </c>
      <c r="D345" s="8" t="s">
        <v>1947</v>
      </c>
      <c r="E345" s="8" t="s">
        <v>1902</v>
      </c>
      <c r="F345" s="8">
        <v>0</v>
      </c>
      <c r="G345" s="8">
        <v>0.25</v>
      </c>
      <c r="H345" s="8">
        <f t="shared" si="6"/>
        <v>0</v>
      </c>
      <c r="I345" s="8">
        <v>0.10944</v>
      </c>
      <c r="J345" s="8">
        <v>30.66</v>
      </c>
      <c r="K345" s="8">
        <v>9.27</v>
      </c>
      <c r="L345" s="8">
        <v>0</v>
      </c>
      <c r="M345" s="8">
        <v>3.01</v>
      </c>
      <c r="N345">
        <v>192.68000000000004</v>
      </c>
      <c r="O345" s="8">
        <v>0</v>
      </c>
      <c r="P345" s="8">
        <v>32.891696971000002</v>
      </c>
      <c r="Q345" s="8">
        <v>-107.291893065</v>
      </c>
    </row>
    <row r="346" spans="1:17" x14ac:dyDescent="0.3">
      <c r="A346" s="4">
        <v>44679</v>
      </c>
      <c r="B346" s="4" t="s">
        <v>1904</v>
      </c>
      <c r="C346" s="8" t="s">
        <v>1945</v>
      </c>
      <c r="D346" s="8" t="s">
        <v>1948</v>
      </c>
      <c r="E346" s="8" t="s">
        <v>1902</v>
      </c>
      <c r="F346" s="8">
        <v>0</v>
      </c>
      <c r="G346" s="8">
        <v>0.25</v>
      </c>
      <c r="H346" s="8">
        <f t="shared" si="6"/>
        <v>0</v>
      </c>
      <c r="I346" s="8">
        <v>0.122349</v>
      </c>
      <c r="J346" s="8">
        <v>30.66</v>
      </c>
      <c r="K346" s="8">
        <v>9.27</v>
      </c>
      <c r="L346" s="8">
        <v>0</v>
      </c>
      <c r="M346" s="8">
        <v>3.01</v>
      </c>
      <c r="N346">
        <v>192.68000000000004</v>
      </c>
      <c r="O346" s="8">
        <v>0</v>
      </c>
      <c r="P346" s="8">
        <v>32.889828811999998</v>
      </c>
      <c r="Q346" s="8">
        <v>-107.291925335</v>
      </c>
    </row>
    <row r="347" spans="1:17" x14ac:dyDescent="0.3">
      <c r="A347" s="4">
        <v>44679</v>
      </c>
      <c r="B347" s="4" t="s">
        <v>1904</v>
      </c>
      <c r="C347" s="8" t="s">
        <v>1945</v>
      </c>
      <c r="D347" s="8" t="s">
        <v>1949</v>
      </c>
      <c r="E347" s="8" t="s">
        <v>1902</v>
      </c>
      <c r="F347" s="8">
        <v>0</v>
      </c>
      <c r="G347" s="8">
        <v>0.25</v>
      </c>
      <c r="H347" s="8">
        <f t="shared" si="6"/>
        <v>0</v>
      </c>
      <c r="I347" s="8">
        <v>0.126224</v>
      </c>
      <c r="J347" s="8">
        <v>30.66</v>
      </c>
      <c r="K347" s="8">
        <v>9.27</v>
      </c>
      <c r="L347" s="8">
        <v>0</v>
      </c>
      <c r="M347" s="8">
        <v>3.01</v>
      </c>
      <c r="N347">
        <v>192.68000000000004</v>
      </c>
      <c r="O347" s="8">
        <v>0</v>
      </c>
      <c r="P347" s="8">
        <v>32.887792429000001</v>
      </c>
      <c r="Q347" s="8">
        <v>-107.291810168</v>
      </c>
    </row>
    <row r="348" spans="1:17" x14ac:dyDescent="0.3">
      <c r="A348" s="4">
        <v>44679</v>
      </c>
      <c r="B348" s="4" t="s">
        <v>1904</v>
      </c>
      <c r="C348" s="8" t="s">
        <v>1950</v>
      </c>
      <c r="D348" s="8" t="s">
        <v>1951</v>
      </c>
      <c r="E348" s="8" t="s">
        <v>1902</v>
      </c>
      <c r="F348" s="8">
        <v>0</v>
      </c>
      <c r="G348" s="8">
        <v>0</v>
      </c>
      <c r="H348" s="8">
        <f t="shared" si="6"/>
        <v>0</v>
      </c>
      <c r="I348" s="8">
        <v>8.27846E-2</v>
      </c>
      <c r="J348" s="8">
        <v>30.8</v>
      </c>
      <c r="K348" s="8">
        <v>9.1999999999999993</v>
      </c>
      <c r="L348" s="8">
        <v>0</v>
      </c>
      <c r="M348" s="8">
        <v>3.33</v>
      </c>
      <c r="N348">
        <v>213.67000000000002</v>
      </c>
      <c r="O348" s="8">
        <v>0</v>
      </c>
      <c r="P348" s="8">
        <v>32.847982412</v>
      </c>
      <c r="Q348" s="8">
        <v>-107.296856409</v>
      </c>
    </row>
    <row r="349" spans="1:17" x14ac:dyDescent="0.3">
      <c r="A349" s="4">
        <v>44679</v>
      </c>
      <c r="B349" s="4" t="s">
        <v>1904</v>
      </c>
      <c r="C349" s="8" t="s">
        <v>1950</v>
      </c>
      <c r="D349" s="8" t="s">
        <v>1952</v>
      </c>
      <c r="E349" s="8" t="s">
        <v>1902</v>
      </c>
      <c r="F349" s="8">
        <v>0</v>
      </c>
      <c r="G349" s="8">
        <v>0</v>
      </c>
      <c r="H349" s="8">
        <f t="shared" si="6"/>
        <v>0</v>
      </c>
      <c r="I349" s="8">
        <v>0.117838</v>
      </c>
      <c r="J349" s="8">
        <v>30.8</v>
      </c>
      <c r="K349" s="8">
        <v>9.1999999999999993</v>
      </c>
      <c r="L349" s="8">
        <v>0</v>
      </c>
      <c r="M349" s="8">
        <v>3.33</v>
      </c>
      <c r="N349">
        <v>213.67000000000002</v>
      </c>
      <c r="O349" s="8">
        <v>0</v>
      </c>
      <c r="P349" s="8">
        <v>32.846088772999998</v>
      </c>
      <c r="Q349" s="8">
        <v>-107.29636263099999</v>
      </c>
    </row>
    <row r="350" spans="1:17" x14ac:dyDescent="0.3">
      <c r="A350" s="4">
        <v>44679</v>
      </c>
      <c r="B350" s="4" t="s">
        <v>1904</v>
      </c>
      <c r="C350" s="8" t="s">
        <v>1950</v>
      </c>
      <c r="D350" s="8" t="s">
        <v>1953</v>
      </c>
      <c r="E350" s="8" t="s">
        <v>1902</v>
      </c>
      <c r="F350" s="8">
        <v>0</v>
      </c>
      <c r="G350" s="8">
        <v>0</v>
      </c>
      <c r="H350" s="8">
        <f t="shared" si="6"/>
        <v>0</v>
      </c>
      <c r="I350" s="8">
        <v>0.107309</v>
      </c>
      <c r="J350" s="8">
        <v>30.8</v>
      </c>
      <c r="K350" s="8">
        <v>9.1999999999999993</v>
      </c>
      <c r="L350" s="8">
        <v>0</v>
      </c>
      <c r="M350" s="8">
        <v>3.33</v>
      </c>
      <c r="N350">
        <v>213.67000000000002</v>
      </c>
      <c r="O350" s="8">
        <v>0</v>
      </c>
      <c r="P350" s="8">
        <v>32.843727506999997</v>
      </c>
      <c r="Q350" s="8">
        <v>-107.296832521</v>
      </c>
    </row>
    <row r="351" spans="1:17" x14ac:dyDescent="0.3">
      <c r="A351" s="4">
        <v>44679</v>
      </c>
      <c r="B351" s="4" t="s">
        <v>1904</v>
      </c>
      <c r="C351" s="8" t="s">
        <v>1950</v>
      </c>
      <c r="D351" s="8" t="s">
        <v>1954</v>
      </c>
      <c r="E351" s="8" t="s">
        <v>1902</v>
      </c>
      <c r="F351" s="8">
        <v>0</v>
      </c>
      <c r="G351" s="8">
        <v>0</v>
      </c>
      <c r="H351" s="8">
        <f t="shared" si="6"/>
        <v>0</v>
      </c>
      <c r="I351" s="8">
        <v>0.123376</v>
      </c>
      <c r="J351" s="8">
        <v>30.8</v>
      </c>
      <c r="K351" s="8">
        <v>9.1999999999999993</v>
      </c>
      <c r="L351" s="8">
        <v>0</v>
      </c>
      <c r="M351" s="8">
        <v>3.33</v>
      </c>
      <c r="N351">
        <v>213.67000000000002</v>
      </c>
      <c r="O351" s="8">
        <v>0</v>
      </c>
      <c r="P351" s="8">
        <v>32.849535746000001</v>
      </c>
      <c r="Q351" s="8">
        <v>-107.29626422699999</v>
      </c>
    </row>
    <row r="352" spans="1:17" x14ac:dyDescent="0.3">
      <c r="A352" s="4">
        <v>44684</v>
      </c>
      <c r="B352" s="4" t="s">
        <v>1955</v>
      </c>
      <c r="C352" s="8" t="s">
        <v>1992</v>
      </c>
      <c r="D352" s="8" t="s">
        <v>1906</v>
      </c>
      <c r="E352" s="8" t="s">
        <v>1902</v>
      </c>
      <c r="F352" s="8">
        <v>0</v>
      </c>
      <c r="G352" s="8">
        <v>0</v>
      </c>
      <c r="H352" s="8">
        <f>F352/0.0357</f>
        <v>0</v>
      </c>
      <c r="I352" s="8">
        <v>0.132103</v>
      </c>
      <c r="J352" s="8">
        <v>30.5</v>
      </c>
      <c r="K352" s="8">
        <v>11.88</v>
      </c>
      <c r="L352" s="8">
        <v>0</v>
      </c>
      <c r="M352" s="8">
        <v>3.1500000000000004</v>
      </c>
      <c r="N352">
        <v>246.21000000000004</v>
      </c>
      <c r="O352" s="8">
        <v>0</v>
      </c>
      <c r="P352" s="8">
        <v>32.470109704999999</v>
      </c>
      <c r="Q352" s="8">
        <v>-106.90982680800001</v>
      </c>
    </row>
    <row r="353" spans="1:17" x14ac:dyDescent="0.3">
      <c r="A353" s="4">
        <v>44684</v>
      </c>
      <c r="B353" s="4" t="s">
        <v>1955</v>
      </c>
      <c r="C353" s="8" t="s">
        <v>1992</v>
      </c>
      <c r="D353" s="8" t="s">
        <v>1907</v>
      </c>
      <c r="E353" s="8" t="s">
        <v>1902</v>
      </c>
      <c r="F353" s="8">
        <v>0</v>
      </c>
      <c r="G353" s="8">
        <v>0</v>
      </c>
      <c r="H353" s="8">
        <f t="shared" ref="H353:H407" si="7">F353/0.0357</f>
        <v>0</v>
      </c>
      <c r="I353" s="8">
        <v>0.117366</v>
      </c>
      <c r="J353" s="8">
        <v>30.5</v>
      </c>
      <c r="K353" s="8">
        <v>11.88</v>
      </c>
      <c r="L353" s="8">
        <v>0</v>
      </c>
      <c r="M353" s="8">
        <v>3.1500000000000004</v>
      </c>
      <c r="N353">
        <v>246.21000000000004</v>
      </c>
      <c r="O353" s="8">
        <v>0</v>
      </c>
      <c r="P353" s="8">
        <v>32.467802335000002</v>
      </c>
      <c r="Q353" s="8">
        <v>-106.906827511</v>
      </c>
    </row>
    <row r="354" spans="1:17" x14ac:dyDescent="0.3">
      <c r="A354" s="4">
        <v>44684</v>
      </c>
      <c r="B354" s="4" t="s">
        <v>1955</v>
      </c>
      <c r="C354" s="8" t="s">
        <v>1992</v>
      </c>
      <c r="D354" s="8" t="s">
        <v>1908</v>
      </c>
      <c r="E354" s="8" t="s">
        <v>1902</v>
      </c>
      <c r="F354" s="8">
        <v>0</v>
      </c>
      <c r="G354" s="8">
        <v>0</v>
      </c>
      <c r="H354" s="8">
        <f t="shared" si="7"/>
        <v>0</v>
      </c>
      <c r="I354" s="8">
        <v>0.179095</v>
      </c>
      <c r="J354" s="8">
        <v>30.5</v>
      </c>
      <c r="K354" s="8">
        <v>11.88</v>
      </c>
      <c r="L354" s="8">
        <v>0</v>
      </c>
      <c r="M354" s="8">
        <v>3.1500000000000004</v>
      </c>
      <c r="N354">
        <v>246.21000000000004</v>
      </c>
      <c r="O354" s="8">
        <v>0</v>
      </c>
      <c r="P354" s="8">
        <v>32.465720939999997</v>
      </c>
      <c r="Q354" s="8">
        <v>-106.90437270300001</v>
      </c>
    </row>
    <row r="355" spans="1:17" x14ac:dyDescent="0.3">
      <c r="A355" s="4">
        <v>44684</v>
      </c>
      <c r="B355" s="4" t="s">
        <v>1955</v>
      </c>
      <c r="C355" s="8" t="s">
        <v>1992</v>
      </c>
      <c r="D355" s="8" t="s">
        <v>1909</v>
      </c>
      <c r="E355" s="8" t="s">
        <v>1902</v>
      </c>
      <c r="F355" s="8">
        <v>0</v>
      </c>
      <c r="G355" s="8">
        <v>0</v>
      </c>
      <c r="H355" s="8">
        <f t="shared" si="7"/>
        <v>0</v>
      </c>
      <c r="I355" s="8">
        <v>8.3047700000000002E-2</v>
      </c>
      <c r="J355" s="8">
        <v>30.5</v>
      </c>
      <c r="K355" s="8">
        <v>11.88</v>
      </c>
      <c r="L355" s="8">
        <v>0</v>
      </c>
      <c r="M355" s="8">
        <v>3.1500000000000004</v>
      </c>
      <c r="N355">
        <v>246.21000000000004</v>
      </c>
      <c r="O355" s="8">
        <v>0</v>
      </c>
      <c r="P355" s="8">
        <v>32.462836308</v>
      </c>
      <c r="Q355" s="8">
        <v>-106.903139055</v>
      </c>
    </row>
    <row r="356" spans="1:17" x14ac:dyDescent="0.3">
      <c r="A356" s="4">
        <v>44684</v>
      </c>
      <c r="B356" s="4" t="s">
        <v>1955</v>
      </c>
      <c r="C356" s="8" t="s">
        <v>1993</v>
      </c>
      <c r="D356" s="8" t="s">
        <v>1973</v>
      </c>
      <c r="E356" s="8" t="s">
        <v>1902</v>
      </c>
      <c r="F356" s="8">
        <v>0</v>
      </c>
      <c r="G356" s="8">
        <v>0</v>
      </c>
      <c r="H356" s="8">
        <f t="shared" si="7"/>
        <v>0</v>
      </c>
      <c r="I356" s="8">
        <v>0.10635699999999999</v>
      </c>
      <c r="J356" s="8">
        <v>30.46</v>
      </c>
      <c r="K356" s="8">
        <v>11.99</v>
      </c>
      <c r="L356" s="8">
        <v>0</v>
      </c>
      <c r="M356" s="8">
        <v>5.79</v>
      </c>
      <c r="N356">
        <v>229.04999999999995</v>
      </c>
      <c r="O356" s="8">
        <v>0</v>
      </c>
      <c r="P356" s="8">
        <v>32.418188424999997</v>
      </c>
      <c r="Q356" s="8">
        <v>-106.866721781</v>
      </c>
    </row>
    <row r="357" spans="1:17" x14ac:dyDescent="0.3">
      <c r="A357" s="4">
        <v>44684</v>
      </c>
      <c r="B357" s="4" t="s">
        <v>1955</v>
      </c>
      <c r="C357" s="8" t="s">
        <v>1993</v>
      </c>
      <c r="D357" s="8" t="s">
        <v>1974</v>
      </c>
      <c r="E357" s="8" t="s">
        <v>1902</v>
      </c>
      <c r="F357" s="8">
        <v>0</v>
      </c>
      <c r="G357" s="8">
        <v>0</v>
      </c>
      <c r="H357" s="8">
        <f t="shared" si="7"/>
        <v>0</v>
      </c>
      <c r="I357" s="8">
        <v>0.107722</v>
      </c>
      <c r="J357" s="8">
        <v>30.46</v>
      </c>
      <c r="K357" s="8">
        <v>11.99</v>
      </c>
      <c r="L357" s="8">
        <v>0</v>
      </c>
      <c r="M357" s="8">
        <v>5.79</v>
      </c>
      <c r="N357">
        <v>229.04999999999995</v>
      </c>
      <c r="O357" s="8">
        <v>0</v>
      </c>
      <c r="P357" s="8">
        <v>32.415859597000001</v>
      </c>
      <c r="Q357" s="8">
        <v>-106.865907898</v>
      </c>
    </row>
    <row r="358" spans="1:17" x14ac:dyDescent="0.3">
      <c r="A358" s="4">
        <v>44684</v>
      </c>
      <c r="B358" s="4" t="s">
        <v>1955</v>
      </c>
      <c r="C358" s="8" t="s">
        <v>1993</v>
      </c>
      <c r="D358" s="8" t="s">
        <v>1975</v>
      </c>
      <c r="E358" s="8" t="s">
        <v>1902</v>
      </c>
      <c r="F358" s="8">
        <v>0</v>
      </c>
      <c r="G358" s="8">
        <v>0</v>
      </c>
      <c r="H358" s="8">
        <f t="shared" si="7"/>
        <v>0</v>
      </c>
      <c r="I358" s="8">
        <v>9.1026999999999997E-2</v>
      </c>
      <c r="J358" s="8">
        <v>30.46</v>
      </c>
      <c r="K358" s="8">
        <v>11.99</v>
      </c>
      <c r="L358" s="8">
        <v>0</v>
      </c>
      <c r="M358" s="8">
        <v>5.79</v>
      </c>
      <c r="N358">
        <v>229.04999999999995</v>
      </c>
      <c r="O358" s="8">
        <v>0</v>
      </c>
      <c r="P358" s="8">
        <v>32.413950450999998</v>
      </c>
      <c r="Q358" s="8">
        <v>-106.865315968</v>
      </c>
    </row>
    <row r="359" spans="1:17" x14ac:dyDescent="0.3">
      <c r="A359" s="4">
        <v>44684</v>
      </c>
      <c r="B359" s="4" t="s">
        <v>1955</v>
      </c>
      <c r="C359" s="8" t="s">
        <v>1993</v>
      </c>
      <c r="D359" s="8" t="s">
        <v>1976</v>
      </c>
      <c r="E359" s="8" t="s">
        <v>1902</v>
      </c>
      <c r="F359" s="8">
        <v>0</v>
      </c>
      <c r="G359" s="8">
        <v>0</v>
      </c>
      <c r="H359" s="8">
        <f t="shared" si="7"/>
        <v>0</v>
      </c>
      <c r="I359" s="8">
        <v>0.117576</v>
      </c>
      <c r="J359" s="8">
        <v>30.46</v>
      </c>
      <c r="K359" s="8">
        <v>11.99</v>
      </c>
      <c r="L359" s="8">
        <v>0</v>
      </c>
      <c r="M359" s="8">
        <v>5.79</v>
      </c>
      <c r="N359">
        <v>229.04999999999995</v>
      </c>
      <c r="O359" s="8">
        <v>0</v>
      </c>
      <c r="P359" s="8">
        <v>32.412090589999998</v>
      </c>
      <c r="Q359" s="8">
        <v>-106.86472420600001</v>
      </c>
    </row>
    <row r="360" spans="1:17" x14ac:dyDescent="0.3">
      <c r="A360" s="4">
        <v>44684</v>
      </c>
      <c r="B360" s="4" t="s">
        <v>1955</v>
      </c>
      <c r="C360" s="8" t="s">
        <v>1994</v>
      </c>
      <c r="D360" s="8" t="s">
        <v>1978</v>
      </c>
      <c r="E360" s="8" t="s">
        <v>1902</v>
      </c>
      <c r="F360" s="8">
        <v>0</v>
      </c>
      <c r="G360" s="8">
        <v>0</v>
      </c>
      <c r="H360" s="8">
        <f t="shared" si="7"/>
        <v>0</v>
      </c>
      <c r="I360" s="8">
        <v>0.12887799999999999</v>
      </c>
      <c r="J360" s="8">
        <v>30.6</v>
      </c>
      <c r="K360" s="8">
        <v>12.19</v>
      </c>
      <c r="L360" s="8">
        <v>0</v>
      </c>
      <c r="M360" s="8">
        <v>6.65</v>
      </c>
      <c r="N360">
        <v>198.68000000000004</v>
      </c>
      <c r="O360" s="8">
        <v>0</v>
      </c>
      <c r="P360" s="8">
        <v>32.343313553999998</v>
      </c>
      <c r="Q360" s="8">
        <v>-106.83927490400001</v>
      </c>
    </row>
    <row r="361" spans="1:17" x14ac:dyDescent="0.3">
      <c r="A361" s="4">
        <v>44684</v>
      </c>
      <c r="B361" s="4" t="s">
        <v>1955</v>
      </c>
      <c r="C361" s="8" t="s">
        <v>1994</v>
      </c>
      <c r="D361" s="8" t="s">
        <v>1979</v>
      </c>
      <c r="E361" s="8" t="s">
        <v>1902</v>
      </c>
      <c r="F361" s="8">
        <v>0</v>
      </c>
      <c r="G361" s="8">
        <v>0</v>
      </c>
      <c r="H361" s="8">
        <f t="shared" si="7"/>
        <v>0</v>
      </c>
      <c r="I361" s="8">
        <v>0.11687</v>
      </c>
      <c r="J361" s="8">
        <v>30.6</v>
      </c>
      <c r="K361" s="8">
        <v>12.19</v>
      </c>
      <c r="L361" s="8">
        <v>0</v>
      </c>
      <c r="M361" s="8">
        <v>6.65</v>
      </c>
      <c r="N361">
        <v>198.68000000000004</v>
      </c>
      <c r="O361" s="8">
        <v>0</v>
      </c>
      <c r="P361" s="8">
        <v>32.341215061</v>
      </c>
      <c r="Q361" s="8">
        <v>-106.83799523899999</v>
      </c>
    </row>
    <row r="362" spans="1:17" x14ac:dyDescent="0.3">
      <c r="A362" s="4">
        <v>44684</v>
      </c>
      <c r="B362" s="4" t="s">
        <v>1955</v>
      </c>
      <c r="C362" s="8" t="s">
        <v>1994</v>
      </c>
      <c r="D362" s="8" t="s">
        <v>1980</v>
      </c>
      <c r="E362" s="8" t="s">
        <v>1902</v>
      </c>
      <c r="F362" s="8">
        <v>0</v>
      </c>
      <c r="G362" s="8">
        <v>0</v>
      </c>
      <c r="H362" s="8">
        <f t="shared" si="7"/>
        <v>0</v>
      </c>
      <c r="I362" s="8">
        <v>0.11955200000000001</v>
      </c>
      <c r="J362" s="8">
        <v>30.6</v>
      </c>
      <c r="K362" s="8">
        <v>12.19</v>
      </c>
      <c r="L362" s="8">
        <v>0</v>
      </c>
      <c r="M362" s="8">
        <v>6.65</v>
      </c>
      <c r="N362">
        <v>198.68000000000004</v>
      </c>
      <c r="O362" s="8">
        <v>0</v>
      </c>
      <c r="P362" s="8">
        <v>32.339590061000003</v>
      </c>
      <c r="Q362" s="8">
        <v>-106.836637622</v>
      </c>
    </row>
    <row r="363" spans="1:17" x14ac:dyDescent="0.3">
      <c r="A363" s="4">
        <v>44684</v>
      </c>
      <c r="B363" s="4" t="s">
        <v>1955</v>
      </c>
      <c r="C363" s="8" t="s">
        <v>1994</v>
      </c>
      <c r="D363" s="8" t="s">
        <v>1981</v>
      </c>
      <c r="E363" s="8" t="s">
        <v>1902</v>
      </c>
      <c r="F363" s="8">
        <v>0</v>
      </c>
      <c r="G363" s="8">
        <v>0</v>
      </c>
      <c r="H363" s="8">
        <f t="shared" si="7"/>
        <v>0</v>
      </c>
      <c r="I363" s="8">
        <v>0.137929</v>
      </c>
      <c r="J363" s="8">
        <v>30.6</v>
      </c>
      <c r="K363" s="8">
        <v>12.19</v>
      </c>
      <c r="L363" s="8">
        <v>0</v>
      </c>
      <c r="M363" s="8">
        <v>6.65</v>
      </c>
      <c r="N363">
        <v>198.68000000000004</v>
      </c>
      <c r="O363" s="8">
        <v>0</v>
      </c>
      <c r="P363" s="8">
        <v>32.337331808999998</v>
      </c>
      <c r="Q363" s="8">
        <v>-106.835410427</v>
      </c>
    </row>
    <row r="364" spans="1:17" x14ac:dyDescent="0.3">
      <c r="A364" s="4">
        <v>44684</v>
      </c>
      <c r="B364" s="4" t="s">
        <v>1955</v>
      </c>
      <c r="C364" s="8" t="s">
        <v>1897</v>
      </c>
      <c r="D364" s="8" t="s">
        <v>1898</v>
      </c>
      <c r="E364" s="8" t="s">
        <v>1902</v>
      </c>
      <c r="F364" s="8">
        <v>0</v>
      </c>
      <c r="G364" s="8">
        <v>0.25</v>
      </c>
      <c r="H364" s="8">
        <f t="shared" si="7"/>
        <v>0</v>
      </c>
      <c r="I364" s="8">
        <v>0.15396599999999999</v>
      </c>
      <c r="J364" s="8">
        <v>30.66</v>
      </c>
      <c r="K364" s="8">
        <v>12.35</v>
      </c>
      <c r="L364" s="8">
        <v>0</v>
      </c>
      <c r="M364" s="8">
        <v>6.6000000000000005</v>
      </c>
      <c r="N364">
        <v>181.63</v>
      </c>
      <c r="O364" s="8">
        <v>0</v>
      </c>
      <c r="P364" s="8">
        <v>32.276358324999997</v>
      </c>
      <c r="Q364" s="8">
        <v>-106.82694495699999</v>
      </c>
    </row>
    <row r="365" spans="1:17" x14ac:dyDescent="0.3">
      <c r="A365" s="4">
        <v>44684</v>
      </c>
      <c r="B365" s="4" t="s">
        <v>1955</v>
      </c>
      <c r="C365" s="8" t="s">
        <v>1897</v>
      </c>
      <c r="D365" s="8" t="s">
        <v>1900</v>
      </c>
      <c r="E365" s="8" t="s">
        <v>1902</v>
      </c>
      <c r="F365" s="8">
        <v>0</v>
      </c>
      <c r="G365" s="8">
        <v>0.25</v>
      </c>
      <c r="H365" s="8">
        <f t="shared" si="7"/>
        <v>0</v>
      </c>
      <c r="I365" s="8">
        <v>0.130435</v>
      </c>
      <c r="J365" s="8">
        <v>30.66</v>
      </c>
      <c r="K365" s="8">
        <v>12.35</v>
      </c>
      <c r="L365" s="8">
        <v>0</v>
      </c>
      <c r="M365" s="8">
        <v>6.6000000000000005</v>
      </c>
      <c r="N365">
        <v>181.63</v>
      </c>
      <c r="O365" s="8">
        <v>0</v>
      </c>
      <c r="P365" s="8">
        <v>32.273942241</v>
      </c>
      <c r="Q365" s="8">
        <v>-106.82747175900001</v>
      </c>
    </row>
    <row r="366" spans="1:17" x14ac:dyDescent="0.3">
      <c r="A366" s="4">
        <v>44684</v>
      </c>
      <c r="B366" s="4" t="s">
        <v>1955</v>
      </c>
      <c r="C366" s="8" t="s">
        <v>1897</v>
      </c>
      <c r="D366" s="8" t="s">
        <v>1901</v>
      </c>
      <c r="E366" s="8" t="s">
        <v>1899</v>
      </c>
      <c r="F366" s="8">
        <v>1</v>
      </c>
      <c r="G366" s="8">
        <v>0.25</v>
      </c>
      <c r="H366" s="8">
        <f t="shared" si="7"/>
        <v>28.011204481792713</v>
      </c>
      <c r="I366" s="8">
        <v>0.17093149999999999</v>
      </c>
      <c r="J366" s="8">
        <v>30.66</v>
      </c>
      <c r="K366" s="8">
        <v>12.35</v>
      </c>
      <c r="L366" s="8">
        <v>0</v>
      </c>
      <c r="M366" s="8">
        <v>6.6000000000000005</v>
      </c>
      <c r="N366">
        <v>181.63</v>
      </c>
      <c r="O366" s="8">
        <v>0</v>
      </c>
      <c r="P366" s="8">
        <v>32.271216866000003</v>
      </c>
      <c r="Q366" s="8">
        <v>-106.827994287</v>
      </c>
    </row>
    <row r="367" spans="1:17" x14ac:dyDescent="0.3">
      <c r="A367" s="4">
        <v>44684</v>
      </c>
      <c r="B367" s="4" t="s">
        <v>1955</v>
      </c>
      <c r="C367" s="8" t="s">
        <v>1897</v>
      </c>
      <c r="D367" s="8" t="s">
        <v>1903</v>
      </c>
      <c r="E367" s="8" t="s">
        <v>1902</v>
      </c>
      <c r="F367" s="8">
        <v>0</v>
      </c>
      <c r="G367" s="8">
        <v>0.25</v>
      </c>
      <c r="H367" s="8">
        <f t="shared" si="7"/>
        <v>0</v>
      </c>
      <c r="I367" s="8">
        <v>0.21868199999999999</v>
      </c>
      <c r="J367" s="8">
        <v>30.66</v>
      </c>
      <c r="K367" s="8">
        <v>12.35</v>
      </c>
      <c r="L367" s="8">
        <v>0</v>
      </c>
      <c r="M367" s="8">
        <v>6.6000000000000005</v>
      </c>
      <c r="N367">
        <v>181.63</v>
      </c>
      <c r="O367" s="8">
        <v>0</v>
      </c>
      <c r="P367" s="8">
        <v>32.266960032</v>
      </c>
      <c r="Q367" s="8">
        <v>-106.82764308500001</v>
      </c>
    </row>
    <row r="368" spans="1:17" x14ac:dyDescent="0.3">
      <c r="A368" s="4">
        <v>44691</v>
      </c>
      <c r="B368" s="4" t="s">
        <v>1955</v>
      </c>
      <c r="C368" s="8" t="s">
        <v>1910</v>
      </c>
      <c r="D368" s="8" t="s">
        <v>1911</v>
      </c>
      <c r="E368" s="8" t="s">
        <v>1902</v>
      </c>
      <c r="F368" s="8">
        <v>0</v>
      </c>
      <c r="G368" s="8">
        <v>0</v>
      </c>
      <c r="H368" s="8">
        <f t="shared" si="7"/>
        <v>0</v>
      </c>
      <c r="I368" s="8">
        <v>0.164988</v>
      </c>
      <c r="J368" s="8">
        <v>34.26</v>
      </c>
      <c r="K368" s="8">
        <v>11.48</v>
      </c>
      <c r="L368" s="8">
        <v>0</v>
      </c>
      <c r="M368" s="8">
        <v>5.69</v>
      </c>
      <c r="N368">
        <v>172.12000000000003</v>
      </c>
      <c r="O368" s="8">
        <v>0</v>
      </c>
      <c r="P368" s="8">
        <v>32.684593554999999</v>
      </c>
      <c r="Q368" s="8">
        <v>-107.198291263</v>
      </c>
    </row>
    <row r="369" spans="1:17" x14ac:dyDescent="0.3">
      <c r="A369" s="4">
        <v>44691</v>
      </c>
      <c r="B369" s="4" t="s">
        <v>1955</v>
      </c>
      <c r="C369" s="8" t="s">
        <v>1910</v>
      </c>
      <c r="D369" s="8" t="s">
        <v>1912</v>
      </c>
      <c r="E369" s="8" t="s">
        <v>1902</v>
      </c>
      <c r="F369" s="8">
        <v>0</v>
      </c>
      <c r="G369" s="8">
        <v>0</v>
      </c>
      <c r="H369" s="8">
        <f t="shared" si="7"/>
        <v>0</v>
      </c>
      <c r="I369" s="8">
        <v>0.16219700000000001</v>
      </c>
      <c r="J369" s="8">
        <v>34.26</v>
      </c>
      <c r="K369" s="8">
        <v>11.48</v>
      </c>
      <c r="L369" s="8">
        <v>0</v>
      </c>
      <c r="M369" s="8">
        <v>5.69</v>
      </c>
      <c r="N369">
        <v>172.12000000000003</v>
      </c>
      <c r="O369" s="8">
        <v>0</v>
      </c>
      <c r="P369" s="8">
        <v>32.683200063000001</v>
      </c>
      <c r="Q369" s="8">
        <v>-107.19655905899999</v>
      </c>
    </row>
    <row r="370" spans="1:17" x14ac:dyDescent="0.3">
      <c r="A370" s="4">
        <v>44691</v>
      </c>
      <c r="B370" s="4" t="s">
        <v>1955</v>
      </c>
      <c r="C370" s="8" t="s">
        <v>1910</v>
      </c>
      <c r="D370" s="8" t="s">
        <v>1913</v>
      </c>
      <c r="E370" s="8" t="s">
        <v>1902</v>
      </c>
      <c r="F370" s="8">
        <v>0</v>
      </c>
      <c r="G370" s="8">
        <v>0</v>
      </c>
      <c r="H370" s="8">
        <f t="shared" si="7"/>
        <v>0</v>
      </c>
      <c r="I370" s="8">
        <v>0.139212</v>
      </c>
      <c r="J370" s="8">
        <v>34.26</v>
      </c>
      <c r="K370" s="8">
        <v>11.48</v>
      </c>
      <c r="L370" s="8">
        <v>0</v>
      </c>
      <c r="M370" s="8">
        <v>5.69</v>
      </c>
      <c r="N370">
        <v>172.12000000000003</v>
      </c>
      <c r="O370" s="8">
        <v>0</v>
      </c>
      <c r="P370" s="8">
        <v>32.682965369999998</v>
      </c>
      <c r="Q370" s="8">
        <v>-107.194007775</v>
      </c>
    </row>
    <row r="371" spans="1:17" x14ac:dyDescent="0.3">
      <c r="A371" s="4">
        <v>44691</v>
      </c>
      <c r="B371" s="4" t="s">
        <v>1955</v>
      </c>
      <c r="C371" s="8" t="s">
        <v>1910</v>
      </c>
      <c r="D371" s="8" t="s">
        <v>1914</v>
      </c>
      <c r="E371" s="8" t="s">
        <v>1902</v>
      </c>
      <c r="F371" s="8">
        <v>0</v>
      </c>
      <c r="G371" s="8">
        <v>0</v>
      </c>
      <c r="H371" s="8">
        <f t="shared" si="7"/>
        <v>0</v>
      </c>
      <c r="I371" s="8">
        <v>0.16356200000000001</v>
      </c>
      <c r="J371" s="8">
        <v>34.26</v>
      </c>
      <c r="K371" s="8">
        <v>11.48</v>
      </c>
      <c r="L371" s="8">
        <v>0</v>
      </c>
      <c r="M371" s="8">
        <v>5.69</v>
      </c>
      <c r="N371">
        <v>172.12000000000003</v>
      </c>
      <c r="O371" s="8">
        <v>0</v>
      </c>
      <c r="P371" s="8">
        <v>32.683288324999999</v>
      </c>
      <c r="Q371" s="8">
        <v>-107.192017576</v>
      </c>
    </row>
    <row r="372" spans="1:17" x14ac:dyDescent="0.3">
      <c r="A372" s="4">
        <v>44691</v>
      </c>
      <c r="B372" s="4" t="s">
        <v>1955</v>
      </c>
      <c r="C372" s="8" t="s">
        <v>1915</v>
      </c>
      <c r="D372" s="8" t="s">
        <v>1916</v>
      </c>
      <c r="E372" s="8" t="s">
        <v>1902</v>
      </c>
      <c r="F372" s="8">
        <v>0</v>
      </c>
      <c r="G372" s="8">
        <v>0</v>
      </c>
      <c r="H372" s="8">
        <f t="shared" si="7"/>
        <v>0</v>
      </c>
      <c r="I372" s="8">
        <v>0.111263</v>
      </c>
      <c r="J372" s="8">
        <v>34.29</v>
      </c>
      <c r="K372" s="8">
        <v>11.63</v>
      </c>
      <c r="L372" s="8">
        <v>0</v>
      </c>
      <c r="M372" s="8">
        <v>5.57</v>
      </c>
      <c r="N372">
        <v>179.86999999999998</v>
      </c>
      <c r="O372" s="8">
        <v>0</v>
      </c>
      <c r="P372" s="8">
        <v>32.659915722999997</v>
      </c>
      <c r="Q372" s="8">
        <v>-107.11338426</v>
      </c>
    </row>
    <row r="373" spans="1:17" x14ac:dyDescent="0.3">
      <c r="A373" s="4">
        <v>44691</v>
      </c>
      <c r="B373" s="4" t="s">
        <v>1955</v>
      </c>
      <c r="C373" s="8" t="s">
        <v>1915</v>
      </c>
      <c r="D373" s="8" t="s">
        <v>1917</v>
      </c>
      <c r="E373" s="8" t="s">
        <v>1902</v>
      </c>
      <c r="F373" s="8">
        <v>0</v>
      </c>
      <c r="G373" s="8">
        <v>0</v>
      </c>
      <c r="H373" s="8">
        <f t="shared" si="7"/>
        <v>0</v>
      </c>
      <c r="I373" s="8">
        <v>0.121115</v>
      </c>
      <c r="J373" s="8">
        <v>34.29</v>
      </c>
      <c r="K373" s="8">
        <v>11.63</v>
      </c>
      <c r="L373" s="8">
        <v>0</v>
      </c>
      <c r="M373" s="8">
        <v>5.57</v>
      </c>
      <c r="N373">
        <v>179.86999999999998</v>
      </c>
      <c r="O373" s="8">
        <v>0</v>
      </c>
      <c r="P373" s="8">
        <v>32.658148566000001</v>
      </c>
      <c r="Q373" s="8">
        <v>-107.111894041</v>
      </c>
    </row>
    <row r="374" spans="1:17" x14ac:dyDescent="0.3">
      <c r="A374" s="4">
        <v>44691</v>
      </c>
      <c r="B374" s="4" t="s">
        <v>1955</v>
      </c>
      <c r="C374" s="8" t="s">
        <v>1915</v>
      </c>
      <c r="D374" s="8" t="s">
        <v>1918</v>
      </c>
      <c r="E374" s="8" t="s">
        <v>1902</v>
      </c>
      <c r="F374" s="8">
        <v>0</v>
      </c>
      <c r="G374" s="8">
        <v>0</v>
      </c>
      <c r="H374" s="8">
        <f t="shared" si="7"/>
        <v>0</v>
      </c>
      <c r="I374" s="8">
        <v>0.196266</v>
      </c>
      <c r="J374" s="8">
        <v>34.29</v>
      </c>
      <c r="K374" s="8">
        <v>11.63</v>
      </c>
      <c r="L374" s="8">
        <v>0</v>
      </c>
      <c r="M374" s="8">
        <v>5.57</v>
      </c>
      <c r="N374">
        <v>179.86999999999998</v>
      </c>
      <c r="O374" s="8">
        <v>0</v>
      </c>
      <c r="P374" s="8">
        <v>32.656895472000002</v>
      </c>
      <c r="Q374" s="8">
        <v>-107.110165525</v>
      </c>
    </row>
    <row r="375" spans="1:17" x14ac:dyDescent="0.3">
      <c r="A375" s="4">
        <v>44691</v>
      </c>
      <c r="B375" s="4" t="s">
        <v>1955</v>
      </c>
      <c r="C375" s="8" t="s">
        <v>1915</v>
      </c>
      <c r="D375" s="8" t="s">
        <v>1919</v>
      </c>
      <c r="E375" s="8" t="s">
        <v>1902</v>
      </c>
      <c r="F375" s="8">
        <v>0</v>
      </c>
      <c r="G375" s="8">
        <v>0</v>
      </c>
      <c r="H375" s="8">
        <f t="shared" si="7"/>
        <v>0</v>
      </c>
      <c r="I375" s="8">
        <v>0.20474899999999999</v>
      </c>
      <c r="J375" s="8">
        <v>34.29</v>
      </c>
      <c r="K375" s="8">
        <v>11.63</v>
      </c>
      <c r="L375" s="8">
        <v>0</v>
      </c>
      <c r="M375" s="8">
        <v>5.57</v>
      </c>
      <c r="N375">
        <v>179.86999999999998</v>
      </c>
      <c r="O375" s="8">
        <v>0</v>
      </c>
      <c r="P375" s="8">
        <v>32.655832394999997</v>
      </c>
      <c r="Q375" s="8">
        <v>-107.10839526700001</v>
      </c>
    </row>
    <row r="376" spans="1:17" x14ac:dyDescent="0.3">
      <c r="A376" s="4">
        <v>44691</v>
      </c>
      <c r="B376" s="4" t="s">
        <v>1955</v>
      </c>
      <c r="C376" s="8" t="s">
        <v>1920</v>
      </c>
      <c r="D376" s="8" t="s">
        <v>1921</v>
      </c>
      <c r="E376" s="8" t="s">
        <v>1902</v>
      </c>
      <c r="F376" s="8">
        <v>0</v>
      </c>
      <c r="G376" s="8">
        <v>0</v>
      </c>
      <c r="H376" s="8">
        <f t="shared" si="7"/>
        <v>0</v>
      </c>
      <c r="I376" s="8">
        <v>0.105032</v>
      </c>
      <c r="J376" s="8">
        <v>34.299999999999997</v>
      </c>
      <c r="K376" s="8">
        <v>11.71</v>
      </c>
      <c r="L376" s="8">
        <v>0</v>
      </c>
      <c r="M376" s="8">
        <v>6.3800000000000008</v>
      </c>
      <c r="N376">
        <v>187</v>
      </c>
      <c r="O376" s="8">
        <v>0</v>
      </c>
      <c r="P376" s="8">
        <v>32.643676372000002</v>
      </c>
      <c r="Q376" s="8">
        <v>-107.043436607</v>
      </c>
    </row>
    <row r="377" spans="1:17" x14ac:dyDescent="0.3">
      <c r="A377" s="4">
        <v>44691</v>
      </c>
      <c r="B377" s="4" t="s">
        <v>1955</v>
      </c>
      <c r="C377" s="8" t="s">
        <v>1920</v>
      </c>
      <c r="D377" s="8" t="s">
        <v>1922</v>
      </c>
      <c r="E377" s="8" t="s">
        <v>1902</v>
      </c>
      <c r="F377" s="8">
        <v>0</v>
      </c>
      <c r="G377" s="8">
        <v>0</v>
      </c>
      <c r="H377" s="8">
        <f t="shared" si="7"/>
        <v>0</v>
      </c>
      <c r="I377" s="8">
        <v>0.13164200000000001</v>
      </c>
      <c r="J377" s="8">
        <v>34.299999999999997</v>
      </c>
      <c r="K377" s="8">
        <v>11.71</v>
      </c>
      <c r="L377" s="8">
        <v>0</v>
      </c>
      <c r="M377" s="8">
        <v>6.3800000000000008</v>
      </c>
      <c r="N377">
        <v>187</v>
      </c>
      <c r="O377" s="8">
        <v>0</v>
      </c>
      <c r="P377" s="8">
        <v>32.642256478</v>
      </c>
      <c r="Q377" s="8">
        <v>-107.041698704</v>
      </c>
    </row>
    <row r="378" spans="1:17" x14ac:dyDescent="0.3">
      <c r="A378" s="4">
        <v>44691</v>
      </c>
      <c r="B378" s="4" t="s">
        <v>1955</v>
      </c>
      <c r="C378" s="8" t="s">
        <v>1920</v>
      </c>
      <c r="D378" s="8" t="s">
        <v>1923</v>
      </c>
      <c r="E378" s="8" t="s">
        <v>1902</v>
      </c>
      <c r="F378" s="8">
        <v>0</v>
      </c>
      <c r="G378" s="8">
        <v>0</v>
      </c>
      <c r="H378" s="8">
        <f t="shared" si="7"/>
        <v>0</v>
      </c>
      <c r="I378" s="8">
        <v>0.101656</v>
      </c>
      <c r="J378" s="8">
        <v>34.299999999999997</v>
      </c>
      <c r="K378" s="8">
        <v>11.71</v>
      </c>
      <c r="L378" s="8">
        <v>0</v>
      </c>
      <c r="M378" s="8">
        <v>6.3800000000000008</v>
      </c>
      <c r="N378">
        <v>187</v>
      </c>
      <c r="O378" s="8">
        <v>0</v>
      </c>
      <c r="P378" s="8">
        <v>32.640433246000001</v>
      </c>
      <c r="Q378" s="8">
        <v>-107.04065071399999</v>
      </c>
    </row>
    <row r="379" spans="1:17" x14ac:dyDescent="0.3">
      <c r="A379" s="4">
        <v>44691</v>
      </c>
      <c r="B379" s="4" t="s">
        <v>1955</v>
      </c>
      <c r="C379" s="8" t="s">
        <v>1920</v>
      </c>
      <c r="D379" s="8" t="s">
        <v>1924</v>
      </c>
      <c r="E379" s="8" t="s">
        <v>1902</v>
      </c>
      <c r="F379" s="8">
        <v>0</v>
      </c>
      <c r="G379" s="8">
        <v>0</v>
      </c>
      <c r="H379" s="8">
        <f t="shared" si="7"/>
        <v>0</v>
      </c>
      <c r="I379" s="8">
        <v>7.7700900000000003E-2</v>
      </c>
      <c r="J379" s="8">
        <v>34.299999999999997</v>
      </c>
      <c r="K379" s="8">
        <v>11.71</v>
      </c>
      <c r="L379" s="8">
        <v>0</v>
      </c>
      <c r="M379" s="8">
        <v>6.3800000000000008</v>
      </c>
      <c r="N379">
        <v>187</v>
      </c>
      <c r="O379" s="8">
        <v>0</v>
      </c>
      <c r="P379" s="8">
        <v>32.638175496999999</v>
      </c>
      <c r="Q379" s="8">
        <v>-107.040821118</v>
      </c>
    </row>
    <row r="380" spans="1:17" x14ac:dyDescent="0.3">
      <c r="A380" s="4">
        <v>44698</v>
      </c>
      <c r="B380" s="4" t="s">
        <v>1955</v>
      </c>
      <c r="C380" s="8" t="s">
        <v>1925</v>
      </c>
      <c r="D380" s="8" t="s">
        <v>1926</v>
      </c>
      <c r="E380" s="8" t="s">
        <v>1899</v>
      </c>
      <c r="F380" s="8">
        <v>1</v>
      </c>
      <c r="G380" s="8">
        <v>0.25</v>
      </c>
      <c r="H380" s="8">
        <f t="shared" si="7"/>
        <v>28.011204481792713</v>
      </c>
      <c r="I380" s="8">
        <v>9.5693100000000003E-2</v>
      </c>
      <c r="J380" s="8">
        <v>35.04</v>
      </c>
      <c r="K380" s="8">
        <v>15.14</v>
      </c>
      <c r="L380" s="8">
        <v>0</v>
      </c>
      <c r="M380" s="8">
        <v>12.23</v>
      </c>
      <c r="N380">
        <v>229.56</v>
      </c>
      <c r="O380" s="8">
        <v>0</v>
      </c>
      <c r="P380" s="8">
        <v>32.208915603999998</v>
      </c>
      <c r="Q380" s="8">
        <v>-106.769143017</v>
      </c>
    </row>
    <row r="381" spans="1:17" x14ac:dyDescent="0.3">
      <c r="A381" s="4">
        <v>44698</v>
      </c>
      <c r="B381" s="4" t="s">
        <v>1955</v>
      </c>
      <c r="C381" s="8" t="s">
        <v>1925</v>
      </c>
      <c r="D381" s="8" t="s">
        <v>1927</v>
      </c>
      <c r="E381" s="8" t="s">
        <v>1902</v>
      </c>
      <c r="F381" s="8">
        <v>0</v>
      </c>
      <c r="G381" s="8">
        <v>0.25</v>
      </c>
      <c r="H381" s="8">
        <f t="shared" si="7"/>
        <v>0</v>
      </c>
      <c r="I381" s="8">
        <v>7.9866099999999995E-2</v>
      </c>
      <c r="J381" s="8">
        <v>35.04</v>
      </c>
      <c r="K381" s="8">
        <v>15.14</v>
      </c>
      <c r="L381" s="8">
        <v>0</v>
      </c>
      <c r="M381" s="8">
        <v>12.23</v>
      </c>
      <c r="N381">
        <v>229.56</v>
      </c>
      <c r="O381" s="8">
        <v>0</v>
      </c>
      <c r="P381" s="8">
        <v>32.207741466999998</v>
      </c>
      <c r="Q381" s="8">
        <v>-106.766901109</v>
      </c>
    </row>
    <row r="382" spans="1:17" x14ac:dyDescent="0.3">
      <c r="A382" s="4">
        <v>44698</v>
      </c>
      <c r="B382" s="4" t="s">
        <v>1955</v>
      </c>
      <c r="C382" s="8" t="s">
        <v>1925</v>
      </c>
      <c r="D382" s="8" t="s">
        <v>1928</v>
      </c>
      <c r="E382" s="8" t="s">
        <v>1902</v>
      </c>
      <c r="F382" s="8">
        <v>0</v>
      </c>
      <c r="G382" s="8">
        <v>0.25</v>
      </c>
      <c r="H382" s="8">
        <f t="shared" si="7"/>
        <v>0</v>
      </c>
      <c r="I382" s="8">
        <v>0.124338</v>
      </c>
      <c r="J382" s="8">
        <v>35.04</v>
      </c>
      <c r="K382" s="8">
        <v>15.14</v>
      </c>
      <c r="L382" s="8">
        <v>0</v>
      </c>
      <c r="M382" s="8">
        <v>12.23</v>
      </c>
      <c r="N382">
        <v>229.56</v>
      </c>
      <c r="O382" s="8">
        <v>0</v>
      </c>
      <c r="P382" s="8">
        <v>32.207102515000003</v>
      </c>
      <c r="Q382" s="8">
        <v>-106.764127538</v>
      </c>
    </row>
    <row r="383" spans="1:17" x14ac:dyDescent="0.3">
      <c r="A383" s="4">
        <v>44698</v>
      </c>
      <c r="B383" s="4" t="s">
        <v>1955</v>
      </c>
      <c r="C383" s="8" t="s">
        <v>1925</v>
      </c>
      <c r="D383" s="8" t="s">
        <v>1929</v>
      </c>
      <c r="E383" s="8" t="s">
        <v>1902</v>
      </c>
      <c r="F383" s="8">
        <v>0</v>
      </c>
      <c r="G383" s="8">
        <v>0.25</v>
      </c>
      <c r="H383" s="8">
        <f t="shared" si="7"/>
        <v>0</v>
      </c>
      <c r="I383" s="8">
        <v>0.12199</v>
      </c>
      <c r="J383" s="8">
        <v>35.04</v>
      </c>
      <c r="K383" s="8">
        <v>15.14</v>
      </c>
      <c r="L383" s="8">
        <v>0</v>
      </c>
      <c r="M383" s="8">
        <v>12.23</v>
      </c>
      <c r="N383">
        <v>229.56</v>
      </c>
      <c r="O383" s="8">
        <v>0</v>
      </c>
      <c r="P383" s="8">
        <v>32.206367254</v>
      </c>
      <c r="Q383" s="8">
        <v>-106.760718031</v>
      </c>
    </row>
    <row r="384" spans="1:17" x14ac:dyDescent="0.3">
      <c r="A384" s="4">
        <v>44698</v>
      </c>
      <c r="B384" s="4" t="s">
        <v>1955</v>
      </c>
      <c r="C384" s="8" t="s">
        <v>1930</v>
      </c>
      <c r="D384" s="8" t="s">
        <v>1931</v>
      </c>
      <c r="E384" s="8" t="s">
        <v>1902</v>
      </c>
      <c r="F384" s="8">
        <v>0</v>
      </c>
      <c r="G384" s="8">
        <v>0</v>
      </c>
      <c r="H384" s="8">
        <f t="shared" si="7"/>
        <v>0</v>
      </c>
      <c r="I384" s="8">
        <v>0.10994</v>
      </c>
      <c r="J384" s="8">
        <v>35.130000000000003</v>
      </c>
      <c r="K384" s="8">
        <v>15.65</v>
      </c>
      <c r="L384" s="8">
        <v>0</v>
      </c>
      <c r="M384" s="8">
        <v>9.83</v>
      </c>
      <c r="N384">
        <v>290.78999999999996</v>
      </c>
      <c r="O384" s="8">
        <v>0</v>
      </c>
      <c r="P384" s="8">
        <v>32.153534860999997</v>
      </c>
      <c r="Q384" s="8">
        <v>-106.703418754</v>
      </c>
    </row>
    <row r="385" spans="1:17" x14ac:dyDescent="0.3">
      <c r="A385" s="4">
        <v>44698</v>
      </c>
      <c r="B385" s="4" t="s">
        <v>1955</v>
      </c>
      <c r="C385" s="8" t="s">
        <v>1930</v>
      </c>
      <c r="D385" s="8" t="s">
        <v>1932</v>
      </c>
      <c r="E385" s="8" t="s">
        <v>1902</v>
      </c>
      <c r="F385" s="8">
        <v>0</v>
      </c>
      <c r="G385" s="8">
        <v>0</v>
      </c>
      <c r="H385" s="8">
        <f t="shared" si="7"/>
        <v>0</v>
      </c>
      <c r="I385" s="8">
        <v>0.10545</v>
      </c>
      <c r="J385" s="8">
        <v>35.130000000000003</v>
      </c>
      <c r="K385" s="8">
        <v>15.65</v>
      </c>
      <c r="L385" s="8">
        <v>0</v>
      </c>
      <c r="M385" s="8">
        <v>9.83</v>
      </c>
      <c r="N385">
        <v>290.78999999999996</v>
      </c>
      <c r="O385" s="8">
        <v>0</v>
      </c>
      <c r="P385" s="8">
        <v>32.152351588000002</v>
      </c>
      <c r="Q385" s="8">
        <v>-106.70247310800001</v>
      </c>
    </row>
    <row r="386" spans="1:17" x14ac:dyDescent="0.3">
      <c r="A386" s="4">
        <v>44698</v>
      </c>
      <c r="B386" s="4" t="s">
        <v>1955</v>
      </c>
      <c r="C386" s="8" t="s">
        <v>1930</v>
      </c>
      <c r="D386" s="8" t="s">
        <v>1933</v>
      </c>
      <c r="E386" s="8" t="s">
        <v>1902</v>
      </c>
      <c r="F386" s="8">
        <v>0</v>
      </c>
      <c r="G386" s="8">
        <v>0</v>
      </c>
      <c r="H386" s="8">
        <f t="shared" si="7"/>
        <v>0</v>
      </c>
      <c r="I386" s="8">
        <v>0.11374099999999999</v>
      </c>
      <c r="J386" s="8">
        <v>35.130000000000003</v>
      </c>
      <c r="K386" s="8">
        <v>15.65</v>
      </c>
      <c r="L386" s="8">
        <v>0</v>
      </c>
      <c r="M386" s="8">
        <v>9.83</v>
      </c>
      <c r="N386">
        <v>290.78999999999996</v>
      </c>
      <c r="O386" s="8">
        <v>0</v>
      </c>
      <c r="P386" s="8">
        <v>32.151172254000002</v>
      </c>
      <c r="Q386" s="8">
        <v>-106.701775817</v>
      </c>
    </row>
    <row r="387" spans="1:17" x14ac:dyDescent="0.3">
      <c r="A387" s="4">
        <v>44698</v>
      </c>
      <c r="B387" s="4" t="s">
        <v>1955</v>
      </c>
      <c r="C387" s="8" t="s">
        <v>1930</v>
      </c>
      <c r="D387" s="8" t="s">
        <v>1934</v>
      </c>
      <c r="E387" s="8" t="s">
        <v>1902</v>
      </c>
      <c r="F387" s="8">
        <v>0</v>
      </c>
      <c r="G387" s="8">
        <v>0</v>
      </c>
      <c r="H387" s="8">
        <f t="shared" si="7"/>
        <v>0</v>
      </c>
      <c r="I387" s="8">
        <v>7.14862E-2</v>
      </c>
      <c r="J387" s="8">
        <v>35.130000000000003</v>
      </c>
      <c r="K387" s="8">
        <v>15.65</v>
      </c>
      <c r="L387" s="8">
        <v>0</v>
      </c>
      <c r="M387" s="8">
        <v>9.83</v>
      </c>
      <c r="N387">
        <v>290.78999999999996</v>
      </c>
      <c r="O387" s="8">
        <v>0</v>
      </c>
      <c r="P387" s="8">
        <v>32.149876747</v>
      </c>
      <c r="Q387" s="8">
        <v>-106.70122965199999</v>
      </c>
    </row>
    <row r="388" spans="1:17" x14ac:dyDescent="0.3">
      <c r="A388" s="4">
        <v>44698</v>
      </c>
      <c r="B388" s="4" t="s">
        <v>1955</v>
      </c>
      <c r="C388" s="8" t="s">
        <v>1935</v>
      </c>
      <c r="D388" s="8" t="s">
        <v>1936</v>
      </c>
      <c r="E388" s="8" t="s">
        <v>1902</v>
      </c>
      <c r="F388" s="8">
        <v>0</v>
      </c>
      <c r="G388" s="8">
        <v>0</v>
      </c>
      <c r="H388" s="8">
        <f t="shared" si="7"/>
        <v>0</v>
      </c>
      <c r="I388" s="8">
        <v>0.20935699999999999</v>
      </c>
      <c r="J388" s="8">
        <v>35.17</v>
      </c>
      <c r="K388" s="8">
        <v>16.079999999999998</v>
      </c>
      <c r="L388" s="8">
        <v>0</v>
      </c>
      <c r="M388" s="8">
        <v>1.76</v>
      </c>
      <c r="N388">
        <v>280.09000000000003</v>
      </c>
      <c r="O388" s="8">
        <v>0</v>
      </c>
      <c r="P388" s="8">
        <v>32.086251732000001</v>
      </c>
      <c r="Q388" s="8">
        <v>-106.66332744100001</v>
      </c>
    </row>
    <row r="389" spans="1:17" x14ac:dyDescent="0.3">
      <c r="A389" s="4">
        <v>44698</v>
      </c>
      <c r="B389" s="4" t="s">
        <v>1955</v>
      </c>
      <c r="C389" s="8" t="s">
        <v>1935</v>
      </c>
      <c r="D389" s="8" t="s">
        <v>1937</v>
      </c>
      <c r="E389" s="8" t="s">
        <v>1902</v>
      </c>
      <c r="F389" s="8">
        <v>0</v>
      </c>
      <c r="G389" s="8">
        <v>0</v>
      </c>
      <c r="H389" s="8">
        <f t="shared" si="7"/>
        <v>0</v>
      </c>
      <c r="I389" s="8">
        <v>0.14955099999999999</v>
      </c>
      <c r="J389" s="8">
        <v>35.17</v>
      </c>
      <c r="K389" s="8">
        <v>16.079999999999998</v>
      </c>
      <c r="L389" s="8">
        <v>0</v>
      </c>
      <c r="M389" s="8">
        <v>1.76</v>
      </c>
      <c r="N389">
        <v>280.09000000000003</v>
      </c>
      <c r="O389" s="8">
        <v>0</v>
      </c>
      <c r="P389" s="8">
        <v>32.085078013999997</v>
      </c>
      <c r="Q389" s="8">
        <v>-106.664177952</v>
      </c>
    </row>
    <row r="390" spans="1:17" x14ac:dyDescent="0.3">
      <c r="A390" s="4">
        <v>44698</v>
      </c>
      <c r="B390" s="4" t="s">
        <v>1955</v>
      </c>
      <c r="C390" s="8" t="s">
        <v>1935</v>
      </c>
      <c r="D390" s="8" t="s">
        <v>1938</v>
      </c>
      <c r="E390" s="8" t="s">
        <v>1902</v>
      </c>
      <c r="F390" s="8">
        <v>0</v>
      </c>
      <c r="G390" s="8">
        <v>0</v>
      </c>
      <c r="H390" s="8">
        <f t="shared" si="7"/>
        <v>0</v>
      </c>
      <c r="I390" s="8">
        <v>0.15537000000000001</v>
      </c>
      <c r="J390" s="8">
        <v>35.17</v>
      </c>
      <c r="K390" s="8">
        <v>16.079999999999998</v>
      </c>
      <c r="L390" s="8">
        <v>0</v>
      </c>
      <c r="M390" s="8">
        <v>1.76</v>
      </c>
      <c r="N390">
        <v>280.09000000000003</v>
      </c>
      <c r="O390" s="8">
        <v>0</v>
      </c>
      <c r="P390" s="8">
        <v>32.083189068000003</v>
      </c>
      <c r="Q390" s="8">
        <v>-106.664443072</v>
      </c>
    </row>
    <row r="391" spans="1:17" x14ac:dyDescent="0.3">
      <c r="A391" s="4">
        <v>44698</v>
      </c>
      <c r="B391" s="4" t="s">
        <v>1955</v>
      </c>
      <c r="C391" s="8" t="s">
        <v>1935</v>
      </c>
      <c r="D391" s="8" t="s">
        <v>1939</v>
      </c>
      <c r="E391" s="8" t="s">
        <v>1902</v>
      </c>
      <c r="F391" s="8">
        <v>0</v>
      </c>
      <c r="G391" s="8">
        <v>0</v>
      </c>
      <c r="H391" s="8">
        <f t="shared" si="7"/>
        <v>0</v>
      </c>
      <c r="I391" s="8">
        <v>0.14097499999999999</v>
      </c>
      <c r="J391" s="8">
        <v>35.17</v>
      </c>
      <c r="K391" s="8">
        <v>16.079999999999998</v>
      </c>
      <c r="L391" s="8">
        <v>0</v>
      </c>
      <c r="M391" s="8">
        <v>1.76</v>
      </c>
      <c r="N391">
        <v>280.09000000000003</v>
      </c>
      <c r="O391" s="8">
        <v>0</v>
      </c>
      <c r="P391" s="8">
        <v>32.081014803000002</v>
      </c>
      <c r="Q391" s="8">
        <v>-106.663955413</v>
      </c>
    </row>
    <row r="392" spans="1:17" x14ac:dyDescent="0.3">
      <c r="A392" s="4">
        <v>44705</v>
      </c>
      <c r="B392" s="4" t="s">
        <v>1955</v>
      </c>
      <c r="C392" s="8" t="s">
        <v>1897</v>
      </c>
      <c r="D392" s="8" t="s">
        <v>1898</v>
      </c>
      <c r="E392" s="8" t="s">
        <v>1902</v>
      </c>
      <c r="F392" s="8">
        <v>0</v>
      </c>
      <c r="G392" s="8">
        <v>0</v>
      </c>
      <c r="H392" s="8">
        <f t="shared" si="7"/>
        <v>0</v>
      </c>
      <c r="I392" s="8">
        <v>0.15396599999999999</v>
      </c>
      <c r="J392" s="8">
        <v>31.43</v>
      </c>
      <c r="K392" s="8">
        <v>12.42</v>
      </c>
      <c r="L392" s="8">
        <v>0</v>
      </c>
      <c r="M392" s="8">
        <v>15.860000000000001</v>
      </c>
      <c r="N392">
        <v>181.63</v>
      </c>
      <c r="O392" s="8">
        <v>0</v>
      </c>
      <c r="P392" s="8">
        <v>32.276358324999997</v>
      </c>
      <c r="Q392" s="8">
        <v>-106.82694495699999</v>
      </c>
    </row>
    <row r="393" spans="1:17" x14ac:dyDescent="0.3">
      <c r="A393" s="4">
        <v>44705</v>
      </c>
      <c r="B393" s="4" t="s">
        <v>1955</v>
      </c>
      <c r="C393" s="8" t="s">
        <v>1897</v>
      </c>
      <c r="D393" s="8" t="s">
        <v>1900</v>
      </c>
      <c r="E393" s="8" t="s">
        <v>1902</v>
      </c>
      <c r="F393" s="8">
        <v>0</v>
      </c>
      <c r="G393" s="8">
        <v>0</v>
      </c>
      <c r="H393" s="8">
        <f t="shared" si="7"/>
        <v>0</v>
      </c>
      <c r="I393" s="8">
        <v>0.130435</v>
      </c>
      <c r="J393" s="8">
        <v>31.43</v>
      </c>
      <c r="K393" s="8">
        <v>12.42</v>
      </c>
      <c r="L393" s="8">
        <v>0</v>
      </c>
      <c r="M393" s="8">
        <v>15.860000000000001</v>
      </c>
      <c r="N393">
        <v>181.63</v>
      </c>
      <c r="O393" s="8">
        <v>0</v>
      </c>
      <c r="P393" s="8">
        <v>32.273942241</v>
      </c>
      <c r="Q393" s="8">
        <v>-106.82747175900001</v>
      </c>
    </row>
    <row r="394" spans="1:17" x14ac:dyDescent="0.3">
      <c r="A394" s="4">
        <v>44705</v>
      </c>
      <c r="B394" s="4" t="s">
        <v>1955</v>
      </c>
      <c r="C394" s="8" t="s">
        <v>1897</v>
      </c>
      <c r="D394" s="8" t="s">
        <v>1901</v>
      </c>
      <c r="E394" s="8" t="s">
        <v>2048</v>
      </c>
      <c r="F394" s="8">
        <v>0</v>
      </c>
      <c r="G394" s="8">
        <v>0</v>
      </c>
      <c r="H394" s="8">
        <f t="shared" si="7"/>
        <v>0</v>
      </c>
      <c r="I394" s="8">
        <v>0.17093149999999999</v>
      </c>
      <c r="J394" s="8">
        <v>31.43</v>
      </c>
      <c r="K394" s="8">
        <v>12.42</v>
      </c>
      <c r="L394" s="8">
        <v>0</v>
      </c>
      <c r="M394" s="8">
        <v>15.860000000000001</v>
      </c>
      <c r="N394">
        <v>181.63</v>
      </c>
      <c r="O394" s="8">
        <v>0</v>
      </c>
      <c r="P394" s="8">
        <v>32.271216866000003</v>
      </c>
      <c r="Q394" s="8">
        <v>-106.827994287</v>
      </c>
    </row>
    <row r="395" spans="1:17" x14ac:dyDescent="0.3">
      <c r="A395" s="4">
        <v>44705</v>
      </c>
      <c r="B395" s="4" t="s">
        <v>1955</v>
      </c>
      <c r="C395" s="8" t="s">
        <v>1897</v>
      </c>
      <c r="D395" s="8" t="s">
        <v>1903</v>
      </c>
      <c r="E395" s="8" t="s">
        <v>1902</v>
      </c>
      <c r="F395" s="8">
        <v>0</v>
      </c>
      <c r="G395" s="8">
        <v>0</v>
      </c>
      <c r="H395" s="8">
        <f t="shared" si="7"/>
        <v>0</v>
      </c>
      <c r="I395" s="8">
        <v>0.21868199999999999</v>
      </c>
      <c r="J395" s="8">
        <v>31.43</v>
      </c>
      <c r="K395" s="8">
        <v>12.42</v>
      </c>
      <c r="L395" s="8">
        <v>0</v>
      </c>
      <c r="M395" s="8">
        <v>15.860000000000001</v>
      </c>
      <c r="N395">
        <v>181.63</v>
      </c>
      <c r="O395" s="8">
        <v>0</v>
      </c>
      <c r="P395" s="8">
        <v>32.266960032</v>
      </c>
      <c r="Q395" s="8">
        <v>-106.82764308500001</v>
      </c>
    </row>
    <row r="396" spans="1:17" x14ac:dyDescent="0.3">
      <c r="A396" s="4">
        <v>44708</v>
      </c>
      <c r="B396" s="4" t="s">
        <v>1955</v>
      </c>
      <c r="C396" s="8" t="s">
        <v>1956</v>
      </c>
      <c r="D396" s="8" t="s">
        <v>1957</v>
      </c>
      <c r="E396" s="8" t="s">
        <v>1902</v>
      </c>
      <c r="F396" s="8">
        <v>0</v>
      </c>
      <c r="G396" s="8">
        <v>0</v>
      </c>
      <c r="H396" s="8">
        <f t="shared" si="7"/>
        <v>0</v>
      </c>
      <c r="I396" s="8">
        <v>0.132602</v>
      </c>
      <c r="J396" s="8">
        <v>39.18</v>
      </c>
      <c r="K396" s="8">
        <v>14.65</v>
      </c>
      <c r="L396" s="8">
        <v>0</v>
      </c>
      <c r="M396" s="8">
        <v>14.77</v>
      </c>
      <c r="N396">
        <v>304.99999999999994</v>
      </c>
      <c r="O396" s="8">
        <v>0</v>
      </c>
      <c r="P396" s="8">
        <v>32.031857371000001</v>
      </c>
      <c r="Q396" s="8">
        <v>-106.65194758200001</v>
      </c>
    </row>
    <row r="397" spans="1:17" x14ac:dyDescent="0.3">
      <c r="A397" s="4">
        <v>44708</v>
      </c>
      <c r="B397" s="4" t="s">
        <v>1955</v>
      </c>
      <c r="C397" s="8" t="s">
        <v>1956</v>
      </c>
      <c r="D397" s="8" t="s">
        <v>1958</v>
      </c>
      <c r="E397" s="8" t="s">
        <v>1902</v>
      </c>
      <c r="F397" s="8">
        <v>0</v>
      </c>
      <c r="G397" s="8">
        <v>0</v>
      </c>
      <c r="H397" s="8">
        <f t="shared" si="7"/>
        <v>0</v>
      </c>
      <c r="I397" s="8">
        <v>0.13552700000000001</v>
      </c>
      <c r="J397" s="8">
        <v>39.18</v>
      </c>
      <c r="K397" s="8">
        <v>14.65</v>
      </c>
      <c r="L397" s="8">
        <v>0</v>
      </c>
      <c r="M397" s="8">
        <v>14.77</v>
      </c>
      <c r="N397">
        <v>304.99999999999994</v>
      </c>
      <c r="O397" s="8">
        <v>0</v>
      </c>
      <c r="P397" s="8">
        <v>32.029919894000003</v>
      </c>
      <c r="Q397" s="8">
        <v>-106.651127413</v>
      </c>
    </row>
    <row r="398" spans="1:17" x14ac:dyDescent="0.3">
      <c r="A398" s="4">
        <v>44708</v>
      </c>
      <c r="B398" s="4" t="s">
        <v>1955</v>
      </c>
      <c r="C398" s="8" t="s">
        <v>1956</v>
      </c>
      <c r="D398" s="8" t="s">
        <v>1959</v>
      </c>
      <c r="E398" s="8" t="s">
        <v>1902</v>
      </c>
      <c r="F398" s="8">
        <v>0</v>
      </c>
      <c r="G398" s="8">
        <v>0</v>
      </c>
      <c r="H398" s="8">
        <f t="shared" si="7"/>
        <v>0</v>
      </c>
      <c r="I398" s="8">
        <v>0.13644700000000001</v>
      </c>
      <c r="J398" s="8">
        <v>39.18</v>
      </c>
      <c r="K398" s="8">
        <v>14.65</v>
      </c>
      <c r="L398" s="8">
        <v>0</v>
      </c>
      <c r="M398" s="8">
        <v>14.77</v>
      </c>
      <c r="N398">
        <v>304.99999999999994</v>
      </c>
      <c r="O398" s="8">
        <v>0</v>
      </c>
      <c r="P398" s="8">
        <v>32.027896167999998</v>
      </c>
      <c r="Q398" s="8">
        <v>-106.650328953</v>
      </c>
    </row>
    <row r="399" spans="1:17" x14ac:dyDescent="0.3">
      <c r="A399" s="4">
        <v>44708</v>
      </c>
      <c r="B399" s="4" t="s">
        <v>1955</v>
      </c>
      <c r="C399" s="8" t="s">
        <v>1956</v>
      </c>
      <c r="D399" s="8" t="s">
        <v>1960</v>
      </c>
      <c r="E399" s="8" t="s">
        <v>1902</v>
      </c>
      <c r="F399" s="8">
        <v>0</v>
      </c>
      <c r="G399" s="8">
        <v>0</v>
      </c>
      <c r="H399" s="8">
        <f t="shared" si="7"/>
        <v>0</v>
      </c>
      <c r="I399" s="8">
        <v>0.15929099999999999</v>
      </c>
      <c r="J399" s="8">
        <v>39.18</v>
      </c>
      <c r="K399" s="8">
        <v>14.65</v>
      </c>
      <c r="L399" s="8">
        <v>0</v>
      </c>
      <c r="M399" s="8">
        <v>14.77</v>
      </c>
      <c r="N399">
        <v>304.99999999999994</v>
      </c>
      <c r="O399" s="8">
        <v>0</v>
      </c>
      <c r="P399" s="8">
        <v>32.025768841000001</v>
      </c>
      <c r="Q399" s="8">
        <v>-106.649783375</v>
      </c>
    </row>
    <row r="400" spans="1:17" x14ac:dyDescent="0.3">
      <c r="A400" s="4">
        <v>44708</v>
      </c>
      <c r="B400" s="4" t="s">
        <v>1955</v>
      </c>
      <c r="C400" s="8" t="s">
        <v>1961</v>
      </c>
      <c r="D400" s="8" t="s">
        <v>1962</v>
      </c>
      <c r="E400" s="8" t="s">
        <v>1902</v>
      </c>
      <c r="F400" s="8">
        <v>0</v>
      </c>
      <c r="G400" s="8">
        <v>0</v>
      </c>
      <c r="H400" s="8">
        <f t="shared" si="7"/>
        <v>0</v>
      </c>
      <c r="I400" s="8">
        <v>0.13608000000000001</v>
      </c>
      <c r="J400" s="8">
        <v>39.24</v>
      </c>
      <c r="K400" s="8">
        <v>14.76</v>
      </c>
      <c r="L400" s="8">
        <v>0</v>
      </c>
      <c r="M400" s="8">
        <v>7.27</v>
      </c>
      <c r="N400">
        <v>320.88</v>
      </c>
      <c r="O400" s="8">
        <v>0</v>
      </c>
      <c r="P400" s="8">
        <v>31.975540537000001</v>
      </c>
      <c r="Q400" s="8">
        <v>-106.613480262</v>
      </c>
    </row>
    <row r="401" spans="1:17" x14ac:dyDescent="0.3">
      <c r="A401" s="4">
        <v>44708</v>
      </c>
      <c r="B401" s="4" t="s">
        <v>1955</v>
      </c>
      <c r="C401" s="8" t="s">
        <v>1961</v>
      </c>
      <c r="D401" s="8" t="s">
        <v>1963</v>
      </c>
      <c r="E401" s="8" t="s">
        <v>1902</v>
      </c>
      <c r="F401" s="8">
        <v>0</v>
      </c>
      <c r="G401" s="8">
        <v>0</v>
      </c>
      <c r="H401" s="8">
        <f t="shared" si="7"/>
        <v>0</v>
      </c>
      <c r="I401" s="8">
        <v>0.133934</v>
      </c>
      <c r="J401" s="8">
        <v>39.24</v>
      </c>
      <c r="K401" s="8">
        <v>14.76</v>
      </c>
      <c r="L401" s="8">
        <v>0</v>
      </c>
      <c r="M401" s="8">
        <v>7.27</v>
      </c>
      <c r="N401">
        <v>320.88</v>
      </c>
      <c r="O401" s="8">
        <v>0</v>
      </c>
      <c r="P401" s="8">
        <v>31.974060796</v>
      </c>
      <c r="Q401" s="8">
        <v>-106.611764068</v>
      </c>
    </row>
    <row r="402" spans="1:17" x14ac:dyDescent="0.3">
      <c r="A402" s="4">
        <v>44708</v>
      </c>
      <c r="B402" s="4" t="s">
        <v>1955</v>
      </c>
      <c r="C402" s="8" t="s">
        <v>1961</v>
      </c>
      <c r="D402" s="8" t="s">
        <v>1964</v>
      </c>
      <c r="E402" s="8" t="s">
        <v>1902</v>
      </c>
      <c r="F402" s="8">
        <v>0</v>
      </c>
      <c r="G402" s="8">
        <v>0</v>
      </c>
      <c r="H402" s="8">
        <f t="shared" si="7"/>
        <v>0</v>
      </c>
      <c r="I402" s="8">
        <v>0.123949</v>
      </c>
      <c r="J402" s="8">
        <v>39.24</v>
      </c>
      <c r="K402" s="8">
        <v>14.76</v>
      </c>
      <c r="L402" s="8">
        <v>0</v>
      </c>
      <c r="M402" s="8">
        <v>7.27</v>
      </c>
      <c r="N402">
        <v>320.88</v>
      </c>
      <c r="O402" s="8">
        <v>0</v>
      </c>
      <c r="P402" s="8">
        <v>31.972190626</v>
      </c>
      <c r="Q402" s="8">
        <v>-106.609719638</v>
      </c>
    </row>
    <row r="403" spans="1:17" x14ac:dyDescent="0.3">
      <c r="A403" s="4">
        <v>44708</v>
      </c>
      <c r="B403" s="4" t="s">
        <v>1955</v>
      </c>
      <c r="C403" s="8" t="s">
        <v>1961</v>
      </c>
      <c r="D403" s="8" t="s">
        <v>1965</v>
      </c>
      <c r="E403" s="8" t="s">
        <v>1902</v>
      </c>
      <c r="F403" s="8">
        <v>0</v>
      </c>
      <c r="G403" s="8">
        <v>0</v>
      </c>
      <c r="H403" s="8">
        <f t="shared" si="7"/>
        <v>0</v>
      </c>
      <c r="I403" s="8">
        <v>7.3973200000000003E-2</v>
      </c>
      <c r="J403" s="8">
        <v>39.24</v>
      </c>
      <c r="K403" s="8">
        <v>14.76</v>
      </c>
      <c r="L403" s="8">
        <v>0</v>
      </c>
      <c r="M403" s="8">
        <v>7.27</v>
      </c>
      <c r="N403">
        <v>320.88</v>
      </c>
      <c r="O403" s="8">
        <v>0</v>
      </c>
      <c r="P403" s="8">
        <v>31.970151560000001</v>
      </c>
      <c r="Q403" s="8">
        <v>-106.60783463200001</v>
      </c>
    </row>
    <row r="404" spans="1:17" x14ac:dyDescent="0.3">
      <c r="A404" s="4">
        <v>44708</v>
      </c>
      <c r="B404" s="4" t="s">
        <v>1955</v>
      </c>
      <c r="C404" s="8" t="s">
        <v>1966</v>
      </c>
      <c r="D404" s="8" t="s">
        <v>1967</v>
      </c>
      <c r="E404" s="8" t="s">
        <v>1902</v>
      </c>
      <c r="F404" s="8">
        <v>0</v>
      </c>
      <c r="G404" s="8">
        <v>0</v>
      </c>
      <c r="H404" s="8">
        <f t="shared" si="7"/>
        <v>0</v>
      </c>
      <c r="I404" s="8">
        <v>0.147062</v>
      </c>
      <c r="J404" s="8">
        <v>39.299999999999997</v>
      </c>
      <c r="K404" s="8">
        <v>14.93</v>
      </c>
      <c r="L404" s="8">
        <v>0</v>
      </c>
      <c r="M404" s="8">
        <v>5.8</v>
      </c>
      <c r="N404">
        <v>363.43</v>
      </c>
      <c r="O404" s="8">
        <v>0</v>
      </c>
      <c r="P404" s="8">
        <v>31.916504363000001</v>
      </c>
      <c r="Q404" s="8">
        <v>-106.60253039600001</v>
      </c>
    </row>
    <row r="405" spans="1:17" x14ac:dyDescent="0.3">
      <c r="A405" s="4">
        <v>44708</v>
      </c>
      <c r="B405" s="4" t="s">
        <v>1955</v>
      </c>
      <c r="C405" s="8" t="s">
        <v>1966</v>
      </c>
      <c r="D405" s="8" t="s">
        <v>1968</v>
      </c>
      <c r="E405" s="8" t="s">
        <v>1902</v>
      </c>
      <c r="F405" s="8">
        <v>0</v>
      </c>
      <c r="G405" s="8">
        <v>0</v>
      </c>
      <c r="H405" s="8">
        <f t="shared" si="7"/>
        <v>0</v>
      </c>
      <c r="I405" s="8">
        <v>0.12407</v>
      </c>
      <c r="J405" s="8">
        <v>39.299999999999997</v>
      </c>
      <c r="K405" s="8">
        <v>14.93</v>
      </c>
      <c r="L405" s="8">
        <v>0</v>
      </c>
      <c r="M405" s="8">
        <v>5.8</v>
      </c>
      <c r="N405">
        <v>363.43</v>
      </c>
      <c r="O405" s="8">
        <v>0</v>
      </c>
      <c r="P405" s="8">
        <v>31.914385249999999</v>
      </c>
      <c r="Q405" s="8">
        <v>-106.60258320200001</v>
      </c>
    </row>
    <row r="406" spans="1:17" x14ac:dyDescent="0.3">
      <c r="A406" s="4">
        <v>44708</v>
      </c>
      <c r="B406" s="4" t="s">
        <v>1955</v>
      </c>
      <c r="C406" s="8" t="s">
        <v>1966</v>
      </c>
      <c r="D406" s="8" t="s">
        <v>1969</v>
      </c>
      <c r="E406" s="8" t="s">
        <v>1902</v>
      </c>
      <c r="F406" s="8">
        <v>0</v>
      </c>
      <c r="G406" s="8">
        <v>0</v>
      </c>
      <c r="H406" s="8">
        <f t="shared" si="7"/>
        <v>0</v>
      </c>
      <c r="I406" s="8">
        <v>0.13827400000000001</v>
      </c>
      <c r="J406" s="8">
        <v>39.299999999999997</v>
      </c>
      <c r="K406" s="8">
        <v>14.93</v>
      </c>
      <c r="L406" s="8">
        <v>0</v>
      </c>
      <c r="M406" s="8">
        <v>5.8</v>
      </c>
      <c r="N406">
        <v>363.43</v>
      </c>
      <c r="O406" s="8">
        <v>0</v>
      </c>
      <c r="P406" s="8">
        <v>31.912305783000001</v>
      </c>
      <c r="Q406" s="8">
        <v>-106.602544812</v>
      </c>
    </row>
    <row r="407" spans="1:17" x14ac:dyDescent="0.3">
      <c r="A407" s="4">
        <v>44708</v>
      </c>
      <c r="B407" s="4" t="s">
        <v>1955</v>
      </c>
      <c r="C407" s="8" t="s">
        <v>1966</v>
      </c>
      <c r="D407" s="8" t="s">
        <v>1970</v>
      </c>
      <c r="E407" s="8" t="s">
        <v>1902</v>
      </c>
      <c r="F407" s="8">
        <v>0</v>
      </c>
      <c r="G407" s="8">
        <v>0</v>
      </c>
      <c r="H407" s="8">
        <f t="shared" si="7"/>
        <v>0</v>
      </c>
      <c r="I407" s="8">
        <v>0.10427599999999999</v>
      </c>
      <c r="J407" s="8">
        <v>39.299999999999997</v>
      </c>
      <c r="K407" s="8">
        <v>14.93</v>
      </c>
      <c r="L407" s="8">
        <v>0</v>
      </c>
      <c r="M407" s="8">
        <v>5.8</v>
      </c>
      <c r="N407">
        <v>363.43</v>
      </c>
      <c r="O407" s="8">
        <v>0</v>
      </c>
      <c r="P407" s="8">
        <v>31.910398649000001</v>
      </c>
      <c r="Q407" s="8">
        <v>-106.602328224</v>
      </c>
    </row>
    <row r="408" spans="1:17" x14ac:dyDescent="0.3">
      <c r="A408" s="4">
        <v>44718</v>
      </c>
      <c r="B408" s="4" t="s">
        <v>1983</v>
      </c>
      <c r="C408" s="8" t="s">
        <v>1897</v>
      </c>
      <c r="D408" s="8" t="s">
        <v>1898</v>
      </c>
      <c r="E408" s="8" t="s">
        <v>1902</v>
      </c>
      <c r="F408" s="8">
        <v>0</v>
      </c>
      <c r="G408" s="8">
        <v>0.25</v>
      </c>
      <c r="H408" s="8">
        <f>F408/1704</f>
        <v>0</v>
      </c>
      <c r="I408" s="8">
        <v>0.15396599999999999</v>
      </c>
      <c r="J408" s="8">
        <v>38.44</v>
      </c>
      <c r="K408" s="8">
        <v>17.54</v>
      </c>
      <c r="L408" s="8">
        <v>16.189999999999998</v>
      </c>
      <c r="M408" s="8">
        <v>0</v>
      </c>
      <c r="N408">
        <v>181.63</v>
      </c>
      <c r="O408" s="8">
        <v>1666.28</v>
      </c>
      <c r="P408" s="8">
        <v>32.276358324999997</v>
      </c>
      <c r="Q408" s="8">
        <v>-106.82694495699999</v>
      </c>
    </row>
    <row r="409" spans="1:17" x14ac:dyDescent="0.3">
      <c r="A409" s="4">
        <v>44718</v>
      </c>
      <c r="B409" s="4" t="s">
        <v>1983</v>
      </c>
      <c r="C409" s="8" t="s">
        <v>1897</v>
      </c>
      <c r="D409" s="8" t="s">
        <v>1900</v>
      </c>
      <c r="E409" s="8" t="s">
        <v>1902</v>
      </c>
      <c r="F409" s="8">
        <v>0</v>
      </c>
      <c r="G409" s="8">
        <v>0.25</v>
      </c>
      <c r="H409" s="8">
        <f t="shared" ref="H409:H427" si="8">F409/1704</f>
        <v>0</v>
      </c>
      <c r="I409" s="8">
        <v>0.130435</v>
      </c>
      <c r="J409" s="8">
        <v>38.44</v>
      </c>
      <c r="K409" s="8">
        <v>17.54</v>
      </c>
      <c r="L409" s="8">
        <v>16.189999999999998</v>
      </c>
      <c r="M409" s="8">
        <v>0</v>
      </c>
      <c r="N409">
        <v>181.63</v>
      </c>
      <c r="O409" s="8">
        <v>1666.28</v>
      </c>
      <c r="P409" s="8">
        <v>32.273942241</v>
      </c>
      <c r="Q409" s="8">
        <v>-106.82747175900001</v>
      </c>
    </row>
    <row r="410" spans="1:17" x14ac:dyDescent="0.3">
      <c r="A410" s="4">
        <v>44718</v>
      </c>
      <c r="B410" s="4" t="s">
        <v>1983</v>
      </c>
      <c r="C410" s="8" t="s">
        <v>1897</v>
      </c>
      <c r="D410" s="8" t="s">
        <v>1901</v>
      </c>
      <c r="E410" s="8" t="s">
        <v>1899</v>
      </c>
      <c r="F410" s="8">
        <v>1</v>
      </c>
      <c r="G410" s="8">
        <v>0.25</v>
      </c>
      <c r="H410" s="8">
        <f t="shared" si="8"/>
        <v>5.8685446009389673E-4</v>
      </c>
      <c r="I410" s="8">
        <v>0.17093149999999999</v>
      </c>
      <c r="J410" s="8">
        <v>38.44</v>
      </c>
      <c r="K410" s="8">
        <v>17.54</v>
      </c>
      <c r="L410" s="8">
        <v>16.189999999999998</v>
      </c>
      <c r="M410" s="8">
        <v>0</v>
      </c>
      <c r="N410">
        <v>181.63</v>
      </c>
      <c r="O410" s="8">
        <v>1666.28</v>
      </c>
      <c r="P410" s="8">
        <v>32.271216866000003</v>
      </c>
      <c r="Q410" s="8">
        <v>-106.827994287</v>
      </c>
    </row>
    <row r="411" spans="1:17" x14ac:dyDescent="0.3">
      <c r="A411" s="4">
        <v>44718</v>
      </c>
      <c r="B411" s="4" t="s">
        <v>1983</v>
      </c>
      <c r="C411" s="8" t="s">
        <v>1897</v>
      </c>
      <c r="D411" s="8" t="s">
        <v>1903</v>
      </c>
      <c r="E411" s="8" t="s">
        <v>1902</v>
      </c>
      <c r="F411" s="8">
        <v>0</v>
      </c>
      <c r="G411" s="8">
        <v>0.25</v>
      </c>
      <c r="H411" s="8">
        <f t="shared" si="8"/>
        <v>0</v>
      </c>
      <c r="I411" s="8">
        <v>0.21868199999999999</v>
      </c>
      <c r="J411" s="8">
        <v>38.44</v>
      </c>
      <c r="K411" s="8">
        <v>17.54</v>
      </c>
      <c r="L411" s="8">
        <v>16.189999999999998</v>
      </c>
      <c r="M411" s="8">
        <v>0</v>
      </c>
      <c r="N411">
        <v>181.63</v>
      </c>
      <c r="O411" s="8">
        <v>1666.28</v>
      </c>
      <c r="P411" s="8">
        <v>32.266960032</v>
      </c>
      <c r="Q411" s="8">
        <v>-106.82764308500001</v>
      </c>
    </row>
    <row r="412" spans="1:17" x14ac:dyDescent="0.3">
      <c r="A412" s="4">
        <v>44721</v>
      </c>
      <c r="B412" s="4" t="s">
        <v>1983</v>
      </c>
      <c r="C412" s="8" t="s">
        <v>1940</v>
      </c>
      <c r="D412" s="8" t="s">
        <v>1941</v>
      </c>
      <c r="E412" s="8" t="s">
        <v>1899</v>
      </c>
      <c r="F412" s="8">
        <v>8</v>
      </c>
      <c r="G412" s="8">
        <v>14</v>
      </c>
      <c r="H412" s="8">
        <f t="shared" si="8"/>
        <v>4.6948356807511738E-3</v>
      </c>
      <c r="I412" s="8">
        <v>0.18227399999999999</v>
      </c>
      <c r="J412" s="8">
        <v>38.590000000000003</v>
      </c>
      <c r="K412" s="8">
        <v>20.74</v>
      </c>
      <c r="L412" s="8">
        <v>55</v>
      </c>
      <c r="M412" s="8">
        <v>0</v>
      </c>
      <c r="N412">
        <v>160.59</v>
      </c>
      <c r="O412" s="8">
        <v>2150</v>
      </c>
      <c r="P412" s="8">
        <v>32.983916346000001</v>
      </c>
      <c r="Q412" s="8">
        <v>-107.288835347</v>
      </c>
    </row>
    <row r="413" spans="1:17" x14ac:dyDescent="0.3">
      <c r="A413" s="4">
        <v>44721</v>
      </c>
      <c r="B413" s="4" t="s">
        <v>1983</v>
      </c>
      <c r="C413" s="8" t="s">
        <v>1940</v>
      </c>
      <c r="D413" s="8" t="s">
        <v>1942</v>
      </c>
      <c r="E413" s="8" t="s">
        <v>1982</v>
      </c>
      <c r="F413" s="8" t="s">
        <v>1982</v>
      </c>
      <c r="G413" s="8" t="s">
        <v>1982</v>
      </c>
      <c r="H413" s="8" t="s">
        <v>1982</v>
      </c>
      <c r="I413" s="8">
        <v>0.209785</v>
      </c>
      <c r="J413" s="8">
        <v>38.590000000000003</v>
      </c>
      <c r="K413" s="8">
        <v>20.74</v>
      </c>
      <c r="L413" s="8">
        <v>55</v>
      </c>
      <c r="M413" s="8">
        <v>0</v>
      </c>
      <c r="N413">
        <v>160.59</v>
      </c>
      <c r="O413" s="8">
        <v>2150</v>
      </c>
      <c r="P413" s="8">
        <v>32.982119181999998</v>
      </c>
      <c r="Q413" s="8">
        <v>-107.290254738</v>
      </c>
    </row>
    <row r="414" spans="1:17" x14ac:dyDescent="0.3">
      <c r="A414" s="4">
        <v>44721</v>
      </c>
      <c r="B414" s="4" t="s">
        <v>1983</v>
      </c>
      <c r="C414" s="8" t="s">
        <v>1940</v>
      </c>
      <c r="D414" s="8" t="s">
        <v>1943</v>
      </c>
      <c r="E414" s="8" t="s">
        <v>1899</v>
      </c>
      <c r="F414" s="8">
        <v>14</v>
      </c>
      <c r="G414" s="8">
        <v>14</v>
      </c>
      <c r="H414" s="8">
        <f t="shared" si="8"/>
        <v>8.2159624413145546E-3</v>
      </c>
      <c r="I414" s="8">
        <v>0.34191199999999999</v>
      </c>
      <c r="J414" s="8">
        <v>38.590000000000003</v>
      </c>
      <c r="K414" s="8">
        <v>20.74</v>
      </c>
      <c r="L414" s="8">
        <v>55</v>
      </c>
      <c r="M414" s="8">
        <v>0</v>
      </c>
      <c r="N414">
        <v>160.59</v>
      </c>
      <c r="O414" s="8">
        <v>2150</v>
      </c>
      <c r="P414" s="8">
        <v>32.98042126</v>
      </c>
      <c r="Q414" s="8">
        <v>-107.291222261</v>
      </c>
    </row>
    <row r="415" spans="1:17" x14ac:dyDescent="0.3">
      <c r="A415" s="4">
        <v>44721</v>
      </c>
      <c r="B415" s="4" t="s">
        <v>1983</v>
      </c>
      <c r="C415" s="8" t="s">
        <v>1940</v>
      </c>
      <c r="D415" s="8" t="s">
        <v>1944</v>
      </c>
      <c r="E415" s="8" t="s">
        <v>1899</v>
      </c>
      <c r="F415" s="8">
        <v>20</v>
      </c>
      <c r="G415" s="8">
        <v>14</v>
      </c>
      <c r="H415" s="8">
        <f t="shared" si="8"/>
        <v>1.1737089201877934E-2</v>
      </c>
      <c r="I415" s="8">
        <v>0.24217</v>
      </c>
      <c r="J415" s="8">
        <v>38.590000000000003</v>
      </c>
      <c r="K415" s="8">
        <v>20.74</v>
      </c>
      <c r="L415" s="8">
        <v>55</v>
      </c>
      <c r="M415" s="8">
        <v>0</v>
      </c>
      <c r="N415">
        <v>160.59</v>
      </c>
      <c r="O415" s="8">
        <v>2150</v>
      </c>
      <c r="P415" s="8">
        <v>32.978510186000001</v>
      </c>
      <c r="Q415" s="8">
        <v>-107.291759541</v>
      </c>
    </row>
    <row r="416" spans="1:17" x14ac:dyDescent="0.3">
      <c r="A416" s="4">
        <v>44729</v>
      </c>
      <c r="B416" s="4" t="s">
        <v>1983</v>
      </c>
      <c r="C416" s="8" t="s">
        <v>1961</v>
      </c>
      <c r="D416" s="8" t="s">
        <v>1962</v>
      </c>
      <c r="E416" s="8" t="s">
        <v>1899</v>
      </c>
      <c r="F416" s="8">
        <v>341</v>
      </c>
      <c r="G416" s="8">
        <v>240</v>
      </c>
      <c r="H416" s="8">
        <f t="shared" si="8"/>
        <v>0.20011737089201878</v>
      </c>
      <c r="I416" s="8">
        <v>0.13608000000000001</v>
      </c>
      <c r="J416" s="8">
        <v>37.19</v>
      </c>
      <c r="K416" s="8">
        <v>21.56</v>
      </c>
      <c r="L416" s="8">
        <v>38.429999999999993</v>
      </c>
      <c r="M416" s="8">
        <v>0</v>
      </c>
      <c r="N416">
        <v>320.88</v>
      </c>
      <c r="O416" s="8">
        <v>939.41</v>
      </c>
      <c r="P416" s="8">
        <v>31.975540537000001</v>
      </c>
      <c r="Q416" s="8">
        <v>-106.613480262</v>
      </c>
    </row>
    <row r="417" spans="1:17" x14ac:dyDescent="0.3">
      <c r="A417" s="4">
        <v>44729</v>
      </c>
      <c r="B417" s="4" t="s">
        <v>1983</v>
      </c>
      <c r="C417" s="8" t="s">
        <v>1961</v>
      </c>
      <c r="D417" s="8" t="s">
        <v>1963</v>
      </c>
      <c r="E417" s="8" t="s">
        <v>1899</v>
      </c>
      <c r="F417" s="8">
        <v>83</v>
      </c>
      <c r="G417" s="8">
        <v>240</v>
      </c>
      <c r="H417" s="8">
        <f t="shared" si="8"/>
        <v>4.8708920187793429E-2</v>
      </c>
      <c r="I417" s="8">
        <v>0.133934</v>
      </c>
      <c r="J417" s="8">
        <v>37.19</v>
      </c>
      <c r="K417" s="8">
        <v>21.56</v>
      </c>
      <c r="L417" s="8">
        <v>38.429999999999993</v>
      </c>
      <c r="M417" s="8">
        <v>0</v>
      </c>
      <c r="N417">
        <v>320.88</v>
      </c>
      <c r="O417" s="8">
        <v>939.41</v>
      </c>
      <c r="P417" s="8">
        <v>31.974060796</v>
      </c>
      <c r="Q417" s="8">
        <v>-106.611764068</v>
      </c>
    </row>
    <row r="418" spans="1:17" x14ac:dyDescent="0.3">
      <c r="A418" s="4">
        <v>44729</v>
      </c>
      <c r="B418" s="4" t="s">
        <v>1983</v>
      </c>
      <c r="C418" s="8" t="s">
        <v>1961</v>
      </c>
      <c r="D418" s="8" t="s">
        <v>1964</v>
      </c>
      <c r="E418" s="8" t="s">
        <v>1899</v>
      </c>
      <c r="F418" s="8">
        <v>178</v>
      </c>
      <c r="G418" s="8">
        <v>240</v>
      </c>
      <c r="H418" s="8">
        <f t="shared" si="8"/>
        <v>0.10446009389671361</v>
      </c>
      <c r="I418" s="8">
        <v>0.123949</v>
      </c>
      <c r="J418" s="8">
        <v>37.19</v>
      </c>
      <c r="K418" s="8">
        <v>21.56</v>
      </c>
      <c r="L418" s="8">
        <v>38.429999999999993</v>
      </c>
      <c r="M418" s="8">
        <v>0</v>
      </c>
      <c r="N418">
        <v>320.88</v>
      </c>
      <c r="O418" s="8">
        <v>939.41</v>
      </c>
      <c r="P418" s="8">
        <v>31.972190626</v>
      </c>
      <c r="Q418" s="8">
        <v>-106.609719638</v>
      </c>
    </row>
    <row r="419" spans="1:17" x14ac:dyDescent="0.3">
      <c r="A419" s="4">
        <v>44729</v>
      </c>
      <c r="B419" s="4" t="s">
        <v>1983</v>
      </c>
      <c r="C419" s="8" t="s">
        <v>1961</v>
      </c>
      <c r="D419" s="8" t="s">
        <v>1965</v>
      </c>
      <c r="E419" s="8" t="s">
        <v>1899</v>
      </c>
      <c r="F419" s="8">
        <v>358</v>
      </c>
      <c r="G419" s="8">
        <v>240</v>
      </c>
      <c r="H419" s="8">
        <f t="shared" si="8"/>
        <v>0.21009389671361503</v>
      </c>
      <c r="I419" s="8">
        <v>7.3973200000000003E-2</v>
      </c>
      <c r="J419" s="8">
        <v>37.19</v>
      </c>
      <c r="K419" s="8">
        <v>21.56</v>
      </c>
      <c r="L419" s="8">
        <v>38.429999999999993</v>
      </c>
      <c r="M419" s="8">
        <v>0</v>
      </c>
      <c r="N419">
        <v>320.88</v>
      </c>
      <c r="O419" s="8">
        <v>939.41</v>
      </c>
      <c r="P419" s="8">
        <v>31.970151560000001</v>
      </c>
      <c r="Q419" s="8">
        <v>-106.60783463200001</v>
      </c>
    </row>
    <row r="420" spans="1:17" x14ac:dyDescent="0.3">
      <c r="A420" s="4">
        <v>44729</v>
      </c>
      <c r="B420" s="4" t="s">
        <v>1983</v>
      </c>
      <c r="C420" s="8" t="s">
        <v>1897</v>
      </c>
      <c r="D420" s="8" t="s">
        <v>1898</v>
      </c>
      <c r="E420" s="8" t="s">
        <v>1899</v>
      </c>
      <c r="F420" s="8">
        <v>4842</v>
      </c>
      <c r="G420" s="8">
        <v>2599.25</v>
      </c>
      <c r="H420" s="8">
        <f t="shared" si="8"/>
        <v>2.841549295774648</v>
      </c>
      <c r="I420" s="8">
        <v>0.15396599999999999</v>
      </c>
      <c r="J420" s="8">
        <v>37.119999999999997</v>
      </c>
      <c r="K420" s="8">
        <v>21.36</v>
      </c>
      <c r="L420" s="8">
        <v>16.189999999999998</v>
      </c>
      <c r="M420" s="8">
        <v>0</v>
      </c>
      <c r="N420">
        <v>181.63</v>
      </c>
      <c r="O420" s="8">
        <v>1873.08</v>
      </c>
      <c r="P420" s="8">
        <v>32.276358324999997</v>
      </c>
      <c r="Q420" s="8">
        <v>-106.82694495699999</v>
      </c>
    </row>
    <row r="421" spans="1:17" x14ac:dyDescent="0.3">
      <c r="A421" s="4">
        <v>44729</v>
      </c>
      <c r="B421" s="4" t="s">
        <v>1983</v>
      </c>
      <c r="C421" s="8" t="s">
        <v>1897</v>
      </c>
      <c r="D421" s="8" t="s">
        <v>1900</v>
      </c>
      <c r="E421" s="8" t="s">
        <v>1899</v>
      </c>
      <c r="F421" s="8">
        <v>3204</v>
      </c>
      <c r="G421" s="8">
        <v>2599.25</v>
      </c>
      <c r="H421" s="8">
        <f t="shared" si="8"/>
        <v>1.880281690140845</v>
      </c>
      <c r="I421" s="8">
        <v>0.130435</v>
      </c>
      <c r="J421" s="8">
        <v>37.119999999999997</v>
      </c>
      <c r="K421" s="8">
        <v>21.36</v>
      </c>
      <c r="L421" s="8">
        <v>16.189999999999998</v>
      </c>
      <c r="M421" s="8">
        <v>0</v>
      </c>
      <c r="N421">
        <v>181.63</v>
      </c>
      <c r="O421" s="8">
        <v>1873.08</v>
      </c>
      <c r="P421" s="8">
        <v>32.273942241</v>
      </c>
      <c r="Q421" s="8">
        <v>-106.82747175900001</v>
      </c>
    </row>
    <row r="422" spans="1:17" x14ac:dyDescent="0.3">
      <c r="A422" s="4">
        <v>44729</v>
      </c>
      <c r="B422" s="4" t="s">
        <v>1983</v>
      </c>
      <c r="C422" s="8" t="s">
        <v>1897</v>
      </c>
      <c r="D422" s="8" t="s">
        <v>1901</v>
      </c>
      <c r="E422" s="8" t="s">
        <v>1899</v>
      </c>
      <c r="F422" s="8">
        <v>987</v>
      </c>
      <c r="G422" s="8">
        <v>2599.25</v>
      </c>
      <c r="H422" s="8">
        <f t="shared" si="8"/>
        <v>0.57922535211267601</v>
      </c>
      <c r="I422" s="8">
        <v>0.17093149999999999</v>
      </c>
      <c r="J422" s="8">
        <v>37.119999999999997</v>
      </c>
      <c r="K422" s="8">
        <v>21.36</v>
      </c>
      <c r="L422" s="8">
        <v>16.189999999999998</v>
      </c>
      <c r="M422" s="8">
        <v>0</v>
      </c>
      <c r="N422">
        <v>181.63</v>
      </c>
      <c r="O422" s="8">
        <v>1873.08</v>
      </c>
      <c r="P422" s="8">
        <v>32.271216866000003</v>
      </c>
      <c r="Q422" s="8">
        <v>-106.827994287</v>
      </c>
    </row>
    <row r="423" spans="1:17" x14ac:dyDescent="0.3">
      <c r="A423" s="4">
        <v>44729</v>
      </c>
      <c r="B423" s="4" t="s">
        <v>1983</v>
      </c>
      <c r="C423" s="8" t="s">
        <v>1897</v>
      </c>
      <c r="D423" s="8" t="s">
        <v>1903</v>
      </c>
      <c r="E423" s="8" t="s">
        <v>1899</v>
      </c>
      <c r="F423" s="8">
        <v>1364</v>
      </c>
      <c r="G423" s="8">
        <v>2599.25</v>
      </c>
      <c r="H423" s="8">
        <f t="shared" si="8"/>
        <v>0.80046948356807512</v>
      </c>
      <c r="I423" s="8">
        <v>0.21868199999999999</v>
      </c>
      <c r="J423" s="8">
        <v>37.119999999999997</v>
      </c>
      <c r="K423" s="8">
        <v>21.36</v>
      </c>
      <c r="L423" s="8">
        <v>16.189999999999998</v>
      </c>
      <c r="M423" s="8">
        <v>0</v>
      </c>
      <c r="N423">
        <v>181.63</v>
      </c>
      <c r="O423" s="8">
        <v>1873.08</v>
      </c>
      <c r="P423" s="8">
        <v>32.266960032</v>
      </c>
      <c r="Q423" s="8">
        <v>-106.82764308500001</v>
      </c>
    </row>
    <row r="424" spans="1:17" x14ac:dyDescent="0.3">
      <c r="A424" s="4">
        <v>44734</v>
      </c>
      <c r="B424" s="4" t="s">
        <v>1983</v>
      </c>
      <c r="C424" s="8" t="s">
        <v>1915</v>
      </c>
      <c r="D424" s="8" t="s">
        <v>1916</v>
      </c>
      <c r="E424" s="8" t="s">
        <v>1899</v>
      </c>
      <c r="F424" s="8">
        <v>2259</v>
      </c>
      <c r="G424" s="8">
        <v>5670</v>
      </c>
      <c r="H424" s="8">
        <f t="shared" si="8"/>
        <v>1.3257042253521127</v>
      </c>
      <c r="I424" s="8">
        <v>0.111263</v>
      </c>
      <c r="J424" s="8">
        <v>29.33</v>
      </c>
      <c r="K424" s="8">
        <v>18.079999999999998</v>
      </c>
      <c r="L424" s="8">
        <v>64.62</v>
      </c>
      <c r="M424" s="8">
        <v>0</v>
      </c>
      <c r="N424">
        <v>179.86999999999998</v>
      </c>
      <c r="O424" s="8">
        <v>2243.5500000000002</v>
      </c>
      <c r="P424" s="8">
        <v>32.659915722999997</v>
      </c>
      <c r="Q424" s="8">
        <v>-107.11338426</v>
      </c>
    </row>
    <row r="425" spans="1:17" x14ac:dyDescent="0.3">
      <c r="A425" s="4">
        <v>44734</v>
      </c>
      <c r="B425" s="4" t="s">
        <v>1983</v>
      </c>
      <c r="C425" s="8" t="s">
        <v>1915</v>
      </c>
      <c r="D425" s="8" t="s">
        <v>1917</v>
      </c>
      <c r="E425" s="8" t="s">
        <v>1899</v>
      </c>
      <c r="F425" s="8">
        <v>1989</v>
      </c>
      <c r="G425" s="8">
        <v>5670</v>
      </c>
      <c r="H425" s="8">
        <f t="shared" si="8"/>
        <v>1.1672535211267605</v>
      </c>
      <c r="I425" s="8">
        <v>0.121115</v>
      </c>
      <c r="J425" s="8">
        <v>29.33</v>
      </c>
      <c r="K425" s="8">
        <v>18.079999999999998</v>
      </c>
      <c r="L425" s="8">
        <v>64.62</v>
      </c>
      <c r="M425" s="8">
        <v>0</v>
      </c>
      <c r="N425">
        <v>179.86999999999998</v>
      </c>
      <c r="O425" s="8">
        <v>2243.5500000000002</v>
      </c>
      <c r="P425" s="8">
        <v>32.658148566000001</v>
      </c>
      <c r="Q425" s="8">
        <v>-107.111894041</v>
      </c>
    </row>
    <row r="426" spans="1:17" x14ac:dyDescent="0.3">
      <c r="A426" s="4">
        <v>44734</v>
      </c>
      <c r="B426" s="4" t="s">
        <v>1983</v>
      </c>
      <c r="C426" s="8" t="s">
        <v>1915</v>
      </c>
      <c r="D426" s="8" t="s">
        <v>1918</v>
      </c>
      <c r="E426" s="8" t="s">
        <v>1899</v>
      </c>
      <c r="F426" s="8">
        <v>12024</v>
      </c>
      <c r="G426" s="8">
        <v>5670</v>
      </c>
      <c r="H426" s="8">
        <f t="shared" si="8"/>
        <v>7.056338028169014</v>
      </c>
      <c r="I426" s="8">
        <v>0.196266</v>
      </c>
      <c r="J426" s="8">
        <v>29.33</v>
      </c>
      <c r="K426" s="8">
        <v>18.079999999999998</v>
      </c>
      <c r="L426" s="8">
        <v>64.62</v>
      </c>
      <c r="M426" s="8">
        <v>0</v>
      </c>
      <c r="N426">
        <v>179.86999999999998</v>
      </c>
      <c r="O426" s="8">
        <v>2243.5500000000002</v>
      </c>
      <c r="P426" s="8">
        <v>32.656895472000002</v>
      </c>
      <c r="Q426" s="8">
        <v>-107.110165525</v>
      </c>
    </row>
    <row r="427" spans="1:17" x14ac:dyDescent="0.3">
      <c r="A427" s="4">
        <v>44734</v>
      </c>
      <c r="B427" s="4" t="s">
        <v>1983</v>
      </c>
      <c r="C427" s="8" t="s">
        <v>1915</v>
      </c>
      <c r="D427" s="8" t="s">
        <v>1919</v>
      </c>
      <c r="E427" s="8" t="s">
        <v>1899</v>
      </c>
      <c r="F427" s="8">
        <v>6408</v>
      </c>
      <c r="G427" s="8">
        <v>5670</v>
      </c>
      <c r="H427" s="8">
        <f t="shared" si="8"/>
        <v>3.76056338028169</v>
      </c>
      <c r="I427" s="8">
        <v>0.20474899999999999</v>
      </c>
      <c r="J427" s="8">
        <v>29.33</v>
      </c>
      <c r="K427" s="8">
        <v>18.079999999999998</v>
      </c>
      <c r="L427" s="8">
        <v>64.62</v>
      </c>
      <c r="M427" s="8">
        <v>0</v>
      </c>
      <c r="N427">
        <v>179.86999999999998</v>
      </c>
      <c r="O427" s="8">
        <v>2243.5500000000002</v>
      </c>
      <c r="P427" s="8">
        <v>32.655832394999997</v>
      </c>
      <c r="Q427" s="8">
        <v>-107.10839526700001</v>
      </c>
    </row>
    <row r="428" spans="1:17" x14ac:dyDescent="0.3">
      <c r="A428" s="4">
        <v>44748</v>
      </c>
      <c r="B428" s="4" t="s">
        <v>1985</v>
      </c>
      <c r="C428" s="8" t="s">
        <v>1897</v>
      </c>
      <c r="D428" s="8" t="s">
        <v>1898</v>
      </c>
      <c r="E428" s="8" t="s">
        <v>1899</v>
      </c>
      <c r="F428" s="8">
        <v>86</v>
      </c>
      <c r="G428" s="8">
        <v>463</v>
      </c>
      <c r="H428" s="8">
        <f>F428/1132</f>
        <v>7.5971731448763249E-2</v>
      </c>
      <c r="I428" s="8">
        <v>0.20461199999999999</v>
      </c>
      <c r="J428" s="8">
        <v>35.82</v>
      </c>
      <c r="K428" s="8">
        <v>21.36</v>
      </c>
      <c r="L428" s="8">
        <v>30.310000000000002</v>
      </c>
      <c r="M428" s="8">
        <v>16.189999999999998</v>
      </c>
      <c r="N428">
        <v>154.5</v>
      </c>
      <c r="O428" s="8">
        <v>1376.2</v>
      </c>
      <c r="P428" s="8">
        <v>32.276358324999997</v>
      </c>
      <c r="Q428" s="8">
        <v>-106.82694495699999</v>
      </c>
    </row>
    <row r="429" spans="1:17" x14ac:dyDescent="0.3">
      <c r="A429" s="4">
        <v>44748</v>
      </c>
      <c r="B429" s="4" t="s">
        <v>1985</v>
      </c>
      <c r="C429" s="8" t="s">
        <v>1897</v>
      </c>
      <c r="D429" s="8" t="s">
        <v>1900</v>
      </c>
      <c r="E429" s="8" t="s">
        <v>1899</v>
      </c>
      <c r="F429" s="8">
        <v>836</v>
      </c>
      <c r="G429" s="8">
        <v>463</v>
      </c>
      <c r="H429" s="8">
        <f t="shared" ref="H429:H439" si="9">F429/1132</f>
        <v>0.7385159010600707</v>
      </c>
      <c r="I429" s="8">
        <v>0.258575</v>
      </c>
      <c r="J429" s="8">
        <v>35.82</v>
      </c>
      <c r="K429" s="8">
        <v>21.36</v>
      </c>
      <c r="L429" s="8">
        <v>30.310000000000002</v>
      </c>
      <c r="M429" s="8">
        <v>16.189999999999998</v>
      </c>
      <c r="N429">
        <v>154.5</v>
      </c>
      <c r="O429" s="8">
        <v>1376.2</v>
      </c>
      <c r="P429" s="8">
        <v>32.273942241</v>
      </c>
      <c r="Q429" s="8">
        <v>-106.82747175900001</v>
      </c>
    </row>
    <row r="430" spans="1:17" x14ac:dyDescent="0.3">
      <c r="A430" s="4">
        <v>44748</v>
      </c>
      <c r="B430" s="4" t="s">
        <v>1985</v>
      </c>
      <c r="C430" s="8" t="s">
        <v>1897</v>
      </c>
      <c r="D430" s="8" t="s">
        <v>1901</v>
      </c>
      <c r="E430" s="8" t="s">
        <v>1899</v>
      </c>
      <c r="F430" s="8">
        <v>506</v>
      </c>
      <c r="G430" s="8">
        <v>463</v>
      </c>
      <c r="H430" s="8">
        <f t="shared" si="9"/>
        <v>0.44699646643109542</v>
      </c>
      <c r="I430" s="8">
        <v>0.17762900000000001</v>
      </c>
      <c r="J430" s="8">
        <v>35.82</v>
      </c>
      <c r="K430" s="8">
        <v>21.36</v>
      </c>
      <c r="L430" s="8">
        <v>30.310000000000002</v>
      </c>
      <c r="M430" s="8">
        <v>16.189999999999998</v>
      </c>
      <c r="N430">
        <v>154.5</v>
      </c>
      <c r="O430" s="8">
        <v>1376.2</v>
      </c>
      <c r="P430" s="8">
        <v>32.271216866000003</v>
      </c>
      <c r="Q430" s="8">
        <v>-106.827994287</v>
      </c>
    </row>
    <row r="431" spans="1:17" x14ac:dyDescent="0.3">
      <c r="A431" s="4">
        <v>44748</v>
      </c>
      <c r="B431" s="4" t="s">
        <v>1985</v>
      </c>
      <c r="C431" s="8" t="s">
        <v>1897</v>
      </c>
      <c r="D431" s="8" t="s">
        <v>1903</v>
      </c>
      <c r="E431" s="8" t="s">
        <v>1899</v>
      </c>
      <c r="F431" s="8">
        <v>424</v>
      </c>
      <c r="G431" s="8">
        <v>463</v>
      </c>
      <c r="H431" s="8">
        <f t="shared" si="9"/>
        <v>0.37455830388692579</v>
      </c>
      <c r="I431" s="8">
        <v>0.26768049999999999</v>
      </c>
      <c r="J431" s="8">
        <v>35.82</v>
      </c>
      <c r="K431" s="8">
        <v>21.36</v>
      </c>
      <c r="L431" s="8">
        <v>30.310000000000002</v>
      </c>
      <c r="M431" s="8">
        <v>16.189999999999998</v>
      </c>
      <c r="N431">
        <v>154.5</v>
      </c>
      <c r="O431" s="8">
        <v>1376.2</v>
      </c>
      <c r="P431" s="8">
        <v>32.266960032</v>
      </c>
      <c r="Q431" s="8">
        <v>-106.82764308500001</v>
      </c>
    </row>
    <row r="432" spans="1:17" x14ac:dyDescent="0.3">
      <c r="A432" s="4">
        <v>44763</v>
      </c>
      <c r="B432" s="4" t="s">
        <v>1985</v>
      </c>
      <c r="C432" s="8" t="s">
        <v>1897</v>
      </c>
      <c r="D432" s="8" t="s">
        <v>1898</v>
      </c>
      <c r="E432" s="8" t="s">
        <v>1982</v>
      </c>
      <c r="F432" s="8" t="s">
        <v>1982</v>
      </c>
      <c r="G432" s="8" t="s">
        <v>1982</v>
      </c>
      <c r="H432" s="8" t="s">
        <v>1982</v>
      </c>
      <c r="I432" s="8">
        <v>0.20461199999999999</v>
      </c>
      <c r="J432" s="8">
        <v>40.299999999999997</v>
      </c>
      <c r="K432" s="8">
        <v>25.19</v>
      </c>
      <c r="L432" s="8">
        <v>30.310000000000002</v>
      </c>
      <c r="M432" s="8">
        <v>16.189999999999998</v>
      </c>
      <c r="N432">
        <v>154.5</v>
      </c>
      <c r="O432" s="8">
        <v>976.83</v>
      </c>
      <c r="P432" s="8">
        <v>32.276358324999997</v>
      </c>
      <c r="Q432" s="8">
        <v>-106.82694495699999</v>
      </c>
    </row>
    <row r="433" spans="1:17" x14ac:dyDescent="0.3">
      <c r="A433" s="4">
        <v>44763</v>
      </c>
      <c r="B433" s="4" t="s">
        <v>1985</v>
      </c>
      <c r="C433" s="8" t="s">
        <v>1897</v>
      </c>
      <c r="D433" s="8" t="s">
        <v>1900</v>
      </c>
      <c r="E433" s="8" t="s">
        <v>1899</v>
      </c>
      <c r="F433" s="8">
        <v>1135</v>
      </c>
      <c r="G433" s="8">
        <v>2024.66</v>
      </c>
      <c r="H433" s="8">
        <f t="shared" si="9"/>
        <v>1.0026501766784452</v>
      </c>
      <c r="I433" s="8">
        <v>0.258575</v>
      </c>
      <c r="J433" s="8">
        <v>40.299999999999997</v>
      </c>
      <c r="K433" s="8">
        <v>25.19</v>
      </c>
      <c r="L433" s="8">
        <v>30.310000000000002</v>
      </c>
      <c r="M433" s="8">
        <v>16.189999999999998</v>
      </c>
      <c r="N433">
        <v>154.5</v>
      </c>
      <c r="O433" s="8">
        <v>976.83</v>
      </c>
      <c r="P433" s="8">
        <v>32.273942241</v>
      </c>
      <c r="Q433" s="8">
        <v>-106.82747175900001</v>
      </c>
    </row>
    <row r="434" spans="1:17" x14ac:dyDescent="0.3">
      <c r="A434" s="4">
        <v>44763</v>
      </c>
      <c r="B434" s="4" t="s">
        <v>1985</v>
      </c>
      <c r="C434" s="8" t="s">
        <v>1897</v>
      </c>
      <c r="D434" s="8" t="s">
        <v>1901</v>
      </c>
      <c r="E434" s="8" t="s">
        <v>1899</v>
      </c>
      <c r="F434" s="8">
        <v>1</v>
      </c>
      <c r="G434" s="8">
        <v>2024.66</v>
      </c>
      <c r="H434" s="8">
        <f t="shared" si="9"/>
        <v>8.8339222614840988E-4</v>
      </c>
      <c r="I434" s="8">
        <v>0.17762900000000001</v>
      </c>
      <c r="J434" s="8">
        <v>40.299999999999997</v>
      </c>
      <c r="K434" s="8">
        <v>25.19</v>
      </c>
      <c r="L434" s="8">
        <v>30.310000000000002</v>
      </c>
      <c r="M434" s="8">
        <v>16.189999999999998</v>
      </c>
      <c r="N434">
        <v>154.5</v>
      </c>
      <c r="O434" s="8">
        <v>976.83</v>
      </c>
      <c r="P434" s="8">
        <v>32.271216866000003</v>
      </c>
      <c r="Q434" s="8">
        <v>-106.827994287</v>
      </c>
    </row>
    <row r="435" spans="1:17" x14ac:dyDescent="0.3">
      <c r="A435" s="4">
        <v>44763</v>
      </c>
      <c r="B435" s="4" t="s">
        <v>1985</v>
      </c>
      <c r="C435" s="8" t="s">
        <v>1897</v>
      </c>
      <c r="D435" s="8" t="s">
        <v>1903</v>
      </c>
      <c r="E435" s="8" t="s">
        <v>1899</v>
      </c>
      <c r="F435" s="8">
        <v>4938</v>
      </c>
      <c r="G435" s="8">
        <v>2024.66</v>
      </c>
      <c r="H435" s="8">
        <f t="shared" si="9"/>
        <v>4.362190812720848</v>
      </c>
      <c r="I435" s="8">
        <v>0.26768049999999999</v>
      </c>
      <c r="J435" s="8">
        <v>40.299999999999997</v>
      </c>
      <c r="K435" s="8">
        <v>25.19</v>
      </c>
      <c r="L435" s="8">
        <v>30.310000000000002</v>
      </c>
      <c r="M435" s="8">
        <v>16.189999999999998</v>
      </c>
      <c r="N435">
        <v>154.5</v>
      </c>
      <c r="O435" s="8">
        <v>976.83</v>
      </c>
      <c r="P435" s="8">
        <v>32.266960032</v>
      </c>
      <c r="Q435" s="8">
        <v>-106.82764308500001</v>
      </c>
    </row>
    <row r="436" spans="1:17" x14ac:dyDescent="0.3">
      <c r="A436" s="4">
        <v>44776</v>
      </c>
      <c r="B436" s="4" t="s">
        <v>1986</v>
      </c>
      <c r="C436" s="8" t="s">
        <v>1897</v>
      </c>
      <c r="D436" s="8" t="s">
        <v>1898</v>
      </c>
      <c r="E436" s="8" t="s">
        <v>1899</v>
      </c>
      <c r="F436" s="8">
        <v>1288</v>
      </c>
      <c r="G436" s="8">
        <v>4077.67</v>
      </c>
      <c r="H436" s="8">
        <f t="shared" si="9"/>
        <v>1.137809187279152</v>
      </c>
      <c r="I436" s="8">
        <v>0.20461199999999999</v>
      </c>
      <c r="J436" s="8">
        <v>38.700000000000003</v>
      </c>
      <c r="K436" s="8">
        <v>22.88</v>
      </c>
      <c r="L436" s="8">
        <v>30.310000000000002</v>
      </c>
      <c r="M436" s="8">
        <v>16.189999999999998</v>
      </c>
      <c r="N436">
        <v>143.31</v>
      </c>
      <c r="O436" s="8">
        <v>1102.49</v>
      </c>
      <c r="P436" s="8">
        <v>32.276358324999997</v>
      </c>
      <c r="Q436" s="8">
        <v>-106.82694495699999</v>
      </c>
    </row>
    <row r="437" spans="1:17" x14ac:dyDescent="0.3">
      <c r="A437" s="4">
        <v>44776</v>
      </c>
      <c r="B437" s="4" t="s">
        <v>1986</v>
      </c>
      <c r="C437" s="8" t="s">
        <v>1897</v>
      </c>
      <c r="D437" s="8" t="s">
        <v>1900</v>
      </c>
      <c r="E437" s="8" t="s">
        <v>1899</v>
      </c>
      <c r="F437" s="8">
        <v>9396</v>
      </c>
      <c r="G437" s="8">
        <v>4077.67</v>
      </c>
      <c r="H437" s="8">
        <f t="shared" si="9"/>
        <v>8.3003533568904597</v>
      </c>
      <c r="I437" s="8">
        <v>0.258575</v>
      </c>
      <c r="J437" s="8">
        <v>38.700000000000003</v>
      </c>
      <c r="K437" s="8">
        <v>22.88</v>
      </c>
      <c r="L437" s="8">
        <v>30.310000000000002</v>
      </c>
      <c r="M437" s="8">
        <v>16.189999999999998</v>
      </c>
      <c r="N437">
        <v>143.31</v>
      </c>
      <c r="O437" s="8">
        <v>1102.49</v>
      </c>
      <c r="P437" s="8">
        <v>32.273942241</v>
      </c>
      <c r="Q437" s="8">
        <v>-106.82747175900001</v>
      </c>
    </row>
    <row r="438" spans="1:17" x14ac:dyDescent="0.3">
      <c r="A438" s="4">
        <v>44776</v>
      </c>
      <c r="B438" s="4" t="s">
        <v>1986</v>
      </c>
      <c r="C438" s="8" t="s">
        <v>1897</v>
      </c>
      <c r="D438" s="8" t="s">
        <v>1901</v>
      </c>
      <c r="E438" s="8" t="s">
        <v>1899</v>
      </c>
      <c r="F438" s="8">
        <v>1549</v>
      </c>
      <c r="G438" s="8">
        <v>4077.67</v>
      </c>
      <c r="H438" s="8">
        <f t="shared" si="9"/>
        <v>1.3683745583038869</v>
      </c>
      <c r="I438" s="8">
        <v>0.17762900000000001</v>
      </c>
      <c r="J438" s="8">
        <v>38.700000000000003</v>
      </c>
      <c r="K438" s="8">
        <v>22.88</v>
      </c>
      <c r="L438" s="8">
        <v>30.310000000000002</v>
      </c>
      <c r="M438" s="8">
        <v>16.189999999999998</v>
      </c>
      <c r="N438">
        <v>143.31</v>
      </c>
      <c r="O438" s="8">
        <v>1102.49</v>
      </c>
      <c r="P438" s="8">
        <v>32.271216866000003</v>
      </c>
      <c r="Q438" s="8">
        <v>-106.827994287</v>
      </c>
    </row>
    <row r="439" spans="1:17" x14ac:dyDescent="0.3">
      <c r="A439" s="4">
        <v>44776</v>
      </c>
      <c r="B439" s="4" t="s">
        <v>1986</v>
      </c>
      <c r="C439" s="8" t="s">
        <v>1897</v>
      </c>
      <c r="D439" s="8" t="s">
        <v>1903</v>
      </c>
      <c r="E439" s="8" t="s">
        <v>1899</v>
      </c>
      <c r="F439" s="8">
        <v>5</v>
      </c>
      <c r="G439" s="8">
        <v>4077.67</v>
      </c>
      <c r="H439" s="8">
        <f t="shared" si="9"/>
        <v>4.4169611307420496E-3</v>
      </c>
      <c r="I439" s="8">
        <v>0.26768049999999999</v>
      </c>
      <c r="J439" s="8">
        <v>38.700000000000003</v>
      </c>
      <c r="K439" s="8">
        <v>22.88</v>
      </c>
      <c r="L439" s="8">
        <v>30.310000000000002</v>
      </c>
      <c r="M439" s="8">
        <v>16.189999999999998</v>
      </c>
      <c r="N439">
        <v>143.31</v>
      </c>
      <c r="O439" s="8">
        <v>1102.49</v>
      </c>
      <c r="P439" s="8">
        <v>32.266960032</v>
      </c>
      <c r="Q439" s="8">
        <v>-106.82764308500001</v>
      </c>
    </row>
    <row r="440" spans="1:17" x14ac:dyDescent="0.3">
      <c r="A440" s="4">
        <v>44783</v>
      </c>
      <c r="B440" s="4" t="s">
        <v>1986</v>
      </c>
      <c r="C440" s="8" t="s">
        <v>1915</v>
      </c>
      <c r="D440" s="8" t="s">
        <v>1916</v>
      </c>
      <c r="E440" s="8" t="s">
        <v>1982</v>
      </c>
      <c r="F440" s="8" t="s">
        <v>1982</v>
      </c>
      <c r="G440" s="8" t="s">
        <v>1982</v>
      </c>
      <c r="H440" s="8" t="s">
        <v>1982</v>
      </c>
      <c r="I440" s="8">
        <v>0.15243399999999999</v>
      </c>
      <c r="J440" s="8">
        <v>33.64</v>
      </c>
      <c r="K440" s="8">
        <v>19.77</v>
      </c>
      <c r="L440" s="8">
        <v>119.96000000000001</v>
      </c>
      <c r="M440" s="8">
        <v>64.62</v>
      </c>
      <c r="N440">
        <v>248.29999999999998</v>
      </c>
      <c r="O440" s="8">
        <v>1215.58</v>
      </c>
      <c r="P440" s="8">
        <v>32.659915722999997</v>
      </c>
      <c r="Q440" s="8">
        <v>-107.11338426</v>
      </c>
    </row>
    <row r="441" spans="1:17" x14ac:dyDescent="0.3">
      <c r="A441" s="4">
        <v>44783</v>
      </c>
      <c r="B441" s="4" t="s">
        <v>1986</v>
      </c>
      <c r="C441" s="8" t="s">
        <v>1915</v>
      </c>
      <c r="D441" s="8" t="s">
        <v>1917</v>
      </c>
      <c r="E441" s="8" t="s">
        <v>1899</v>
      </c>
      <c r="F441" s="8">
        <v>11</v>
      </c>
      <c r="G441" s="8">
        <v>1617</v>
      </c>
      <c r="H441" s="8">
        <f>F441/782.45</f>
        <v>1.4058406287941722E-2</v>
      </c>
      <c r="I441" s="8">
        <v>0.18224499999999999</v>
      </c>
      <c r="J441" s="8">
        <v>33.64</v>
      </c>
      <c r="K441" s="8">
        <v>19.77</v>
      </c>
      <c r="L441" s="8">
        <v>119.96000000000001</v>
      </c>
      <c r="M441" s="8">
        <v>64.62</v>
      </c>
      <c r="N441">
        <v>248.29999999999998</v>
      </c>
      <c r="O441" s="8">
        <v>1215.58</v>
      </c>
      <c r="P441" s="8">
        <v>32.658148566000001</v>
      </c>
      <c r="Q441" s="8">
        <v>-107.111894041</v>
      </c>
    </row>
    <row r="442" spans="1:17" x14ac:dyDescent="0.3">
      <c r="A442" s="4">
        <v>44783</v>
      </c>
      <c r="B442" s="4" t="s">
        <v>1986</v>
      </c>
      <c r="C442" s="8" t="s">
        <v>1915</v>
      </c>
      <c r="D442" s="8" t="s">
        <v>1918</v>
      </c>
      <c r="E442" s="8" t="s">
        <v>1899</v>
      </c>
      <c r="F442" s="8">
        <v>628</v>
      </c>
      <c r="G442" s="8">
        <v>1617</v>
      </c>
      <c r="H442" s="8">
        <f t="shared" ref="H442:H451" si="10">F442/782.45</f>
        <v>0.80260719534794556</v>
      </c>
      <c r="I442" s="8">
        <v>0.29434700000000003</v>
      </c>
      <c r="J442" s="8">
        <v>33.64</v>
      </c>
      <c r="K442" s="8">
        <v>19.77</v>
      </c>
      <c r="L442" s="8">
        <v>119.96000000000001</v>
      </c>
      <c r="M442" s="8">
        <v>64.62</v>
      </c>
      <c r="N442">
        <v>248.29999999999998</v>
      </c>
      <c r="O442" s="8">
        <v>1215.58</v>
      </c>
      <c r="P442" s="8">
        <v>32.656895472000002</v>
      </c>
      <c r="Q442" s="8">
        <v>-107.110165525</v>
      </c>
    </row>
    <row r="443" spans="1:17" x14ac:dyDescent="0.3">
      <c r="A443" s="4">
        <v>44783</v>
      </c>
      <c r="B443" s="4" t="s">
        <v>1986</v>
      </c>
      <c r="C443" s="8" t="s">
        <v>1915</v>
      </c>
      <c r="D443" s="8" t="s">
        <v>1919</v>
      </c>
      <c r="E443" s="8" t="s">
        <v>1899</v>
      </c>
      <c r="F443" s="8">
        <v>4212</v>
      </c>
      <c r="G443" s="8">
        <v>1617</v>
      </c>
      <c r="H443" s="8">
        <f t="shared" si="10"/>
        <v>5.3830915713464114</v>
      </c>
      <c r="I443" s="8">
        <v>0.36971799999999999</v>
      </c>
      <c r="J443" s="8">
        <v>33.64</v>
      </c>
      <c r="K443" s="8">
        <v>19.77</v>
      </c>
      <c r="L443" s="8">
        <v>119.96000000000001</v>
      </c>
      <c r="M443" s="8">
        <v>64.62</v>
      </c>
      <c r="N443">
        <v>248.29999999999998</v>
      </c>
      <c r="O443" s="8">
        <v>1215.58</v>
      </c>
      <c r="P443" s="8">
        <v>32.655832394999997</v>
      </c>
      <c r="Q443" s="8">
        <v>-107.10839526700001</v>
      </c>
    </row>
    <row r="444" spans="1:17" x14ac:dyDescent="0.3">
      <c r="A444" s="4">
        <v>44792</v>
      </c>
      <c r="B444" s="4" t="s">
        <v>1986</v>
      </c>
      <c r="C444" s="4" t="s">
        <v>1950</v>
      </c>
      <c r="D444" s="8" t="s">
        <v>1951</v>
      </c>
      <c r="E444" s="8" t="s">
        <v>1899</v>
      </c>
      <c r="F444" s="8">
        <v>10</v>
      </c>
      <c r="G444" s="8">
        <v>896.5</v>
      </c>
      <c r="H444" s="8">
        <f t="shared" si="10"/>
        <v>1.2780369352674292E-2</v>
      </c>
      <c r="I444" s="8">
        <v>0.116146</v>
      </c>
      <c r="J444" s="8">
        <v>27.64</v>
      </c>
      <c r="K444" s="8">
        <v>17.940000000000001</v>
      </c>
      <c r="L444" s="8">
        <v>117.92</v>
      </c>
      <c r="M444" s="8">
        <v>52.900000000000006</v>
      </c>
      <c r="N444">
        <v>236.21</v>
      </c>
      <c r="O444" s="8">
        <v>713.63</v>
      </c>
      <c r="P444" s="8">
        <v>32.847982412</v>
      </c>
      <c r="Q444" s="8">
        <v>-107.296856409</v>
      </c>
    </row>
    <row r="445" spans="1:17" x14ac:dyDescent="0.3">
      <c r="A445" s="4">
        <v>44792</v>
      </c>
      <c r="B445" s="4" t="s">
        <v>1986</v>
      </c>
      <c r="C445" s="4" t="s">
        <v>1950</v>
      </c>
      <c r="D445" s="8" t="s">
        <v>1952</v>
      </c>
      <c r="E445" s="8" t="s">
        <v>1899</v>
      </c>
      <c r="F445" s="8">
        <v>40</v>
      </c>
      <c r="G445" s="8">
        <v>896.5</v>
      </c>
      <c r="H445" s="8">
        <f t="shared" si="10"/>
        <v>5.1121477410697169E-2</v>
      </c>
      <c r="I445" s="8">
        <v>0.16762199999999999</v>
      </c>
      <c r="J445" s="8">
        <v>27.64</v>
      </c>
      <c r="K445" s="8">
        <v>17.940000000000001</v>
      </c>
      <c r="L445" s="8">
        <v>117.92</v>
      </c>
      <c r="M445" s="8">
        <v>52.900000000000006</v>
      </c>
      <c r="N445">
        <v>236.21</v>
      </c>
      <c r="O445" s="8">
        <v>713.63</v>
      </c>
      <c r="P445" s="8">
        <v>32.846088772999998</v>
      </c>
      <c r="Q445" s="8">
        <v>-107.29636263099999</v>
      </c>
    </row>
    <row r="446" spans="1:17" x14ac:dyDescent="0.3">
      <c r="A446" s="4">
        <v>44792</v>
      </c>
      <c r="B446" s="4" t="s">
        <v>1986</v>
      </c>
      <c r="C446" s="4" t="s">
        <v>1950</v>
      </c>
      <c r="D446" s="8" t="s">
        <v>1953</v>
      </c>
      <c r="E446" s="8" t="s">
        <v>1899</v>
      </c>
      <c r="F446" s="8">
        <v>1301</v>
      </c>
      <c r="G446" s="8">
        <v>896.5</v>
      </c>
      <c r="H446" s="8">
        <f t="shared" si="10"/>
        <v>1.6627260527829253</v>
      </c>
      <c r="I446" s="8">
        <v>0.13640099999999999</v>
      </c>
      <c r="J446" s="8">
        <v>27.64</v>
      </c>
      <c r="K446" s="8">
        <v>17.940000000000001</v>
      </c>
      <c r="L446" s="8">
        <v>117.92</v>
      </c>
      <c r="M446" s="8">
        <v>52.900000000000006</v>
      </c>
      <c r="N446">
        <v>236.21</v>
      </c>
      <c r="O446" s="8">
        <v>713.63</v>
      </c>
      <c r="P446" s="8">
        <v>32.843727506999997</v>
      </c>
      <c r="Q446" s="8">
        <v>-107.296832521</v>
      </c>
    </row>
    <row r="447" spans="1:17" x14ac:dyDescent="0.3">
      <c r="A447" s="4">
        <v>44792</v>
      </c>
      <c r="B447" s="4" t="s">
        <v>1986</v>
      </c>
      <c r="C447" s="4" t="s">
        <v>1950</v>
      </c>
      <c r="D447" s="8" t="s">
        <v>1954</v>
      </c>
      <c r="E447" s="8" t="s">
        <v>1899</v>
      </c>
      <c r="F447" s="8">
        <v>2235</v>
      </c>
      <c r="G447" s="8">
        <v>896.5</v>
      </c>
      <c r="H447" s="8">
        <f t="shared" si="10"/>
        <v>2.856412550322704</v>
      </c>
      <c r="I447" s="8">
        <v>0.184112</v>
      </c>
      <c r="J447" s="8">
        <v>27.64</v>
      </c>
      <c r="K447" s="8">
        <v>17.940000000000001</v>
      </c>
      <c r="L447" s="8">
        <v>117.92</v>
      </c>
      <c r="M447" s="8">
        <v>52.900000000000006</v>
      </c>
      <c r="N447">
        <v>236.21</v>
      </c>
      <c r="O447" s="8">
        <v>713.63</v>
      </c>
      <c r="P447" s="8">
        <v>32.849535746000001</v>
      </c>
      <c r="Q447" s="8">
        <v>-107.29626422699999</v>
      </c>
    </row>
    <row r="448" spans="1:17" x14ac:dyDescent="0.3">
      <c r="A448" s="4">
        <v>44799</v>
      </c>
      <c r="B448" s="4" t="s">
        <v>1986</v>
      </c>
      <c r="C448" s="8" t="s">
        <v>1961</v>
      </c>
      <c r="D448" s="8" t="s">
        <v>1962</v>
      </c>
      <c r="E448" s="8" t="s">
        <v>1899</v>
      </c>
      <c r="F448" s="8">
        <v>96</v>
      </c>
      <c r="G448" s="8">
        <v>42.5</v>
      </c>
      <c r="H448" s="8">
        <f t="shared" si="10"/>
        <v>0.12269154578567319</v>
      </c>
      <c r="I448" s="8">
        <v>0.24947</v>
      </c>
      <c r="J448" s="8">
        <v>32.950000000000003</v>
      </c>
      <c r="K448" s="8">
        <v>19.75</v>
      </c>
      <c r="L448" s="8">
        <v>55.72</v>
      </c>
      <c r="M448" s="8">
        <v>38.429999999999993</v>
      </c>
      <c r="N448">
        <v>278.35000000000002</v>
      </c>
      <c r="O448" s="8">
        <v>78.5</v>
      </c>
      <c r="P448" s="8">
        <v>31.975540537000001</v>
      </c>
      <c r="Q448" s="8">
        <v>-106.613480262</v>
      </c>
    </row>
    <row r="449" spans="1:17" x14ac:dyDescent="0.3">
      <c r="A449" s="4">
        <v>44799</v>
      </c>
      <c r="B449" s="4" t="s">
        <v>1986</v>
      </c>
      <c r="C449" s="8" t="s">
        <v>1961</v>
      </c>
      <c r="D449" s="8" t="s">
        <v>1963</v>
      </c>
      <c r="E449" s="8" t="s">
        <v>1899</v>
      </c>
      <c r="F449" s="8">
        <v>51</v>
      </c>
      <c r="G449" s="8">
        <v>42.5</v>
      </c>
      <c r="H449" s="8">
        <f t="shared" si="10"/>
        <v>6.5179883698638891E-2</v>
      </c>
      <c r="I449" s="8">
        <v>0.19686600000000001</v>
      </c>
      <c r="J449" s="8">
        <v>32.950000000000003</v>
      </c>
      <c r="K449" s="8">
        <v>19.75</v>
      </c>
      <c r="L449" s="8">
        <v>55.72</v>
      </c>
      <c r="M449" s="8">
        <v>38.429999999999993</v>
      </c>
      <c r="N449">
        <v>278.35000000000002</v>
      </c>
      <c r="O449" s="8">
        <v>78.5</v>
      </c>
      <c r="P449" s="8">
        <v>31.974060796</v>
      </c>
      <c r="Q449" s="8">
        <v>-106.611764068</v>
      </c>
    </row>
    <row r="450" spans="1:17" x14ac:dyDescent="0.3">
      <c r="A450" s="4">
        <v>44799</v>
      </c>
      <c r="B450" s="4" t="s">
        <v>1986</v>
      </c>
      <c r="C450" s="8" t="s">
        <v>1961</v>
      </c>
      <c r="D450" s="8" t="s">
        <v>1964</v>
      </c>
      <c r="E450" s="8" t="s">
        <v>1899</v>
      </c>
      <c r="F450" s="8">
        <v>9</v>
      </c>
      <c r="G450" s="8">
        <v>42.5</v>
      </c>
      <c r="H450" s="8">
        <f t="shared" si="10"/>
        <v>1.1502332417406863E-2</v>
      </c>
      <c r="I450" s="8">
        <v>0.19420599999999999</v>
      </c>
      <c r="J450" s="8">
        <v>32.950000000000003</v>
      </c>
      <c r="K450" s="8">
        <v>19.75</v>
      </c>
      <c r="L450" s="8">
        <v>55.72</v>
      </c>
      <c r="M450" s="8">
        <v>38.429999999999993</v>
      </c>
      <c r="N450">
        <v>278.35000000000002</v>
      </c>
      <c r="O450" s="8">
        <v>78.5</v>
      </c>
      <c r="P450" s="8">
        <v>31.972190626</v>
      </c>
      <c r="Q450" s="8">
        <v>-106.609719638</v>
      </c>
    </row>
    <row r="451" spans="1:17" x14ac:dyDescent="0.3">
      <c r="A451" s="4">
        <v>44799</v>
      </c>
      <c r="B451" s="4" t="s">
        <v>1986</v>
      </c>
      <c r="C451" s="8" t="s">
        <v>1961</v>
      </c>
      <c r="D451" s="8" t="s">
        <v>1965</v>
      </c>
      <c r="E451" s="8" t="s">
        <v>1899</v>
      </c>
      <c r="F451" s="8">
        <v>14</v>
      </c>
      <c r="G451" s="8">
        <v>42.5</v>
      </c>
      <c r="H451" s="8">
        <f t="shared" si="10"/>
        <v>1.7892517093744009E-2</v>
      </c>
      <c r="I451" s="8">
        <v>0.21702199999999999</v>
      </c>
      <c r="J451" s="8">
        <v>32.950000000000003</v>
      </c>
      <c r="K451" s="8">
        <v>19.75</v>
      </c>
      <c r="L451" s="8">
        <v>55.72</v>
      </c>
      <c r="M451" s="8">
        <v>38.429999999999993</v>
      </c>
      <c r="N451">
        <v>278.35000000000002</v>
      </c>
      <c r="O451" s="8">
        <v>78.5</v>
      </c>
      <c r="P451" s="8">
        <v>31.970151560000001</v>
      </c>
      <c r="Q451" s="8">
        <v>-106.60783463200001</v>
      </c>
    </row>
    <row r="452" spans="1:17" x14ac:dyDescent="0.3">
      <c r="A452" s="4">
        <v>44806</v>
      </c>
      <c r="B452" s="4" t="s">
        <v>1987</v>
      </c>
      <c r="C452" s="8" t="s">
        <v>1897</v>
      </c>
      <c r="D452" s="8" t="s">
        <v>1898</v>
      </c>
      <c r="E452" s="8" t="s">
        <v>1899</v>
      </c>
      <c r="F452" s="8">
        <v>42</v>
      </c>
      <c r="G452" s="8">
        <v>22.25</v>
      </c>
      <c r="H452" s="8">
        <f>F452/9.916</f>
        <v>4.2355788624445339</v>
      </c>
      <c r="I452" s="8">
        <v>0.1658</v>
      </c>
      <c r="J452" s="8">
        <v>32.19</v>
      </c>
      <c r="K452" s="8">
        <v>17.920000000000002</v>
      </c>
      <c r="L452" s="8">
        <v>12.76</v>
      </c>
      <c r="M452" s="8">
        <v>79.009999999999991</v>
      </c>
      <c r="N452">
        <v>162.04</v>
      </c>
      <c r="O452" s="8">
        <v>20.39</v>
      </c>
      <c r="P452" s="8">
        <v>32.276358324999997</v>
      </c>
      <c r="Q452" s="8">
        <v>-106.82694495699999</v>
      </c>
    </row>
    <row r="453" spans="1:17" x14ac:dyDescent="0.3">
      <c r="A453" s="4">
        <v>44806</v>
      </c>
      <c r="B453" s="4" t="s">
        <v>1987</v>
      </c>
      <c r="C453" s="8" t="s">
        <v>1897</v>
      </c>
      <c r="D453" s="8" t="s">
        <v>1900</v>
      </c>
      <c r="E453" s="8" t="s">
        <v>1899</v>
      </c>
      <c r="F453" s="8">
        <v>44</v>
      </c>
      <c r="G453" s="8">
        <v>22.25</v>
      </c>
      <c r="H453" s="8">
        <f t="shared" ref="H453:H463" si="11">F453/9.916</f>
        <v>4.4372730939895115</v>
      </c>
      <c r="I453" s="8">
        <v>0.19735</v>
      </c>
      <c r="J453" s="8">
        <v>32.19</v>
      </c>
      <c r="K453" s="8">
        <v>17.920000000000002</v>
      </c>
      <c r="L453" s="8">
        <v>12.76</v>
      </c>
      <c r="M453" s="8">
        <v>79.009999999999991</v>
      </c>
      <c r="N453">
        <v>162.04</v>
      </c>
      <c r="O453" s="8">
        <v>20.39</v>
      </c>
      <c r="P453" s="8">
        <v>32.273942241</v>
      </c>
      <c r="Q453" s="8">
        <v>-106.82747175900001</v>
      </c>
    </row>
    <row r="454" spans="1:17" x14ac:dyDescent="0.3">
      <c r="A454" s="4">
        <v>44806</v>
      </c>
      <c r="B454" s="4" t="s">
        <v>1987</v>
      </c>
      <c r="C454" s="8" t="s">
        <v>1897</v>
      </c>
      <c r="D454" s="8" t="s">
        <v>1901</v>
      </c>
      <c r="E454" s="8" t="s">
        <v>1899</v>
      </c>
      <c r="F454" s="8">
        <v>3</v>
      </c>
      <c r="G454" s="8">
        <v>22.25</v>
      </c>
      <c r="H454" s="8">
        <f t="shared" si="11"/>
        <v>0.30254134731746674</v>
      </c>
      <c r="I454" s="8">
        <v>0.15056849999999999</v>
      </c>
      <c r="J454" s="8">
        <v>32.19</v>
      </c>
      <c r="K454" s="8">
        <v>17.920000000000002</v>
      </c>
      <c r="L454" s="8">
        <v>12.76</v>
      </c>
      <c r="M454" s="8">
        <v>79.009999999999991</v>
      </c>
      <c r="N454">
        <v>162.04</v>
      </c>
      <c r="O454" s="8">
        <v>20.39</v>
      </c>
      <c r="P454" s="8">
        <v>32.271216866000003</v>
      </c>
      <c r="Q454" s="8">
        <v>-106.827994287</v>
      </c>
    </row>
    <row r="455" spans="1:17" x14ac:dyDescent="0.3">
      <c r="A455" s="4">
        <v>44806</v>
      </c>
      <c r="B455" s="4" t="s">
        <v>1987</v>
      </c>
      <c r="C455" s="8" t="s">
        <v>1897</v>
      </c>
      <c r="D455" s="8" t="s">
        <v>1903</v>
      </c>
      <c r="E455" s="8" t="s">
        <v>1902</v>
      </c>
      <c r="F455" s="8">
        <v>0</v>
      </c>
      <c r="G455" s="8">
        <v>22.25</v>
      </c>
      <c r="H455" s="8">
        <f t="shared" si="11"/>
        <v>0</v>
      </c>
      <c r="I455" s="8">
        <v>0.20516300000000001</v>
      </c>
      <c r="J455" s="8">
        <v>32.19</v>
      </c>
      <c r="K455" s="8">
        <v>17.920000000000002</v>
      </c>
      <c r="L455" s="8">
        <v>12.76</v>
      </c>
      <c r="M455" s="8">
        <v>79.009999999999991</v>
      </c>
      <c r="N455">
        <v>162.04</v>
      </c>
      <c r="O455" s="8">
        <v>20.39</v>
      </c>
      <c r="P455" s="8">
        <v>32.266960032</v>
      </c>
      <c r="Q455" s="8">
        <v>-106.82764308500001</v>
      </c>
    </row>
    <row r="456" spans="1:17" x14ac:dyDescent="0.3">
      <c r="A456" s="4">
        <v>44820</v>
      </c>
      <c r="B456" s="4" t="s">
        <v>1987</v>
      </c>
      <c r="C456" s="8" t="s">
        <v>1897</v>
      </c>
      <c r="D456" s="8" t="s">
        <v>1898</v>
      </c>
      <c r="E456" s="8" t="s">
        <v>1899</v>
      </c>
      <c r="F456" s="8">
        <v>1</v>
      </c>
      <c r="G456" s="8">
        <v>1.25</v>
      </c>
      <c r="H456" s="8">
        <f t="shared" si="11"/>
        <v>0.10084711577248891</v>
      </c>
      <c r="I456" s="8">
        <v>0.1658</v>
      </c>
      <c r="J456" s="8">
        <v>34.31</v>
      </c>
      <c r="K456" s="8">
        <v>14.74</v>
      </c>
      <c r="L456" s="8">
        <v>12.76</v>
      </c>
      <c r="M456" s="8">
        <v>79.009999999999991</v>
      </c>
      <c r="N456">
        <v>162.04</v>
      </c>
      <c r="O456" s="8">
        <v>20.59</v>
      </c>
      <c r="P456" s="8">
        <v>32.276358324999997</v>
      </c>
      <c r="Q456" s="8">
        <v>-106.82694495699999</v>
      </c>
    </row>
    <row r="457" spans="1:17" x14ac:dyDescent="0.3">
      <c r="A457" s="4">
        <v>44820</v>
      </c>
      <c r="B457" s="4" t="s">
        <v>1987</v>
      </c>
      <c r="C457" s="8" t="s">
        <v>1897</v>
      </c>
      <c r="D457" s="8" t="s">
        <v>1900</v>
      </c>
      <c r="E457" s="8" t="s">
        <v>1902</v>
      </c>
      <c r="F457" s="8">
        <v>0</v>
      </c>
      <c r="G457" s="8">
        <v>1.25</v>
      </c>
      <c r="H457" s="8">
        <f t="shared" si="11"/>
        <v>0</v>
      </c>
      <c r="I457" s="8">
        <v>0.19735</v>
      </c>
      <c r="J457" s="8">
        <v>34.31</v>
      </c>
      <c r="K457" s="8">
        <v>14.74</v>
      </c>
      <c r="L457" s="8">
        <v>12.76</v>
      </c>
      <c r="M457" s="8">
        <v>79.009999999999991</v>
      </c>
      <c r="N457">
        <v>162.04</v>
      </c>
      <c r="O457" s="8">
        <v>20.59</v>
      </c>
      <c r="P457" s="8">
        <v>32.273942241</v>
      </c>
      <c r="Q457" s="8">
        <v>-106.82747175900001</v>
      </c>
    </row>
    <row r="458" spans="1:17" x14ac:dyDescent="0.3">
      <c r="A458" s="4">
        <v>44820</v>
      </c>
      <c r="B458" s="4" t="s">
        <v>1987</v>
      </c>
      <c r="C458" s="8" t="s">
        <v>1897</v>
      </c>
      <c r="D458" s="8" t="s">
        <v>1901</v>
      </c>
      <c r="E458" s="8" t="s">
        <v>1899</v>
      </c>
      <c r="F458" s="8">
        <v>1</v>
      </c>
      <c r="G458" s="8">
        <v>1.25</v>
      </c>
      <c r="H458" s="8">
        <f t="shared" si="11"/>
        <v>0.10084711577248891</v>
      </c>
      <c r="I458" s="8">
        <v>0.15056849999999999</v>
      </c>
      <c r="J458" s="8">
        <v>34.31</v>
      </c>
      <c r="K458" s="8">
        <v>14.74</v>
      </c>
      <c r="L458" s="8">
        <v>12.76</v>
      </c>
      <c r="M458" s="8">
        <v>79.009999999999991</v>
      </c>
      <c r="N458">
        <v>162.04</v>
      </c>
      <c r="O458" s="8">
        <v>20.59</v>
      </c>
      <c r="P458" s="8">
        <v>32.271216866000003</v>
      </c>
      <c r="Q458" s="8">
        <v>-106.827994287</v>
      </c>
    </row>
    <row r="459" spans="1:17" x14ac:dyDescent="0.3">
      <c r="A459" s="4">
        <v>44820</v>
      </c>
      <c r="B459" s="4" t="s">
        <v>1987</v>
      </c>
      <c r="C459" s="8" t="s">
        <v>1897</v>
      </c>
      <c r="D459" s="8" t="s">
        <v>1903</v>
      </c>
      <c r="E459" s="8" t="s">
        <v>1899</v>
      </c>
      <c r="F459" s="8">
        <v>3</v>
      </c>
      <c r="G459" s="8">
        <v>1.25</v>
      </c>
      <c r="H459" s="8">
        <f t="shared" si="11"/>
        <v>0.30254134731746674</v>
      </c>
      <c r="I459" s="8">
        <v>0.20516300000000001</v>
      </c>
      <c r="J459" s="8">
        <v>34.31</v>
      </c>
      <c r="K459" s="8">
        <v>14.74</v>
      </c>
      <c r="L459" s="8">
        <v>12.76</v>
      </c>
      <c r="M459" s="8">
        <v>79.009999999999991</v>
      </c>
      <c r="N459">
        <v>162.04</v>
      </c>
      <c r="O459" s="8">
        <v>20.59</v>
      </c>
      <c r="P459" s="8">
        <v>32.266960032</v>
      </c>
      <c r="Q459" s="8">
        <v>-106.82764308500001</v>
      </c>
    </row>
    <row r="460" spans="1:17" x14ac:dyDescent="0.3">
      <c r="A460" s="4">
        <v>44834</v>
      </c>
      <c r="B460" s="4" t="s">
        <v>1987</v>
      </c>
      <c r="C460" s="8" t="s">
        <v>1897</v>
      </c>
      <c r="D460" s="8" t="s">
        <v>1898</v>
      </c>
      <c r="E460" s="8" t="s">
        <v>1902</v>
      </c>
      <c r="F460" s="8">
        <v>0</v>
      </c>
      <c r="G460" s="8">
        <v>6.25</v>
      </c>
      <c r="H460" s="8">
        <f t="shared" si="11"/>
        <v>0</v>
      </c>
      <c r="I460" s="8">
        <v>0.1658</v>
      </c>
      <c r="J460" s="8">
        <v>29.07</v>
      </c>
      <c r="K460" s="8">
        <v>12.73</v>
      </c>
      <c r="L460" s="8">
        <v>12.76</v>
      </c>
      <c r="M460" s="8">
        <v>79.009999999999991</v>
      </c>
      <c r="N460">
        <v>162.04</v>
      </c>
      <c r="O460" s="8">
        <v>20.56</v>
      </c>
      <c r="P460" s="8">
        <v>32.276358324999997</v>
      </c>
      <c r="Q460" s="8">
        <v>-106.82694495699999</v>
      </c>
    </row>
    <row r="461" spans="1:17" x14ac:dyDescent="0.3">
      <c r="A461" s="4">
        <v>44834</v>
      </c>
      <c r="B461" s="4" t="s">
        <v>1987</v>
      </c>
      <c r="C461" s="8" t="s">
        <v>1897</v>
      </c>
      <c r="D461" s="8" t="s">
        <v>1900</v>
      </c>
      <c r="E461" s="8" t="s">
        <v>1899</v>
      </c>
      <c r="F461" s="8">
        <v>2</v>
      </c>
      <c r="G461" s="8">
        <v>6.25</v>
      </c>
      <c r="H461" s="8">
        <f t="shared" si="11"/>
        <v>0.20169423154497781</v>
      </c>
      <c r="I461" s="8">
        <v>0.19735</v>
      </c>
      <c r="J461" s="8">
        <v>29.07</v>
      </c>
      <c r="K461" s="8">
        <v>12.73</v>
      </c>
      <c r="L461" s="8">
        <v>12.76</v>
      </c>
      <c r="M461" s="8">
        <v>79.009999999999991</v>
      </c>
      <c r="N461">
        <v>162.04</v>
      </c>
      <c r="O461" s="8">
        <v>20.56</v>
      </c>
      <c r="P461" s="8">
        <v>32.273942241</v>
      </c>
      <c r="Q461" s="8">
        <v>-106.82747175900001</v>
      </c>
    </row>
    <row r="462" spans="1:17" x14ac:dyDescent="0.3">
      <c r="A462" s="4">
        <v>44834</v>
      </c>
      <c r="B462" s="4" t="s">
        <v>1987</v>
      </c>
      <c r="C462" s="8" t="s">
        <v>1897</v>
      </c>
      <c r="D462" s="8" t="s">
        <v>1901</v>
      </c>
      <c r="E462" s="8" t="s">
        <v>1902</v>
      </c>
      <c r="F462" s="8">
        <v>0</v>
      </c>
      <c r="G462" s="8">
        <v>6.25</v>
      </c>
      <c r="H462" s="8">
        <f t="shared" si="11"/>
        <v>0</v>
      </c>
      <c r="I462" s="8">
        <v>0.15056849999999999</v>
      </c>
      <c r="J462" s="8">
        <v>29.07</v>
      </c>
      <c r="K462" s="8">
        <v>12.73</v>
      </c>
      <c r="L462" s="8">
        <v>12.76</v>
      </c>
      <c r="M462" s="8">
        <v>79.009999999999991</v>
      </c>
      <c r="N462">
        <v>162.04</v>
      </c>
      <c r="O462" s="8">
        <v>20.56</v>
      </c>
      <c r="P462" s="8">
        <v>32.271216866000003</v>
      </c>
      <c r="Q462" s="8">
        <v>-106.827994287</v>
      </c>
    </row>
    <row r="463" spans="1:17" x14ac:dyDescent="0.3">
      <c r="A463" s="4">
        <v>44834</v>
      </c>
      <c r="B463" s="4" t="s">
        <v>1987</v>
      </c>
      <c r="C463" s="8" t="s">
        <v>1897</v>
      </c>
      <c r="D463" s="8" t="s">
        <v>1903</v>
      </c>
      <c r="E463" s="8" t="s">
        <v>1899</v>
      </c>
      <c r="F463" s="8">
        <v>23</v>
      </c>
      <c r="G463" s="8">
        <v>6.25</v>
      </c>
      <c r="H463" s="8">
        <f t="shared" si="11"/>
        <v>2.3194836627672446</v>
      </c>
      <c r="I463" s="8">
        <v>0.20516300000000001</v>
      </c>
      <c r="J463" s="8">
        <v>29.07</v>
      </c>
      <c r="K463" s="8">
        <v>12.73</v>
      </c>
      <c r="L463" s="8">
        <v>12.76</v>
      </c>
      <c r="M463" s="8">
        <v>79.009999999999991</v>
      </c>
      <c r="N463">
        <v>162.04</v>
      </c>
      <c r="O463" s="8">
        <v>20.56</v>
      </c>
      <c r="P463" s="8">
        <v>32.266960032</v>
      </c>
      <c r="Q463" s="8">
        <v>-106.82764308500001</v>
      </c>
    </row>
    <row r="464" spans="1:17" x14ac:dyDescent="0.3">
      <c r="A464" s="4">
        <v>44848</v>
      </c>
      <c r="B464" s="4" t="s">
        <v>1988</v>
      </c>
      <c r="C464" s="8" t="s">
        <v>1897</v>
      </c>
      <c r="D464" s="8" t="s">
        <v>1898</v>
      </c>
      <c r="E464" s="8" t="s">
        <v>1902</v>
      </c>
      <c r="F464" s="8">
        <v>0</v>
      </c>
      <c r="G464" s="8">
        <v>1.75</v>
      </c>
      <c r="H464" s="8">
        <f>F464/1</f>
        <v>0</v>
      </c>
      <c r="I464" s="8">
        <v>0.1658</v>
      </c>
      <c r="J464" s="8">
        <v>26.71</v>
      </c>
      <c r="K464" s="8">
        <v>10.039999999999999</v>
      </c>
      <c r="L464" s="8">
        <v>52.759999999999991</v>
      </c>
      <c r="M464" s="8">
        <v>61.459999999999994</v>
      </c>
      <c r="N464">
        <v>160.82</v>
      </c>
      <c r="O464" s="8">
        <v>43.2</v>
      </c>
      <c r="P464" s="8">
        <v>32.276358324999997</v>
      </c>
      <c r="Q464" s="8">
        <v>-106.82694495699999</v>
      </c>
    </row>
    <row r="465" spans="1:17" x14ac:dyDescent="0.3">
      <c r="A465" s="4">
        <v>44848</v>
      </c>
      <c r="B465" s="4" t="s">
        <v>1988</v>
      </c>
      <c r="C465" s="8" t="s">
        <v>1897</v>
      </c>
      <c r="D465" s="8" t="s">
        <v>1900</v>
      </c>
      <c r="E465" s="8" t="s">
        <v>1902</v>
      </c>
      <c r="F465" s="8">
        <v>0</v>
      </c>
      <c r="G465" s="8">
        <v>1.75</v>
      </c>
      <c r="H465" s="8">
        <f t="shared" ref="H465:H475" si="12">F465/1</f>
        <v>0</v>
      </c>
      <c r="I465" s="8">
        <v>0.19735</v>
      </c>
      <c r="J465" s="8">
        <v>26.71</v>
      </c>
      <c r="K465" s="8">
        <v>10.039999999999999</v>
      </c>
      <c r="L465" s="8">
        <v>52.759999999999991</v>
      </c>
      <c r="M465" s="8">
        <v>61.459999999999994</v>
      </c>
      <c r="N465">
        <v>160.82</v>
      </c>
      <c r="O465" s="8">
        <v>43.2</v>
      </c>
      <c r="P465" s="8">
        <v>32.273942241</v>
      </c>
      <c r="Q465" s="8">
        <v>-106.82747175900001</v>
      </c>
    </row>
    <row r="466" spans="1:17" x14ac:dyDescent="0.3">
      <c r="A466" s="4">
        <v>44848</v>
      </c>
      <c r="B466" s="4" t="s">
        <v>1988</v>
      </c>
      <c r="C466" s="8" t="s">
        <v>1897</v>
      </c>
      <c r="D466" s="8" t="s">
        <v>1901</v>
      </c>
      <c r="E466" s="8" t="s">
        <v>1899</v>
      </c>
      <c r="F466" s="8">
        <v>7</v>
      </c>
      <c r="G466" s="8">
        <v>1.75</v>
      </c>
      <c r="H466" s="8">
        <f t="shared" si="12"/>
        <v>7</v>
      </c>
      <c r="I466" s="8">
        <v>0.15056849999999999</v>
      </c>
      <c r="J466" s="8">
        <v>26.71</v>
      </c>
      <c r="K466" s="8">
        <v>10.039999999999999</v>
      </c>
      <c r="L466" s="8">
        <v>52.759999999999991</v>
      </c>
      <c r="M466" s="8">
        <v>61.459999999999994</v>
      </c>
      <c r="N466">
        <v>160.82</v>
      </c>
      <c r="O466" s="8">
        <v>43.2</v>
      </c>
      <c r="P466" s="8">
        <v>32.271216866000003</v>
      </c>
      <c r="Q466" s="8">
        <v>-106.827994287</v>
      </c>
    </row>
    <row r="467" spans="1:17" x14ac:dyDescent="0.3">
      <c r="A467" s="4">
        <v>44848</v>
      </c>
      <c r="B467" s="4" t="s">
        <v>1988</v>
      </c>
      <c r="C467" s="8" t="s">
        <v>1897</v>
      </c>
      <c r="D467" s="8" t="s">
        <v>1903</v>
      </c>
      <c r="E467" s="8" t="s">
        <v>1902</v>
      </c>
      <c r="F467" s="8">
        <v>0</v>
      </c>
      <c r="G467" s="8">
        <v>1.75</v>
      </c>
      <c r="H467" s="8">
        <f t="shared" si="12"/>
        <v>0</v>
      </c>
      <c r="I467" s="8">
        <v>0.20516300000000001</v>
      </c>
      <c r="J467" s="8">
        <v>26.71</v>
      </c>
      <c r="K467" s="8">
        <v>10.039999999999999</v>
      </c>
      <c r="L467" s="8">
        <v>52.759999999999991</v>
      </c>
      <c r="M467" s="8">
        <v>61.459999999999994</v>
      </c>
      <c r="N467">
        <v>160.82</v>
      </c>
      <c r="O467" s="8">
        <v>43.2</v>
      </c>
      <c r="P467" s="8">
        <v>32.266960032</v>
      </c>
      <c r="Q467" s="8">
        <v>-106.82764308500001</v>
      </c>
    </row>
    <row r="468" spans="1:17" x14ac:dyDescent="0.3">
      <c r="A468" s="4">
        <v>44862</v>
      </c>
      <c r="B468" s="4" t="s">
        <v>1988</v>
      </c>
      <c r="C468" s="8" t="s">
        <v>1940</v>
      </c>
      <c r="D468" s="8" t="s">
        <v>1941</v>
      </c>
      <c r="E468" s="8" t="s">
        <v>1902</v>
      </c>
      <c r="F468" s="8">
        <v>0</v>
      </c>
      <c r="G468" s="8">
        <v>0</v>
      </c>
      <c r="H468" s="8">
        <f t="shared" si="12"/>
        <v>0</v>
      </c>
      <c r="I468" s="8">
        <v>0.17794099999999999</v>
      </c>
      <c r="J468" s="8">
        <v>20.58</v>
      </c>
      <c r="K468" s="8">
        <v>1.1000000000000001</v>
      </c>
      <c r="L468" s="8">
        <v>61.019999999999996</v>
      </c>
      <c r="M468" s="8">
        <v>136.16000000000003</v>
      </c>
      <c r="N468">
        <v>263.38</v>
      </c>
      <c r="O468" s="8">
        <v>0.25</v>
      </c>
      <c r="P468" s="8">
        <v>32.983916346000001</v>
      </c>
      <c r="Q468" s="8">
        <v>-107.288835347</v>
      </c>
    </row>
    <row r="469" spans="1:17" x14ac:dyDescent="0.3">
      <c r="A469" s="4">
        <v>44862</v>
      </c>
      <c r="B469" s="4" t="s">
        <v>1988</v>
      </c>
      <c r="C469" s="8" t="s">
        <v>1940</v>
      </c>
      <c r="D469" s="8" t="s">
        <v>1942</v>
      </c>
      <c r="E469" s="8" t="s">
        <v>1902</v>
      </c>
      <c r="F469" s="8">
        <v>0</v>
      </c>
      <c r="G469" s="8">
        <v>0</v>
      </c>
      <c r="H469" s="8">
        <f t="shared" si="12"/>
        <v>0</v>
      </c>
      <c r="I469" s="8">
        <v>0.2099665</v>
      </c>
      <c r="J469" s="8">
        <v>20.58</v>
      </c>
      <c r="K469" s="8">
        <v>1.1000000000000001</v>
      </c>
      <c r="L469" s="8">
        <v>61.019999999999996</v>
      </c>
      <c r="M469" s="8">
        <v>136.16000000000003</v>
      </c>
      <c r="N469">
        <v>263.38</v>
      </c>
      <c r="O469" s="8">
        <v>0.25</v>
      </c>
      <c r="P469" s="8">
        <v>32.982119181999998</v>
      </c>
      <c r="Q469" s="8">
        <v>-107.290254738</v>
      </c>
    </row>
    <row r="470" spans="1:17" x14ac:dyDescent="0.3">
      <c r="A470" s="4">
        <v>44862</v>
      </c>
      <c r="B470" s="4" t="s">
        <v>1988</v>
      </c>
      <c r="C470" s="8" t="s">
        <v>1940</v>
      </c>
      <c r="D470" s="8" t="s">
        <v>1943</v>
      </c>
      <c r="E470" s="8" t="s">
        <v>1902</v>
      </c>
      <c r="F470" s="8">
        <v>0</v>
      </c>
      <c r="G470" s="8">
        <v>0</v>
      </c>
      <c r="H470" s="8">
        <f t="shared" si="12"/>
        <v>0</v>
      </c>
      <c r="I470" s="8">
        <v>0.30322500000000002</v>
      </c>
      <c r="J470" s="8">
        <v>20.58</v>
      </c>
      <c r="K470" s="8">
        <v>1.1000000000000001</v>
      </c>
      <c r="L470" s="8">
        <v>61.019999999999996</v>
      </c>
      <c r="M470" s="8">
        <v>136.16000000000003</v>
      </c>
      <c r="N470">
        <v>263.38</v>
      </c>
      <c r="O470" s="8">
        <v>0.25</v>
      </c>
      <c r="P470" s="8">
        <v>32.98042126</v>
      </c>
      <c r="Q470" s="8">
        <v>-107.291222261</v>
      </c>
    </row>
    <row r="471" spans="1:17" x14ac:dyDescent="0.3">
      <c r="A471" s="4">
        <v>44862</v>
      </c>
      <c r="B471" s="4" t="s">
        <v>1988</v>
      </c>
      <c r="C471" s="8" t="s">
        <v>1940</v>
      </c>
      <c r="D471" s="8" t="s">
        <v>1944</v>
      </c>
      <c r="E471" s="8" t="s">
        <v>1902</v>
      </c>
      <c r="F471" s="8">
        <v>0</v>
      </c>
      <c r="G471" s="8">
        <v>0</v>
      </c>
      <c r="H471" s="8">
        <f t="shared" si="12"/>
        <v>0</v>
      </c>
      <c r="I471" s="8">
        <v>0.20777499999999999</v>
      </c>
      <c r="J471" s="8">
        <v>20.58</v>
      </c>
      <c r="K471" s="8">
        <v>1.1000000000000001</v>
      </c>
      <c r="L471" s="8">
        <v>61.019999999999996</v>
      </c>
      <c r="M471" s="8">
        <v>136.16000000000003</v>
      </c>
      <c r="N471">
        <v>263.38</v>
      </c>
      <c r="O471" s="8">
        <v>0.25</v>
      </c>
      <c r="P471" s="8">
        <v>32.978510186000001</v>
      </c>
      <c r="Q471" s="8">
        <v>-107.291759541</v>
      </c>
    </row>
    <row r="472" spans="1:17" x14ac:dyDescent="0.3">
      <c r="A472" s="4">
        <v>44862</v>
      </c>
      <c r="B472" s="4" t="s">
        <v>1988</v>
      </c>
      <c r="C472" s="8" t="s">
        <v>1915</v>
      </c>
      <c r="D472" s="8" t="s">
        <v>1916</v>
      </c>
      <c r="E472" s="8" t="s">
        <v>1899</v>
      </c>
      <c r="F472" s="8">
        <v>1</v>
      </c>
      <c r="G472" s="8">
        <v>1.25</v>
      </c>
      <c r="H472" s="8">
        <f t="shared" si="12"/>
        <v>1</v>
      </c>
      <c r="I472" s="8">
        <v>0.15046899999999999</v>
      </c>
      <c r="J472" s="8">
        <v>19.079999999999998</v>
      </c>
      <c r="K472" s="8">
        <v>2.95</v>
      </c>
      <c r="L472" s="8">
        <v>47.240000000000009</v>
      </c>
      <c r="M472" s="8">
        <v>132.42000000000002</v>
      </c>
      <c r="N472">
        <v>286.3</v>
      </c>
      <c r="O472" s="8">
        <v>0</v>
      </c>
      <c r="P472" s="8">
        <v>32.659915722999997</v>
      </c>
      <c r="Q472" s="8">
        <v>-107.11338426</v>
      </c>
    </row>
    <row r="473" spans="1:17" x14ac:dyDescent="0.3">
      <c r="A473" s="4">
        <v>44862</v>
      </c>
      <c r="B473" s="4" t="s">
        <v>1988</v>
      </c>
      <c r="C473" s="8" t="s">
        <v>1915</v>
      </c>
      <c r="D473" s="8" t="s">
        <v>1917</v>
      </c>
      <c r="E473" s="8" t="s">
        <v>1899</v>
      </c>
      <c r="F473" s="8">
        <v>1</v>
      </c>
      <c r="G473" s="8">
        <v>1.25</v>
      </c>
      <c r="H473" s="8">
        <f t="shared" si="12"/>
        <v>1</v>
      </c>
      <c r="I473" s="8">
        <v>0.127801</v>
      </c>
      <c r="J473" s="8">
        <v>19.079999999999998</v>
      </c>
      <c r="K473" s="8">
        <v>2.95</v>
      </c>
      <c r="L473" s="8">
        <v>47.240000000000009</v>
      </c>
      <c r="M473" s="8">
        <v>132.42000000000002</v>
      </c>
      <c r="N473">
        <v>286.3</v>
      </c>
      <c r="O473" s="8">
        <v>0</v>
      </c>
      <c r="P473" s="8">
        <v>32.658148566000001</v>
      </c>
      <c r="Q473" s="8">
        <v>-107.111894041</v>
      </c>
    </row>
    <row r="474" spans="1:17" x14ac:dyDescent="0.3">
      <c r="A474" s="4">
        <v>44862</v>
      </c>
      <c r="B474" s="4" t="s">
        <v>1988</v>
      </c>
      <c r="C474" s="8" t="s">
        <v>1915</v>
      </c>
      <c r="D474" s="8" t="s">
        <v>1918</v>
      </c>
      <c r="E474" s="8" t="s">
        <v>1899</v>
      </c>
      <c r="F474" s="8">
        <v>1</v>
      </c>
      <c r="G474" s="8">
        <v>1.25</v>
      </c>
      <c r="H474" s="8">
        <f t="shared" si="12"/>
        <v>1</v>
      </c>
      <c r="I474" s="8">
        <v>0.22392200000000001</v>
      </c>
      <c r="J474" s="8">
        <v>19.079999999999998</v>
      </c>
      <c r="K474" s="8">
        <v>2.95</v>
      </c>
      <c r="L474" s="8">
        <v>47.240000000000009</v>
      </c>
      <c r="M474" s="8">
        <v>132.42000000000002</v>
      </c>
      <c r="N474">
        <v>286.3</v>
      </c>
      <c r="O474" s="8">
        <v>0</v>
      </c>
      <c r="P474" s="8">
        <v>32.656895472000002</v>
      </c>
      <c r="Q474" s="8">
        <v>-107.110165525</v>
      </c>
    </row>
    <row r="475" spans="1:17" x14ac:dyDescent="0.3">
      <c r="A475" s="4">
        <v>44862</v>
      </c>
      <c r="B475" s="4" t="s">
        <v>1988</v>
      </c>
      <c r="C475" s="8" t="s">
        <v>1915</v>
      </c>
      <c r="D475" s="8" t="s">
        <v>1919</v>
      </c>
      <c r="E475" s="8" t="s">
        <v>1899</v>
      </c>
      <c r="F475" s="8">
        <v>2</v>
      </c>
      <c r="G475" s="8">
        <v>1.25</v>
      </c>
      <c r="H475" s="8">
        <f t="shared" si="12"/>
        <v>2</v>
      </c>
      <c r="I475" s="8">
        <v>0.25461800000000001</v>
      </c>
      <c r="J475" s="8">
        <v>19.079999999999998</v>
      </c>
      <c r="K475" s="8">
        <v>2.95</v>
      </c>
      <c r="L475" s="8">
        <v>47.240000000000009</v>
      </c>
      <c r="M475" s="8">
        <v>132.42000000000002</v>
      </c>
      <c r="N475">
        <v>286.3</v>
      </c>
      <c r="O475" s="8">
        <v>0</v>
      </c>
      <c r="P475" s="8">
        <v>32.655832394999997</v>
      </c>
      <c r="Q475" s="8">
        <v>-107.10839526700001</v>
      </c>
    </row>
    <row r="476" spans="1:17" x14ac:dyDescent="0.3">
      <c r="A476" s="4">
        <v>44880</v>
      </c>
      <c r="B476" s="4" t="s">
        <v>1989</v>
      </c>
      <c r="C476" s="8" t="s">
        <v>1915</v>
      </c>
      <c r="D476" s="8" t="s">
        <v>1916</v>
      </c>
      <c r="E476" s="8" t="s">
        <v>1902</v>
      </c>
      <c r="F476" s="8">
        <v>0</v>
      </c>
      <c r="G476" s="8">
        <v>0</v>
      </c>
      <c r="H476" s="8">
        <v>0</v>
      </c>
      <c r="I476" s="8">
        <v>0.100471</v>
      </c>
      <c r="J476" s="8">
        <v>13.61</v>
      </c>
      <c r="K476" s="8">
        <v>-4.13</v>
      </c>
      <c r="L476" s="8">
        <v>0</v>
      </c>
      <c r="M476" s="8">
        <v>59.70000000000001</v>
      </c>
      <c r="N476">
        <v>333.54</v>
      </c>
      <c r="O476" s="8">
        <v>0</v>
      </c>
      <c r="P476" s="8">
        <v>32.659915722999997</v>
      </c>
      <c r="Q476" s="8">
        <v>-107.11338426</v>
      </c>
    </row>
    <row r="477" spans="1:17" x14ac:dyDescent="0.3">
      <c r="A477" s="4">
        <v>44880</v>
      </c>
      <c r="B477" s="4" t="s">
        <v>1989</v>
      </c>
      <c r="C477" s="8" t="s">
        <v>1915</v>
      </c>
      <c r="D477" s="8" t="s">
        <v>1917</v>
      </c>
      <c r="E477" s="8" t="s">
        <v>1902</v>
      </c>
      <c r="F477" s="8">
        <v>0</v>
      </c>
      <c r="G477" s="8">
        <v>0</v>
      </c>
      <c r="H477" s="8">
        <v>0</v>
      </c>
      <c r="I477" s="8">
        <v>8.6169499999999996E-2</v>
      </c>
      <c r="J477" s="8">
        <v>13.61</v>
      </c>
      <c r="K477" s="8">
        <v>-4.13</v>
      </c>
      <c r="L477" s="8">
        <v>0</v>
      </c>
      <c r="M477" s="8">
        <v>59.70000000000001</v>
      </c>
      <c r="N477">
        <v>333.54</v>
      </c>
      <c r="O477" s="8">
        <v>0</v>
      </c>
      <c r="P477" s="8">
        <v>32.658148566000001</v>
      </c>
      <c r="Q477" s="8">
        <v>-107.111894041</v>
      </c>
    </row>
    <row r="478" spans="1:17" x14ac:dyDescent="0.3">
      <c r="A478" s="4">
        <v>44880</v>
      </c>
      <c r="B478" s="4" t="s">
        <v>1989</v>
      </c>
      <c r="C478" s="8" t="s">
        <v>1915</v>
      </c>
      <c r="D478" s="8" t="s">
        <v>1918</v>
      </c>
      <c r="E478" s="8" t="s">
        <v>1902</v>
      </c>
      <c r="F478" s="8">
        <v>0</v>
      </c>
      <c r="G478" s="8">
        <v>0</v>
      </c>
      <c r="H478" s="8">
        <v>0</v>
      </c>
      <c r="I478" s="8">
        <v>9.9546800000000005E-2</v>
      </c>
      <c r="J478" s="8">
        <v>13.61</v>
      </c>
      <c r="K478" s="8">
        <v>-4.13</v>
      </c>
      <c r="L478" s="8">
        <v>0</v>
      </c>
      <c r="M478" s="8">
        <v>59.70000000000001</v>
      </c>
      <c r="N478">
        <v>333.54</v>
      </c>
      <c r="O478" s="8">
        <v>0</v>
      </c>
      <c r="P478" s="8">
        <v>32.656895472000002</v>
      </c>
      <c r="Q478" s="8">
        <v>-107.110165525</v>
      </c>
    </row>
    <row r="479" spans="1:17" x14ac:dyDescent="0.3">
      <c r="A479" s="4">
        <v>44880</v>
      </c>
      <c r="B479" s="4" t="s">
        <v>1989</v>
      </c>
      <c r="C479" s="8" t="s">
        <v>1915</v>
      </c>
      <c r="D479" s="8" t="s">
        <v>1919</v>
      </c>
      <c r="E479" s="8" t="s">
        <v>1902</v>
      </c>
      <c r="F479" s="8">
        <v>0</v>
      </c>
      <c r="G479" s="8">
        <v>0</v>
      </c>
      <c r="H479" s="8">
        <v>0</v>
      </c>
      <c r="I479" s="8">
        <v>0.117428</v>
      </c>
      <c r="J479" s="8">
        <v>13.61</v>
      </c>
      <c r="K479" s="8">
        <v>-4.13</v>
      </c>
      <c r="L479" s="8">
        <v>0</v>
      </c>
      <c r="M479" s="8">
        <v>59.70000000000001</v>
      </c>
      <c r="N479">
        <v>333.54</v>
      </c>
      <c r="O479" s="8">
        <v>0</v>
      </c>
      <c r="P479" s="8">
        <v>32.655832394999997</v>
      </c>
      <c r="Q479" s="8">
        <v>-107.10839526700001</v>
      </c>
    </row>
    <row r="480" spans="1:17" x14ac:dyDescent="0.3">
      <c r="A480" s="4">
        <v>44901</v>
      </c>
      <c r="B480" s="4" t="s">
        <v>1990</v>
      </c>
      <c r="C480" s="8" t="s">
        <v>1897</v>
      </c>
      <c r="D480" s="8" t="s">
        <v>1898</v>
      </c>
      <c r="E480" s="8" t="s">
        <v>1902</v>
      </c>
      <c r="F480" s="8">
        <v>0</v>
      </c>
      <c r="G480" s="8">
        <v>0</v>
      </c>
      <c r="H480" s="8">
        <v>0</v>
      </c>
      <c r="I480" s="8">
        <v>0.11908199999999999</v>
      </c>
      <c r="J480" s="8">
        <v>20.170000000000002</v>
      </c>
      <c r="K480" s="8">
        <v>6.03</v>
      </c>
      <c r="L480" s="8">
        <v>13.739999999999998</v>
      </c>
      <c r="M480" s="8">
        <v>53.319999999999993</v>
      </c>
      <c r="N480">
        <v>202.07999999999998</v>
      </c>
      <c r="O480" s="8">
        <v>9.9</v>
      </c>
      <c r="P480" s="8">
        <v>32.276358324999997</v>
      </c>
      <c r="Q480" s="8">
        <v>-106.82694495699999</v>
      </c>
    </row>
    <row r="481" spans="1:17" x14ac:dyDescent="0.3">
      <c r="A481" s="4">
        <v>44901</v>
      </c>
      <c r="B481" s="4" t="s">
        <v>1990</v>
      </c>
      <c r="C481" s="8" t="s">
        <v>1897</v>
      </c>
      <c r="D481" s="8" t="s">
        <v>1900</v>
      </c>
      <c r="E481" s="8" t="s">
        <v>1902</v>
      </c>
      <c r="F481" s="8">
        <v>0</v>
      </c>
      <c r="G481" s="8">
        <v>0</v>
      </c>
      <c r="H481" s="8">
        <v>0</v>
      </c>
      <c r="I481" s="8">
        <v>0.12421500000000001</v>
      </c>
      <c r="J481" s="8">
        <v>20.170000000000002</v>
      </c>
      <c r="K481" s="8">
        <v>6.03</v>
      </c>
      <c r="L481" s="8">
        <v>13.739999999999998</v>
      </c>
      <c r="M481" s="8">
        <v>53.319999999999993</v>
      </c>
      <c r="N481">
        <v>202.07999999999998</v>
      </c>
      <c r="O481" s="8">
        <v>9.9</v>
      </c>
      <c r="P481" s="8">
        <v>32.273942241</v>
      </c>
      <c r="Q481" s="8">
        <v>-106.82747175900001</v>
      </c>
    </row>
    <row r="482" spans="1:17" x14ac:dyDescent="0.3">
      <c r="A482" s="4">
        <v>44901</v>
      </c>
      <c r="B482" s="4" t="s">
        <v>1990</v>
      </c>
      <c r="C482" s="8" t="s">
        <v>1897</v>
      </c>
      <c r="D482" s="8" t="s">
        <v>1901</v>
      </c>
      <c r="E482" s="8" t="s">
        <v>1902</v>
      </c>
      <c r="F482" s="8">
        <v>0</v>
      </c>
      <c r="G482" s="8">
        <v>0</v>
      </c>
      <c r="H482" s="8">
        <v>0</v>
      </c>
      <c r="I482" s="8">
        <v>0.147755</v>
      </c>
      <c r="J482" s="8">
        <v>20.170000000000002</v>
      </c>
      <c r="K482" s="8">
        <v>6.03</v>
      </c>
      <c r="L482" s="8">
        <v>13.739999999999998</v>
      </c>
      <c r="M482" s="8">
        <v>53.319999999999993</v>
      </c>
      <c r="N482">
        <v>202.07999999999998</v>
      </c>
      <c r="O482" s="8">
        <v>9.9</v>
      </c>
      <c r="P482" s="8">
        <v>32.271216866000003</v>
      </c>
      <c r="Q482" s="8">
        <v>-106.827994287</v>
      </c>
    </row>
    <row r="483" spans="1:17" x14ac:dyDescent="0.3">
      <c r="A483" s="4">
        <v>44901</v>
      </c>
      <c r="B483" s="4" t="s">
        <v>1990</v>
      </c>
      <c r="C483" s="8" t="s">
        <v>1897</v>
      </c>
      <c r="D483" s="8" t="s">
        <v>1903</v>
      </c>
      <c r="E483" s="8" t="s">
        <v>1902</v>
      </c>
      <c r="F483" s="8">
        <v>0</v>
      </c>
      <c r="G483" s="8">
        <v>0</v>
      </c>
      <c r="H483" s="8">
        <v>0</v>
      </c>
      <c r="I483" s="8">
        <v>0.166131</v>
      </c>
      <c r="J483" s="8">
        <v>20.170000000000002</v>
      </c>
      <c r="K483" s="8">
        <v>6.03</v>
      </c>
      <c r="L483" s="8">
        <v>13.739999999999998</v>
      </c>
      <c r="M483" s="8">
        <v>53.319999999999993</v>
      </c>
      <c r="N483">
        <v>202.07999999999998</v>
      </c>
      <c r="O483" s="8">
        <v>9.9</v>
      </c>
      <c r="P483" s="8">
        <v>32.266960032</v>
      </c>
      <c r="Q483" s="8">
        <v>-106.82764308500001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Black Fly Barcode Metadata</vt:lpstr>
      <vt:lpstr>2020 Sampling Metadata</vt:lpstr>
      <vt:lpstr>2021 Sampling Metadata</vt:lpstr>
      <vt:lpstr>2022 Sampling 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Lawrence Zhou</dc:creator>
  <cp:lastModifiedBy>Lawrence Zhou</cp:lastModifiedBy>
  <dcterms:created xsi:type="dcterms:W3CDTF">2023-09-08T17:13:30Z</dcterms:created>
  <dcterms:modified xsi:type="dcterms:W3CDTF">2023-10-02T23:56:33Z</dcterms:modified>
</cp:coreProperties>
</file>