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bybrann/Documents/Subtelomeres/manuscript/Figure_2/boxplot_OE/"/>
    </mc:Choice>
  </mc:AlternateContent>
  <xr:revisionPtr revIDLastSave="0" documentId="13_ncr:1_{2E687B68-926C-7F42-A882-B31F2F9EEA68}" xr6:coauthVersionLast="47" xr6:coauthVersionMax="47" xr10:uidLastSave="{00000000-0000-0000-0000-000000000000}"/>
  <bookViews>
    <workbookView xWindow="7180" yWindow="500" windowWidth="14440" windowHeight="16460" xr2:uid="{CBA6F2D0-0CA6-404F-B95F-165644D9655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6" i="1" l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15" i="1"/>
  <c r="Q4" i="1"/>
  <c r="J9" i="1"/>
  <c r="J23" i="1"/>
  <c r="Q9" i="1" s="1"/>
  <c r="J24" i="1"/>
  <c r="Q10" i="1" s="1"/>
  <c r="H3" i="1"/>
  <c r="H4" i="1"/>
  <c r="I4" i="1"/>
  <c r="J4" i="1" s="1"/>
  <c r="H5" i="1"/>
  <c r="I5" i="1"/>
  <c r="J5" i="1" s="1"/>
  <c r="H6" i="1"/>
  <c r="I6" i="1" s="1"/>
  <c r="J6" i="1" s="1"/>
  <c r="Q3" i="1" s="1"/>
  <c r="H7" i="1"/>
  <c r="I7" i="1" s="1"/>
  <c r="J7" i="1" s="1"/>
  <c r="H8" i="1"/>
  <c r="H9" i="1"/>
  <c r="I9" i="1"/>
  <c r="H10" i="1"/>
  <c r="I10" i="1"/>
  <c r="J10" i="1" s="1"/>
  <c r="H11" i="1"/>
  <c r="I11" i="1" s="1"/>
  <c r="J11" i="1" s="1"/>
  <c r="H12" i="1"/>
  <c r="I12" i="1" s="1"/>
  <c r="J12" i="1" s="1"/>
  <c r="Q5" i="1" s="1"/>
  <c r="H13" i="1"/>
  <c r="H14" i="1"/>
  <c r="I14" i="1"/>
  <c r="J14" i="1" s="1"/>
  <c r="P6" i="1" s="1"/>
  <c r="H15" i="1"/>
  <c r="I15" i="1" s="1"/>
  <c r="J15" i="1" s="1"/>
  <c r="Q6" i="1" s="1"/>
  <c r="H16" i="1"/>
  <c r="I16" i="1" s="1"/>
  <c r="J16" i="1" s="1"/>
  <c r="P7" i="1" s="1"/>
  <c r="H17" i="1"/>
  <c r="H18" i="1"/>
  <c r="I18" i="1"/>
  <c r="J18" i="1" s="1"/>
  <c r="H19" i="1"/>
  <c r="I19" i="1" s="1"/>
  <c r="J19" i="1" s="1"/>
  <c r="H20" i="1"/>
  <c r="I20" i="1"/>
  <c r="J20" i="1" s="1"/>
  <c r="Q8" i="1" s="1"/>
  <c r="H21" i="1"/>
  <c r="I21" i="1" s="1"/>
  <c r="J21" i="1" s="1"/>
  <c r="H22" i="1"/>
  <c r="H23" i="1"/>
  <c r="I23" i="1" s="1"/>
  <c r="H24" i="1"/>
  <c r="I24" i="1"/>
  <c r="H25" i="1"/>
  <c r="I25" i="1" s="1"/>
  <c r="J25" i="1" s="1"/>
  <c r="P10" i="1" s="1"/>
  <c r="N11" i="1"/>
  <c r="H2" i="1"/>
  <c r="B11" i="1"/>
  <c r="I8" i="1" s="1"/>
  <c r="J8" i="1" s="1"/>
  <c r="P4" i="1" l="1"/>
  <c r="P8" i="1"/>
  <c r="P3" i="1"/>
  <c r="I22" i="1"/>
  <c r="J22" i="1" s="1"/>
  <c r="P9" i="1" s="1"/>
  <c r="I13" i="1"/>
  <c r="J13" i="1" s="1"/>
  <c r="P5" i="1" s="1"/>
  <c r="I17" i="1"/>
  <c r="J17" i="1" s="1"/>
  <c r="Q7" i="1" s="1"/>
  <c r="I3" i="1"/>
  <c r="J3" i="1" s="1"/>
  <c r="Q2" i="1" s="1"/>
  <c r="I2" i="1"/>
  <c r="J2" i="1" s="1"/>
  <c r="P2" i="1" s="1"/>
</calcChain>
</file>

<file path=xl/sharedStrings.xml><?xml version="1.0" encoding="utf-8"?>
<sst xmlns="http://schemas.openxmlformats.org/spreadsheetml/2006/main" count="93" uniqueCount="24">
  <si>
    <t>SM_V9_1</t>
  </si>
  <si>
    <t>SM_V9_2</t>
  </si>
  <si>
    <t>SM_V9_3</t>
  </si>
  <si>
    <t>SM_V9_4</t>
  </si>
  <si>
    <t>SM_V9_5</t>
  </si>
  <si>
    <t>SM_V9_6</t>
  </si>
  <si>
    <t>SM_V9_7</t>
  </si>
  <si>
    <t>SM_V9_PAR1</t>
  </si>
  <si>
    <t>SM_V9_PAR2</t>
  </si>
  <si>
    <t>Size of assessed region</t>
  </si>
  <si>
    <t>Size of sub</t>
  </si>
  <si>
    <t>Prop of region</t>
  </si>
  <si>
    <t>Chrom</t>
  </si>
  <si>
    <t>Observed_Subtelomere</t>
  </si>
  <si>
    <t>Observed_Body</t>
  </si>
  <si>
    <t>Total Hits</t>
  </si>
  <si>
    <t>Expected</t>
  </si>
  <si>
    <t>Expected_Subtelomere</t>
  </si>
  <si>
    <t>Expected_Body</t>
  </si>
  <si>
    <t>Sub</t>
  </si>
  <si>
    <t>Observed</t>
  </si>
  <si>
    <t>Loci</t>
  </si>
  <si>
    <t>Body</t>
  </si>
  <si>
    <t>O-E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</si>
</sst>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0000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B6F13-1EF6-CC4D-A88A-6C4397A6819D}">
  <dimension ref="A1:Q32"/>
  <sheetViews>
    <sheetView tabSelected="1" topLeftCell="K1" zoomScale="67" workbookViewId="0">
      <selection activeCell="S30" sqref="S30"/>
    </sheetView>
  </sheetViews>
  <sheetFormatPr baseColWidth="10" defaultRowHeight="16" x14ac:dyDescent="0.2"/>
  <cols>
    <col min="9" max="9" width="12.6640625" bestFit="1" customWidth="1"/>
    <col min="14" max="14" width="20.5" bestFit="1" customWidth="1"/>
    <col min="15" max="15" width="13.83203125" bestFit="1" customWidth="1"/>
    <col min="16" max="16" width="20.1640625" bestFit="1" customWidth="1"/>
    <col min="17" max="17" width="13.5" bestFit="1" customWidth="1"/>
  </cols>
  <sheetData>
    <row r="1" spans="1:17" x14ac:dyDescent="0.2">
      <c r="B1" t="s">
        <v>9</v>
      </c>
      <c r="H1" t="s">
        <v>10</v>
      </c>
      <c r="I1" t="s">
        <v>11</v>
      </c>
      <c r="J1" t="s">
        <v>16</v>
      </c>
      <c r="M1" t="s">
        <v>12</v>
      </c>
      <c r="N1" t="s">
        <v>13</v>
      </c>
      <c r="O1" t="s">
        <v>14</v>
      </c>
      <c r="P1" t="s">
        <v>17</v>
      </c>
      <c r="Q1" t="s">
        <v>18</v>
      </c>
    </row>
    <row r="2" spans="1:17" x14ac:dyDescent="0.2">
      <c r="A2" t="s">
        <v>0</v>
      </c>
      <c r="B2">
        <v>87984036</v>
      </c>
      <c r="E2" t="s">
        <v>0</v>
      </c>
      <c r="F2">
        <v>0</v>
      </c>
      <c r="G2">
        <v>3400000</v>
      </c>
      <c r="H2">
        <f>G2-F2</f>
        <v>3400000</v>
      </c>
      <c r="I2" s="1">
        <f>H2/$B$11</f>
        <v>9.6491637288321393E-3</v>
      </c>
      <c r="J2">
        <f>1936*I2</f>
        <v>18.680780979019023</v>
      </c>
      <c r="M2" t="s">
        <v>0</v>
      </c>
      <c r="N2">
        <v>353</v>
      </c>
      <c r="O2">
        <v>0</v>
      </c>
      <c r="P2">
        <f>J2+J4</f>
        <v>38.922154401025296</v>
      </c>
      <c r="Q2">
        <f>J3</f>
        <v>444.49270035371734</v>
      </c>
    </row>
    <row r="3" spans="1:17" x14ac:dyDescent="0.2">
      <c r="A3" t="s">
        <v>1</v>
      </c>
      <c r="B3">
        <v>45716228</v>
      </c>
      <c r="E3" t="s">
        <v>0</v>
      </c>
      <c r="F3">
        <v>3400000</v>
      </c>
      <c r="G3">
        <v>84300000</v>
      </c>
      <c r="H3">
        <f t="shared" ref="H3:H25" si="0">G3-F3</f>
        <v>80900000</v>
      </c>
      <c r="I3" s="1">
        <f t="shared" ref="I3:I25" si="1">H3/$B$11</f>
        <v>0.22959333695956474</v>
      </c>
      <c r="J3">
        <f t="shared" ref="J3:J25" si="2">1936*I3</f>
        <v>444.49270035371734</v>
      </c>
      <c r="M3" t="s">
        <v>1</v>
      </c>
      <c r="N3">
        <v>144</v>
      </c>
      <c r="O3">
        <v>7</v>
      </c>
      <c r="P3">
        <f>J5+J7</f>
        <v>27.560899002594894</v>
      </c>
      <c r="Q3">
        <f>J6</f>
        <v>223.61993701355124</v>
      </c>
    </row>
    <row r="4" spans="1:17" x14ac:dyDescent="0.2">
      <c r="A4" t="s">
        <v>2</v>
      </c>
      <c r="B4">
        <v>49793703</v>
      </c>
      <c r="E4" t="s">
        <v>0</v>
      </c>
      <c r="F4">
        <v>84300000</v>
      </c>
      <c r="G4">
        <v>87984036</v>
      </c>
      <c r="H4">
        <f t="shared" si="0"/>
        <v>3684036</v>
      </c>
      <c r="I4" s="1">
        <f t="shared" si="1"/>
        <v>1.0455254866738777E-2</v>
      </c>
      <c r="J4">
        <f t="shared" si="2"/>
        <v>20.241373422006273</v>
      </c>
      <c r="M4" t="s">
        <v>2</v>
      </c>
      <c r="N4">
        <v>37</v>
      </c>
      <c r="O4">
        <v>1</v>
      </c>
      <c r="P4">
        <f>J8+J10</f>
        <v>16.997878869745321</v>
      </c>
      <c r="Q4">
        <f>J9</f>
        <v>256.58602109417308</v>
      </c>
    </row>
    <row r="5" spans="1:17" x14ac:dyDescent="0.2">
      <c r="A5" t="s">
        <v>3</v>
      </c>
      <c r="B5">
        <v>46471565</v>
      </c>
      <c r="E5" t="s">
        <v>1</v>
      </c>
      <c r="F5">
        <v>0</v>
      </c>
      <c r="G5">
        <v>4000000</v>
      </c>
      <c r="H5">
        <f t="shared" si="0"/>
        <v>4000000</v>
      </c>
      <c r="I5" s="1">
        <f t="shared" si="1"/>
        <v>1.1351957328037812E-2</v>
      </c>
      <c r="J5">
        <f t="shared" si="2"/>
        <v>21.977389387081203</v>
      </c>
      <c r="M5" t="s">
        <v>3</v>
      </c>
      <c r="N5">
        <v>202</v>
      </c>
      <c r="O5">
        <v>259</v>
      </c>
      <c r="P5">
        <f>+J11+J13</f>
        <v>27.86493970172312</v>
      </c>
      <c r="Q5">
        <f>J12</f>
        <v>227.46598015629044</v>
      </c>
    </row>
    <row r="6" spans="1:17" x14ac:dyDescent="0.2">
      <c r="A6" t="s">
        <v>4</v>
      </c>
      <c r="B6">
        <v>24128855</v>
      </c>
      <c r="E6" t="s">
        <v>1</v>
      </c>
      <c r="F6">
        <v>4000000</v>
      </c>
      <c r="G6">
        <v>44700000</v>
      </c>
      <c r="H6">
        <f t="shared" si="0"/>
        <v>40700000</v>
      </c>
      <c r="I6" s="1">
        <f t="shared" si="1"/>
        <v>0.11550616581278474</v>
      </c>
      <c r="J6">
        <f t="shared" si="2"/>
        <v>223.61993701355124</v>
      </c>
      <c r="M6" t="s">
        <v>4</v>
      </c>
      <c r="N6">
        <v>222</v>
      </c>
      <c r="O6">
        <v>107</v>
      </c>
      <c r="P6">
        <f>J14</f>
        <v>18.131346244341991</v>
      </c>
      <c r="Q6">
        <f>J15</f>
        <v>114.44096420551331</v>
      </c>
    </row>
    <row r="7" spans="1:17" x14ac:dyDescent="0.2">
      <c r="A7" t="s">
        <v>5</v>
      </c>
      <c r="B7">
        <v>24696071</v>
      </c>
      <c r="E7" t="s">
        <v>1</v>
      </c>
      <c r="F7">
        <v>44700000</v>
      </c>
      <c r="G7">
        <v>45716228</v>
      </c>
      <c r="H7">
        <f t="shared" si="0"/>
        <v>1016228</v>
      </c>
      <c r="I7" s="1">
        <f t="shared" si="1"/>
        <v>2.8840442228893022E-3</v>
      </c>
      <c r="J7">
        <f t="shared" si="2"/>
        <v>5.5835096155136892</v>
      </c>
      <c r="M7" t="s">
        <v>5</v>
      </c>
      <c r="N7">
        <v>141</v>
      </c>
      <c r="O7">
        <v>1</v>
      </c>
      <c r="P7">
        <f>J16+J18</f>
        <v>36.790539932635554</v>
      </c>
      <c r="Q7">
        <f>J17</f>
        <v>98.898252241865421</v>
      </c>
    </row>
    <row r="8" spans="1:17" x14ac:dyDescent="0.2">
      <c r="A8" t="s">
        <v>6</v>
      </c>
      <c r="B8">
        <v>19942475</v>
      </c>
      <c r="E8" t="s">
        <v>2</v>
      </c>
      <c r="F8">
        <v>0</v>
      </c>
      <c r="G8">
        <v>1700000</v>
      </c>
      <c r="H8">
        <f t="shared" si="0"/>
        <v>1700000</v>
      </c>
      <c r="I8" s="1">
        <f t="shared" si="1"/>
        <v>4.8245818644160696E-3</v>
      </c>
      <c r="J8">
        <f t="shared" si="2"/>
        <v>9.3403904895095113</v>
      </c>
      <c r="M8" t="s">
        <v>6</v>
      </c>
      <c r="N8">
        <v>241</v>
      </c>
      <c r="O8">
        <v>26</v>
      </c>
      <c r="P8">
        <f>J19+J21</f>
        <v>12.870371301125761</v>
      </c>
      <c r="Q8">
        <f>J20</f>
        <v>96.700513303157294</v>
      </c>
    </row>
    <row r="9" spans="1:17" x14ac:dyDescent="0.2">
      <c r="A9" t="s">
        <v>7</v>
      </c>
      <c r="B9">
        <v>10680109</v>
      </c>
      <c r="E9" t="s">
        <v>2</v>
      </c>
      <c r="F9">
        <v>1700000</v>
      </c>
      <c r="G9">
        <v>48400000</v>
      </c>
      <c r="H9">
        <f t="shared" si="0"/>
        <v>46700000</v>
      </c>
      <c r="I9" s="1">
        <f t="shared" si="1"/>
        <v>0.13253410180484146</v>
      </c>
      <c r="J9">
        <f t="shared" si="2"/>
        <v>256.58602109417308</v>
      </c>
      <c r="M9" t="s">
        <v>7</v>
      </c>
      <c r="N9">
        <v>71</v>
      </c>
      <c r="O9">
        <v>0</v>
      </c>
      <c r="P9">
        <f>J22</f>
        <v>18.131346244341991</v>
      </c>
      <c r="Q9">
        <f>J23</f>
        <v>40.548882303025621</v>
      </c>
    </row>
    <row r="10" spans="1:17" x14ac:dyDescent="0.2">
      <c r="A10" t="s">
        <v>8</v>
      </c>
      <c r="B10">
        <v>42949100</v>
      </c>
      <c r="E10" t="s">
        <v>2</v>
      </c>
      <c r="F10">
        <v>48400000</v>
      </c>
      <c r="G10">
        <v>49793703</v>
      </c>
      <c r="H10">
        <f t="shared" si="0"/>
        <v>1393703</v>
      </c>
      <c r="I10" s="1">
        <f t="shared" si="1"/>
        <v>3.9553142459895704E-3</v>
      </c>
      <c r="J10">
        <f t="shared" si="2"/>
        <v>7.657488380235808</v>
      </c>
      <c r="M10" t="s">
        <v>8</v>
      </c>
      <c r="N10">
        <v>122</v>
      </c>
      <c r="O10">
        <v>2</v>
      </c>
      <c r="P10">
        <f>J25</f>
        <v>20.049422903099504</v>
      </c>
      <c r="Q10">
        <f>J24</f>
        <v>215.92785072807283</v>
      </c>
    </row>
    <row r="11" spans="1:17" x14ac:dyDescent="0.2">
      <c r="B11">
        <f>SUM(B2:B10)</f>
        <v>352362142</v>
      </c>
      <c r="E11" t="s">
        <v>3</v>
      </c>
      <c r="F11">
        <v>0</v>
      </c>
      <c r="G11">
        <v>1800000</v>
      </c>
      <c r="H11">
        <f t="shared" si="0"/>
        <v>1800000</v>
      </c>
      <c r="I11" s="1">
        <f t="shared" si="1"/>
        <v>5.108380797617015E-3</v>
      </c>
      <c r="J11">
        <f t="shared" si="2"/>
        <v>9.8898252241865414</v>
      </c>
      <c r="M11" t="s">
        <v>15</v>
      </c>
      <c r="N11">
        <f>SUM(N2:O10)</f>
        <v>1936</v>
      </c>
    </row>
    <row r="12" spans="1:17" x14ac:dyDescent="0.2">
      <c r="E12" t="s">
        <v>3</v>
      </c>
      <c r="F12">
        <v>1800000</v>
      </c>
      <c r="G12">
        <v>43200000</v>
      </c>
      <c r="H12">
        <f t="shared" si="0"/>
        <v>41400000</v>
      </c>
      <c r="I12" s="1">
        <f t="shared" si="1"/>
        <v>0.11749275834519135</v>
      </c>
      <c r="J12">
        <f t="shared" si="2"/>
        <v>227.46598015629044</v>
      </c>
    </row>
    <row r="13" spans="1:17" x14ac:dyDescent="0.2">
      <c r="E13" t="s">
        <v>3</v>
      </c>
      <c r="F13">
        <v>43200000</v>
      </c>
      <c r="G13">
        <v>46471565</v>
      </c>
      <c r="H13">
        <f t="shared" si="0"/>
        <v>3271565</v>
      </c>
      <c r="I13" s="1">
        <f t="shared" si="1"/>
        <v>9.284666568975506E-3</v>
      </c>
      <c r="J13">
        <f t="shared" si="2"/>
        <v>17.975114477536579</v>
      </c>
    </row>
    <row r="14" spans="1:17" x14ac:dyDescent="0.2">
      <c r="E14" t="s">
        <v>4</v>
      </c>
      <c r="F14">
        <v>0</v>
      </c>
      <c r="G14">
        <v>3300000</v>
      </c>
      <c r="H14">
        <f t="shared" si="0"/>
        <v>3300000</v>
      </c>
      <c r="I14" s="1">
        <f t="shared" si="1"/>
        <v>9.3653647956311939E-3</v>
      </c>
      <c r="J14">
        <f t="shared" si="2"/>
        <v>18.131346244341991</v>
      </c>
      <c r="M14" t="s">
        <v>12</v>
      </c>
      <c r="N14" t="s">
        <v>21</v>
      </c>
      <c r="O14" t="s">
        <v>20</v>
      </c>
      <c r="P14" t="s">
        <v>16</v>
      </c>
      <c r="Q14" t="s">
        <v>23</v>
      </c>
    </row>
    <row r="15" spans="1:17" x14ac:dyDescent="0.2">
      <c r="E15" t="s">
        <v>4</v>
      </c>
      <c r="F15">
        <v>3300000</v>
      </c>
      <c r="G15">
        <v>24128855</v>
      </c>
      <c r="H15">
        <f t="shared" si="0"/>
        <v>20828855</v>
      </c>
      <c r="I15" s="1">
        <f t="shared" si="1"/>
        <v>5.9112068287971754E-2</v>
      </c>
      <c r="J15">
        <f t="shared" si="2"/>
        <v>114.44096420551331</v>
      </c>
      <c r="M15" t="s">
        <v>0</v>
      </c>
      <c r="N15" t="s">
        <v>19</v>
      </c>
      <c r="O15">
        <v>353</v>
      </c>
      <c r="P15">
        <v>38.922154401025296</v>
      </c>
      <c r="Q15">
        <f>O15-P15</f>
        <v>314.0778455989747</v>
      </c>
    </row>
    <row r="16" spans="1:17" x14ac:dyDescent="0.2">
      <c r="E16" t="s">
        <v>5</v>
      </c>
      <c r="F16">
        <v>0</v>
      </c>
      <c r="G16">
        <v>4600000</v>
      </c>
      <c r="H16">
        <f t="shared" si="0"/>
        <v>4600000</v>
      </c>
      <c r="I16" s="1">
        <f t="shared" si="1"/>
        <v>1.3054750927243484E-2</v>
      </c>
      <c r="J16">
        <f t="shared" si="2"/>
        <v>25.273997795143384</v>
      </c>
      <c r="M16" t="s">
        <v>1</v>
      </c>
      <c r="N16" t="s">
        <v>19</v>
      </c>
      <c r="O16">
        <v>144</v>
      </c>
      <c r="P16">
        <v>27.560899002594894</v>
      </c>
      <c r="Q16">
        <f t="shared" ref="Q16:Q32" si="3">O16-P16</f>
        <v>116.43910099740511</v>
      </c>
    </row>
    <row r="17" spans="5:17" x14ac:dyDescent="0.2">
      <c r="E17" t="s">
        <v>5</v>
      </c>
      <c r="F17">
        <v>4600000</v>
      </c>
      <c r="G17">
        <v>22600000</v>
      </c>
      <c r="H17">
        <f t="shared" si="0"/>
        <v>18000000</v>
      </c>
      <c r="I17" s="1">
        <f t="shared" si="1"/>
        <v>5.1083807976170154E-2</v>
      </c>
      <c r="J17">
        <f t="shared" si="2"/>
        <v>98.898252241865421</v>
      </c>
      <c r="M17" t="s">
        <v>2</v>
      </c>
      <c r="N17" t="s">
        <v>19</v>
      </c>
      <c r="O17">
        <v>37</v>
      </c>
      <c r="P17">
        <v>16.997878869745321</v>
      </c>
      <c r="Q17">
        <f t="shared" si="3"/>
        <v>20.002121130254679</v>
      </c>
    </row>
    <row r="18" spans="5:17" x14ac:dyDescent="0.2">
      <c r="E18" t="s">
        <v>5</v>
      </c>
      <c r="F18">
        <v>22600000</v>
      </c>
      <c r="G18">
        <v>24696071</v>
      </c>
      <c r="H18">
        <f t="shared" si="0"/>
        <v>2096071</v>
      </c>
      <c r="I18" s="1">
        <f t="shared" si="1"/>
        <v>5.948627137134386E-3</v>
      </c>
      <c r="J18">
        <f t="shared" si="2"/>
        <v>11.516542137492172</v>
      </c>
      <c r="M18" t="s">
        <v>3</v>
      </c>
      <c r="N18" t="s">
        <v>19</v>
      </c>
      <c r="O18">
        <v>202</v>
      </c>
      <c r="P18">
        <v>27.86493970172312</v>
      </c>
      <c r="Q18">
        <f t="shared" si="3"/>
        <v>174.13506029827687</v>
      </c>
    </row>
    <row r="19" spans="5:17" x14ac:dyDescent="0.2">
      <c r="E19" t="s">
        <v>6</v>
      </c>
      <c r="F19">
        <v>0</v>
      </c>
      <c r="G19">
        <v>1800000</v>
      </c>
      <c r="H19">
        <f t="shared" si="0"/>
        <v>1800000</v>
      </c>
      <c r="I19" s="1">
        <f t="shared" si="1"/>
        <v>5.108380797617015E-3</v>
      </c>
      <c r="J19">
        <f t="shared" si="2"/>
        <v>9.8898252241865414</v>
      </c>
      <c r="M19" t="s">
        <v>4</v>
      </c>
      <c r="N19" t="s">
        <v>19</v>
      </c>
      <c r="O19">
        <v>222</v>
      </c>
      <c r="P19">
        <v>18.131346244341991</v>
      </c>
      <c r="Q19">
        <f t="shared" si="3"/>
        <v>203.86865375565802</v>
      </c>
    </row>
    <row r="20" spans="5:17" x14ac:dyDescent="0.2">
      <c r="E20" t="s">
        <v>6</v>
      </c>
      <c r="F20">
        <v>1800000</v>
      </c>
      <c r="G20">
        <v>19400000</v>
      </c>
      <c r="H20">
        <f t="shared" si="0"/>
        <v>17600000</v>
      </c>
      <c r="I20" s="1">
        <f t="shared" si="1"/>
        <v>4.9948612243366372E-2</v>
      </c>
      <c r="J20">
        <f t="shared" si="2"/>
        <v>96.700513303157294</v>
      </c>
      <c r="M20" t="s">
        <v>5</v>
      </c>
      <c r="N20" t="s">
        <v>19</v>
      </c>
      <c r="O20">
        <v>141</v>
      </c>
      <c r="P20">
        <v>36.790539932635554</v>
      </c>
      <c r="Q20">
        <f t="shared" si="3"/>
        <v>104.20946006736445</v>
      </c>
    </row>
    <row r="21" spans="5:17" x14ac:dyDescent="0.2">
      <c r="E21" t="s">
        <v>6</v>
      </c>
      <c r="F21">
        <v>19400000</v>
      </c>
      <c r="G21">
        <v>19942475</v>
      </c>
      <c r="H21">
        <f t="shared" si="0"/>
        <v>542475</v>
      </c>
      <c r="I21" s="1">
        <f t="shared" si="1"/>
        <v>1.5395382628818281E-3</v>
      </c>
      <c r="J21">
        <f t="shared" si="2"/>
        <v>2.9805460769392194</v>
      </c>
      <c r="M21" t="s">
        <v>6</v>
      </c>
      <c r="N21" t="s">
        <v>19</v>
      </c>
      <c r="O21">
        <v>241</v>
      </c>
      <c r="P21">
        <v>12.870371301125761</v>
      </c>
      <c r="Q21">
        <f t="shared" si="3"/>
        <v>228.12962869887423</v>
      </c>
    </row>
    <row r="22" spans="5:17" x14ac:dyDescent="0.2">
      <c r="E22" t="s">
        <v>7</v>
      </c>
      <c r="F22">
        <v>0</v>
      </c>
      <c r="G22">
        <v>3300000</v>
      </c>
      <c r="H22">
        <f t="shared" si="0"/>
        <v>3300000</v>
      </c>
      <c r="I22" s="1">
        <f t="shared" si="1"/>
        <v>9.3653647956311939E-3</v>
      </c>
      <c r="J22">
        <f t="shared" si="2"/>
        <v>18.131346244341991</v>
      </c>
      <c r="M22" t="s">
        <v>7</v>
      </c>
      <c r="N22" t="s">
        <v>19</v>
      </c>
      <c r="O22">
        <v>71</v>
      </c>
      <c r="P22">
        <v>18.131346244341991</v>
      </c>
      <c r="Q22">
        <f t="shared" si="3"/>
        <v>52.868653755658009</v>
      </c>
    </row>
    <row r="23" spans="5:17" x14ac:dyDescent="0.2">
      <c r="E23" t="s">
        <v>7</v>
      </c>
      <c r="F23">
        <v>3300000</v>
      </c>
      <c r="G23">
        <v>10680109</v>
      </c>
      <c r="H23">
        <f t="shared" si="0"/>
        <v>7380109</v>
      </c>
      <c r="I23" s="1">
        <f t="shared" si="1"/>
        <v>2.0944670611066953E-2</v>
      </c>
      <c r="J23">
        <f t="shared" si="2"/>
        <v>40.548882303025621</v>
      </c>
      <c r="M23" t="s">
        <v>8</v>
      </c>
      <c r="N23" t="s">
        <v>19</v>
      </c>
      <c r="O23">
        <v>122</v>
      </c>
      <c r="P23">
        <v>20.049422903099504</v>
      </c>
      <c r="Q23">
        <f t="shared" si="3"/>
        <v>101.9505770969005</v>
      </c>
    </row>
    <row r="24" spans="5:17" x14ac:dyDescent="0.2">
      <c r="E24" t="s">
        <v>8</v>
      </c>
      <c r="F24">
        <v>0</v>
      </c>
      <c r="G24">
        <v>39300000</v>
      </c>
      <c r="H24">
        <f t="shared" si="0"/>
        <v>39300000</v>
      </c>
      <c r="I24" s="1">
        <f t="shared" si="1"/>
        <v>0.11153298074797149</v>
      </c>
      <c r="J24">
        <f t="shared" si="2"/>
        <v>215.92785072807283</v>
      </c>
      <c r="M24" t="s">
        <v>0</v>
      </c>
      <c r="N24" t="s">
        <v>22</v>
      </c>
      <c r="O24">
        <v>0</v>
      </c>
      <c r="P24">
        <v>444.49270035371734</v>
      </c>
      <c r="Q24">
        <f t="shared" si="3"/>
        <v>-444.49270035371734</v>
      </c>
    </row>
    <row r="25" spans="5:17" x14ac:dyDescent="0.2">
      <c r="E25" t="s">
        <v>8</v>
      </c>
      <c r="F25">
        <v>39300000</v>
      </c>
      <c r="G25">
        <v>42949100</v>
      </c>
      <c r="H25">
        <f t="shared" si="0"/>
        <v>3649100</v>
      </c>
      <c r="I25" s="1">
        <f t="shared" si="1"/>
        <v>1.0356106871435695E-2</v>
      </c>
      <c r="J25">
        <f t="shared" si="2"/>
        <v>20.049422903099504</v>
      </c>
      <c r="M25" t="s">
        <v>1</v>
      </c>
      <c r="N25" t="s">
        <v>22</v>
      </c>
      <c r="O25">
        <v>7</v>
      </c>
      <c r="P25">
        <v>223.61993701355124</v>
      </c>
      <c r="Q25">
        <f t="shared" si="3"/>
        <v>-216.61993701355124</v>
      </c>
    </row>
    <row r="26" spans="5:17" x14ac:dyDescent="0.2">
      <c r="M26" t="s">
        <v>2</v>
      </c>
      <c r="N26" t="s">
        <v>22</v>
      </c>
      <c r="O26">
        <v>1</v>
      </c>
      <c r="P26">
        <v>256.58602109417308</v>
      </c>
      <c r="Q26">
        <f t="shared" si="3"/>
        <v>-255.58602109417308</v>
      </c>
    </row>
    <row r="27" spans="5:17" x14ac:dyDescent="0.2">
      <c r="M27" t="s">
        <v>3</v>
      </c>
      <c r="N27" t="s">
        <v>22</v>
      </c>
      <c r="O27">
        <v>259</v>
      </c>
      <c r="P27">
        <v>227.46598015629044</v>
      </c>
      <c r="Q27">
        <f t="shared" si="3"/>
        <v>31.534019843709558</v>
      </c>
    </row>
    <row r="28" spans="5:17" x14ac:dyDescent="0.2">
      <c r="M28" t="s">
        <v>4</v>
      </c>
      <c r="N28" t="s">
        <v>22</v>
      </c>
      <c r="O28">
        <v>107</v>
      </c>
      <c r="P28">
        <v>114.44096420551331</v>
      </c>
      <c r="Q28">
        <f t="shared" si="3"/>
        <v>-7.4409642055133105</v>
      </c>
    </row>
    <row r="29" spans="5:17" x14ac:dyDescent="0.2">
      <c r="M29" t="s">
        <v>5</v>
      </c>
      <c r="N29" t="s">
        <v>22</v>
      </c>
      <c r="O29">
        <v>1</v>
      </c>
      <c r="P29">
        <v>98.898252241865421</v>
      </c>
      <c r="Q29">
        <f t="shared" si="3"/>
        <v>-97.898252241865421</v>
      </c>
    </row>
    <row r="30" spans="5:17" x14ac:dyDescent="0.2">
      <c r="M30" t="s">
        <v>6</v>
      </c>
      <c r="N30" t="s">
        <v>22</v>
      </c>
      <c r="O30">
        <v>26</v>
      </c>
      <c r="P30">
        <v>96.700513303157294</v>
      </c>
      <c r="Q30">
        <f t="shared" si="3"/>
        <v>-70.700513303157294</v>
      </c>
    </row>
    <row r="31" spans="5:17" x14ac:dyDescent="0.2">
      <c r="M31" t="s">
        <v>7</v>
      </c>
      <c r="N31" t="s">
        <v>22</v>
      </c>
      <c r="O31">
        <v>0</v>
      </c>
      <c r="P31">
        <v>40.548882303025621</v>
      </c>
      <c r="Q31">
        <f t="shared" si="3"/>
        <v>-40.548882303025621</v>
      </c>
    </row>
    <row r="32" spans="5:17" x14ac:dyDescent="0.2">
      <c r="M32" t="s">
        <v>8</v>
      </c>
      <c r="N32" t="s">
        <v>22</v>
      </c>
      <c r="O32">
        <v>2</v>
      </c>
      <c r="P32">
        <v>215.92785072807283</v>
      </c>
      <c r="Q32">
        <f t="shared" si="3"/>
        <v>-213.92785072807283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2023-03-08T17:38:33Z</dcterms:created>
  <dcterms:modified xsi:type="dcterms:W3CDTF">2023-03-08T18:44:19Z</dcterms:modified>
</cp:coreProperties>
</file>