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fiq/Desktop/Malaria stuff/Written work/Monkey paper/"/>
    </mc:Choice>
  </mc:AlternateContent>
  <xr:revisionPtr revIDLastSave="0" documentId="13_ncr:1_{F67DCC9B-9594-4A4D-8A50-97ECB659E326}" xr6:coauthVersionLast="47" xr6:coauthVersionMax="47" xr10:uidLastSave="{00000000-0000-0000-0000-000000000000}"/>
  <bookViews>
    <workbookView xWindow="0" yWindow="460" windowWidth="25600" windowHeight="14460" activeTab="1" xr2:uid="{93E53502-B01D-6944-9CDA-9D502F35F226}"/>
  </bookViews>
  <sheets>
    <sheet name="Supplementary Table 1" sheetId="5" r:id="rId1"/>
    <sheet name="Supplementary Table 2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78" i="6" l="1"/>
  <c r="F75" i="6"/>
  <c r="G75" i="6" s="1"/>
  <c r="F72" i="6"/>
  <c r="G72" i="6" s="1"/>
  <c r="G71" i="6"/>
  <c r="G68" i="6"/>
  <c r="F68" i="6"/>
  <c r="G67" i="6"/>
  <c r="G66" i="6"/>
  <c r="G65" i="6"/>
  <c r="G63" i="6"/>
  <c r="G62" i="6"/>
  <c r="G60" i="6"/>
  <c r="G59" i="6"/>
  <c r="G58" i="6"/>
  <c r="G55" i="6"/>
  <c r="G53" i="6"/>
  <c r="G51" i="6"/>
  <c r="G50" i="6"/>
  <c r="G46" i="6"/>
  <c r="F41" i="6"/>
  <c r="G41" i="6" s="1"/>
  <c r="F36" i="6"/>
  <c r="G36" i="6" s="1"/>
  <c r="G34" i="6"/>
  <c r="G33" i="6"/>
  <c r="F33" i="6"/>
  <c r="G30" i="6"/>
  <c r="F30" i="6"/>
  <c r="G25" i="6"/>
  <c r="F25" i="6"/>
  <c r="G21" i="6"/>
  <c r="F21" i="6"/>
  <c r="G19" i="6"/>
  <c r="F19" i="6"/>
  <c r="G18" i="6"/>
  <c r="G15" i="6"/>
  <c r="G11" i="6"/>
  <c r="G6" i="6"/>
  <c r="G3" i="6"/>
  <c r="K16" i="5"/>
  <c r="J16" i="5"/>
  <c r="I16" i="5"/>
  <c r="H16" i="5"/>
  <c r="G16" i="5"/>
  <c r="E16" i="5"/>
  <c r="D16" i="5"/>
  <c r="C16" i="5"/>
</calcChain>
</file>

<file path=xl/sharedStrings.xml><?xml version="1.0" encoding="utf-8"?>
<sst xmlns="http://schemas.openxmlformats.org/spreadsheetml/2006/main" count="170" uniqueCount="86">
  <si>
    <t>State</t>
  </si>
  <si>
    <t>Host species</t>
  </si>
  <si>
    <t>Sex</t>
  </si>
  <si>
    <t>Age</t>
  </si>
  <si>
    <t>Total (N=410)</t>
  </si>
  <si>
    <t>Infected</t>
  </si>
  <si>
    <t>Infection type</t>
  </si>
  <si>
    <t>Plasmodium species</t>
  </si>
  <si>
    <t>Total</t>
  </si>
  <si>
    <t>Percentage</t>
  </si>
  <si>
    <t>Male</t>
  </si>
  <si>
    <t>Female</t>
  </si>
  <si>
    <t>Not recorded</t>
  </si>
  <si>
    <t>Adult</t>
  </si>
  <si>
    <t>Subadult</t>
  </si>
  <si>
    <t>Juvenile</t>
  </si>
  <si>
    <t>Infant</t>
  </si>
  <si>
    <t>Johor</t>
  </si>
  <si>
    <t>Johor (n=79)</t>
  </si>
  <si>
    <t>Selangor (n=63)</t>
  </si>
  <si>
    <t>Pahang (n=73)</t>
  </si>
  <si>
    <t>Kelantan (n=31)</t>
  </si>
  <si>
    <t>Perak (n=35)</t>
  </si>
  <si>
    <t>Perlis (n=6)</t>
  </si>
  <si>
    <t>Negeri Sembilan (n=19)</t>
  </si>
  <si>
    <t>Mono</t>
  </si>
  <si>
    <t>Pk</t>
  </si>
  <si>
    <t>Macaca fascicularis</t>
  </si>
  <si>
    <t>Selangor</t>
  </si>
  <si>
    <t>Pcy</t>
  </si>
  <si>
    <t>Pahang</t>
  </si>
  <si>
    <t>Pin</t>
  </si>
  <si>
    <t>Pct</t>
  </si>
  <si>
    <t>Dual</t>
  </si>
  <si>
    <t>Pk + Pcy</t>
  </si>
  <si>
    <t>Melaka (n=5)</t>
  </si>
  <si>
    <t>Kelantan</t>
  </si>
  <si>
    <t>Pk + Pfi</t>
  </si>
  <si>
    <t>Pk + Pin</t>
  </si>
  <si>
    <t>Pcy + Pin</t>
  </si>
  <si>
    <t>Kedah (n=18)</t>
  </si>
  <si>
    <t xml:space="preserve">Perak </t>
  </si>
  <si>
    <t>Pin + Pct</t>
  </si>
  <si>
    <t>Perlis</t>
  </si>
  <si>
    <t>Pin + Pfi</t>
  </si>
  <si>
    <t>Pcy + Pct</t>
  </si>
  <si>
    <t>Triple</t>
  </si>
  <si>
    <t>Pk + Pcy + Pct</t>
  </si>
  <si>
    <t>Terengganu</t>
  </si>
  <si>
    <t>Pcy + Pfi</t>
  </si>
  <si>
    <t xml:space="preserve">Pk + Pin + Pct    </t>
  </si>
  <si>
    <t>Terengganu (n=59)</t>
  </si>
  <si>
    <t>Pk + Pin + Pfi</t>
  </si>
  <si>
    <t>Putrajaya (n=3)</t>
  </si>
  <si>
    <t>Pin + Pct + Pfi</t>
  </si>
  <si>
    <t>Pk + Pcy + Pin</t>
  </si>
  <si>
    <t>Quadruple</t>
  </si>
  <si>
    <t xml:space="preserve">Pk + Pcy + Pin + Pct </t>
  </si>
  <si>
    <t>Pk + Pin + Pct + Pfi</t>
  </si>
  <si>
    <t>Pk + Pcy + Pfi</t>
  </si>
  <si>
    <t>Pcy + Pin + Pct + Pfi</t>
  </si>
  <si>
    <t>Quintuple</t>
  </si>
  <si>
    <t>Pk + Pcy + Pin + Pct + Pfi</t>
  </si>
  <si>
    <t>Pk + Pct + Pfi</t>
  </si>
  <si>
    <t>Pcy + Pin + Pfi</t>
  </si>
  <si>
    <t>Pcy + Pct + Pfi</t>
  </si>
  <si>
    <t>Pk + Pcy + Pin + Pct</t>
  </si>
  <si>
    <t>Pk + Pcy + Pin + Pfi</t>
  </si>
  <si>
    <t>Pk + Pcy + Pct + Pfi</t>
  </si>
  <si>
    <t xml:space="preserve">Pk + Pcy + Pin + Pfi </t>
  </si>
  <si>
    <t xml:space="preserve">Pcy + Pin + Pct  </t>
  </si>
  <si>
    <t xml:space="preserve">Pk  </t>
  </si>
  <si>
    <t xml:space="preserve">Negeri Sembilan </t>
  </si>
  <si>
    <t xml:space="preserve">Triple </t>
  </si>
  <si>
    <t>Pk + Pcy + Pin +  Pfi</t>
  </si>
  <si>
    <r>
      <t xml:space="preserve">Macaca fascicularis </t>
    </r>
    <r>
      <rPr>
        <sz val="12"/>
        <color theme="1"/>
        <rFont val="Times New Roman"/>
        <family val="1"/>
      </rPr>
      <t>(n=79)</t>
    </r>
  </si>
  <si>
    <r>
      <t xml:space="preserve">Macaca fascicularis </t>
    </r>
    <r>
      <rPr>
        <sz val="12"/>
        <color theme="1"/>
        <rFont val="Times New Roman"/>
        <family val="1"/>
      </rPr>
      <t>(n=63)</t>
    </r>
  </si>
  <si>
    <r>
      <t xml:space="preserve">Macaca fascicularis </t>
    </r>
    <r>
      <rPr>
        <sz val="12"/>
        <color theme="1"/>
        <rFont val="Times New Roman"/>
        <family val="1"/>
      </rPr>
      <t>(n=73)</t>
    </r>
  </si>
  <si>
    <r>
      <t xml:space="preserve">Macaca fascicularis </t>
    </r>
    <r>
      <rPr>
        <sz val="12"/>
        <color theme="1"/>
        <rFont val="Times New Roman"/>
        <family val="1"/>
      </rPr>
      <t>(n=31)</t>
    </r>
  </si>
  <si>
    <r>
      <t xml:space="preserve">Macaca fascicularis </t>
    </r>
    <r>
      <rPr>
        <sz val="12"/>
        <color theme="1"/>
        <rFont val="Times New Roman"/>
        <family val="1"/>
      </rPr>
      <t>(n=35)</t>
    </r>
  </si>
  <si>
    <r>
      <t xml:space="preserve">Macaca fascicularis </t>
    </r>
    <r>
      <rPr>
        <sz val="12"/>
        <color theme="1"/>
        <rFont val="Times New Roman"/>
        <family val="1"/>
      </rPr>
      <t>(n=6)</t>
    </r>
  </si>
  <si>
    <r>
      <t xml:space="preserve">Macaca fascicularis </t>
    </r>
    <r>
      <rPr>
        <sz val="12"/>
        <color theme="1"/>
        <rFont val="Times New Roman"/>
        <family val="1"/>
      </rPr>
      <t>(n=19)</t>
    </r>
  </si>
  <si>
    <r>
      <t xml:space="preserve">Macaca fascicularis </t>
    </r>
    <r>
      <rPr>
        <sz val="12"/>
        <color theme="1"/>
        <rFont val="Times New Roman"/>
        <family val="1"/>
      </rPr>
      <t>(n=59)</t>
    </r>
  </si>
  <si>
    <t>Kuala Lumpur (n=19)</t>
  </si>
  <si>
    <t>Supplementary Table 1: Demographic data of wild macaques sampled.</t>
  </si>
  <si>
    <t>Supplementary Table 2: Summary of malaria parasite infection types in wild macaques sorted by state.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</si>
</sst>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i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5" fillId="0" borderId="3" xfId="0" applyFont="1" applyBorder="1" applyAlignment="1">
      <alignment horizontal="left" vertical="top"/>
    </xf>
    <xf numFmtId="0" fontId="3" fillId="0" borderId="0" xfId="0" applyFont="1" applyAlignment="1">
      <alignment vertical="top"/>
    </xf>
    <xf numFmtId="0" fontId="5" fillId="0" borderId="3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6" fillId="0" borderId="1" xfId="0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2E457-8F42-B34A-940F-680271D1794C}">
  <dimension ref="A1:K16"/>
  <sheetViews>
    <sheetView showGridLines="0" workbookViewId="0">
      <selection activeCell="E25" sqref="E25"/>
    </sheetView>
  </sheetViews>
  <sheetFormatPr baseColWidth="10" defaultRowHeight="16" x14ac:dyDescent="0.2"/>
  <cols>
    <col min="1" max="1" width="24.1640625" bestFit="1" customWidth="1"/>
    <col min="2" max="2" width="18.5" bestFit="1" customWidth="1"/>
    <col min="3" max="3" width="5.33203125" bestFit="1" customWidth="1"/>
    <col min="4" max="4" width="7.1640625" bestFit="1" customWidth="1"/>
    <col min="5" max="5" width="12.33203125" bestFit="1" customWidth="1"/>
    <col min="7" max="7" width="6.1640625" bestFit="1" customWidth="1"/>
    <col min="8" max="8" width="9.1640625" bestFit="1" customWidth="1"/>
    <col min="9" max="9" width="8.1640625" bestFit="1" customWidth="1"/>
    <col min="10" max="10" width="6.6640625" bestFit="1" customWidth="1"/>
    <col min="11" max="11" width="12.33203125" bestFit="1" customWidth="1"/>
  </cols>
  <sheetData>
    <row r="1" spans="1:11" x14ac:dyDescent="0.2">
      <c r="A1" s="44" t="s">
        <v>84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x14ac:dyDescent="0.2">
      <c r="A2" s="45" t="s">
        <v>0</v>
      </c>
      <c r="B2" s="45" t="s">
        <v>1</v>
      </c>
      <c r="C2" s="46" t="s">
        <v>2</v>
      </c>
      <c r="D2" s="46"/>
      <c r="E2" s="46"/>
      <c r="F2" s="2"/>
      <c r="G2" s="46" t="s">
        <v>3</v>
      </c>
      <c r="H2" s="46"/>
      <c r="I2" s="46"/>
      <c r="J2" s="46"/>
      <c r="K2" s="46"/>
    </row>
    <row r="3" spans="1:11" x14ac:dyDescent="0.2">
      <c r="A3" s="46"/>
      <c r="B3" s="46"/>
      <c r="C3" s="1" t="s">
        <v>10</v>
      </c>
      <c r="D3" s="1" t="s">
        <v>11</v>
      </c>
      <c r="E3" s="1" t="s">
        <v>12</v>
      </c>
      <c r="F3" s="7"/>
      <c r="G3" s="1" t="s">
        <v>13</v>
      </c>
      <c r="H3" s="1" t="s">
        <v>14</v>
      </c>
      <c r="I3" s="1" t="s">
        <v>15</v>
      </c>
      <c r="J3" s="1" t="s">
        <v>16</v>
      </c>
      <c r="K3" s="1" t="s">
        <v>12</v>
      </c>
    </row>
    <row r="4" spans="1:11" x14ac:dyDescent="0.2">
      <c r="A4" s="14" t="s">
        <v>18</v>
      </c>
      <c r="B4" s="15" t="s">
        <v>27</v>
      </c>
      <c r="C4" s="16">
        <v>56</v>
      </c>
      <c r="D4" s="16">
        <v>23</v>
      </c>
      <c r="E4" s="16">
        <v>0</v>
      </c>
      <c r="F4" s="16"/>
      <c r="G4" s="16">
        <v>51</v>
      </c>
      <c r="H4" s="17">
        <v>13</v>
      </c>
      <c r="I4" s="16">
        <v>14</v>
      </c>
      <c r="J4" s="16">
        <v>1</v>
      </c>
      <c r="K4" s="16">
        <v>0</v>
      </c>
    </row>
    <row r="5" spans="1:11" x14ac:dyDescent="0.2">
      <c r="A5" s="14" t="s">
        <v>19</v>
      </c>
      <c r="B5" s="15" t="s">
        <v>27</v>
      </c>
      <c r="C5" s="16">
        <v>46</v>
      </c>
      <c r="D5" s="16">
        <v>17</v>
      </c>
      <c r="E5" s="16">
        <v>0</v>
      </c>
      <c r="F5" s="16"/>
      <c r="G5" s="16">
        <v>28</v>
      </c>
      <c r="H5" s="16">
        <v>0</v>
      </c>
      <c r="I5" s="16">
        <v>27</v>
      </c>
      <c r="J5" s="16">
        <v>8</v>
      </c>
      <c r="K5" s="16">
        <v>0</v>
      </c>
    </row>
    <row r="6" spans="1:11" x14ac:dyDescent="0.2">
      <c r="A6" s="14" t="s">
        <v>20</v>
      </c>
      <c r="B6" s="15" t="s">
        <v>27</v>
      </c>
      <c r="C6" s="16">
        <v>41</v>
      </c>
      <c r="D6" s="16">
        <v>24</v>
      </c>
      <c r="E6" s="16">
        <v>8</v>
      </c>
      <c r="F6" s="16"/>
      <c r="G6" s="16">
        <v>35</v>
      </c>
      <c r="H6" s="16">
        <v>12</v>
      </c>
      <c r="I6" s="16">
        <v>18</v>
      </c>
      <c r="J6" s="16">
        <v>0</v>
      </c>
      <c r="K6" s="16">
        <v>8</v>
      </c>
    </row>
    <row r="7" spans="1:11" x14ac:dyDescent="0.2">
      <c r="A7" s="14" t="s">
        <v>35</v>
      </c>
      <c r="B7" s="15" t="s">
        <v>27</v>
      </c>
      <c r="C7" s="17">
        <v>5</v>
      </c>
      <c r="D7" s="16">
        <v>0</v>
      </c>
      <c r="E7" s="16">
        <v>0</v>
      </c>
      <c r="F7" s="16"/>
      <c r="G7" s="16">
        <v>1</v>
      </c>
      <c r="H7" s="16">
        <v>3</v>
      </c>
      <c r="I7" s="16">
        <v>1</v>
      </c>
      <c r="J7" s="16">
        <v>0</v>
      </c>
      <c r="K7" s="16">
        <v>0</v>
      </c>
    </row>
    <row r="8" spans="1:11" x14ac:dyDescent="0.2">
      <c r="A8" s="21" t="s">
        <v>21</v>
      </c>
      <c r="B8" s="15" t="s">
        <v>27</v>
      </c>
      <c r="C8" s="17">
        <v>19</v>
      </c>
      <c r="D8" s="16">
        <v>12</v>
      </c>
      <c r="E8" s="16">
        <v>0</v>
      </c>
      <c r="F8" s="16"/>
      <c r="G8" s="17">
        <v>17</v>
      </c>
      <c r="H8" s="16">
        <v>3</v>
      </c>
      <c r="I8" s="16">
        <v>11</v>
      </c>
      <c r="J8" s="16">
        <v>0</v>
      </c>
      <c r="K8" s="16">
        <v>0</v>
      </c>
    </row>
    <row r="9" spans="1:11" x14ac:dyDescent="0.2">
      <c r="A9" s="14" t="s">
        <v>40</v>
      </c>
      <c r="B9" s="15" t="s">
        <v>27</v>
      </c>
      <c r="C9" s="17">
        <v>16</v>
      </c>
      <c r="D9" s="16">
        <v>2</v>
      </c>
      <c r="E9" s="16">
        <v>0</v>
      </c>
      <c r="F9" s="16"/>
      <c r="G9" s="16">
        <v>6</v>
      </c>
      <c r="H9" s="16">
        <v>7</v>
      </c>
      <c r="I9" s="16">
        <v>5</v>
      </c>
      <c r="J9" s="16">
        <v>0</v>
      </c>
      <c r="K9" s="16">
        <v>0</v>
      </c>
    </row>
    <row r="10" spans="1:11" x14ac:dyDescent="0.2">
      <c r="A10" s="14" t="s">
        <v>22</v>
      </c>
      <c r="B10" s="15" t="s">
        <v>27</v>
      </c>
      <c r="C10" s="16">
        <v>15</v>
      </c>
      <c r="D10" s="16">
        <v>20</v>
      </c>
      <c r="E10" s="16">
        <v>0</v>
      </c>
      <c r="F10" s="16"/>
      <c r="G10" s="16">
        <v>29</v>
      </c>
      <c r="H10" s="16">
        <v>0</v>
      </c>
      <c r="I10" s="16">
        <v>6</v>
      </c>
      <c r="J10" s="16">
        <v>0</v>
      </c>
      <c r="K10" s="16">
        <v>0</v>
      </c>
    </row>
    <row r="11" spans="1:11" x14ac:dyDescent="0.2">
      <c r="A11" s="14" t="s">
        <v>23</v>
      </c>
      <c r="B11" s="15" t="s">
        <v>27</v>
      </c>
      <c r="C11" s="17">
        <v>4</v>
      </c>
      <c r="D11" s="16">
        <v>2</v>
      </c>
      <c r="E11" s="16">
        <v>0</v>
      </c>
      <c r="F11" s="16"/>
      <c r="G11" s="16">
        <v>4</v>
      </c>
      <c r="H11" s="16">
        <v>0</v>
      </c>
      <c r="I11" s="16">
        <v>2</v>
      </c>
      <c r="J11" s="16">
        <v>0</v>
      </c>
      <c r="K11" s="16">
        <v>0</v>
      </c>
    </row>
    <row r="12" spans="1:11" x14ac:dyDescent="0.2">
      <c r="A12" s="21" t="s">
        <v>24</v>
      </c>
      <c r="B12" s="15" t="s">
        <v>27</v>
      </c>
      <c r="C12" s="17">
        <v>12</v>
      </c>
      <c r="D12" s="16">
        <v>7</v>
      </c>
      <c r="E12" s="16">
        <v>0</v>
      </c>
      <c r="F12" s="16"/>
      <c r="G12" s="17">
        <v>19</v>
      </c>
      <c r="H12" s="16">
        <v>0</v>
      </c>
      <c r="I12" s="16">
        <v>0</v>
      </c>
      <c r="J12" s="16">
        <v>0</v>
      </c>
      <c r="K12" s="16">
        <v>0</v>
      </c>
    </row>
    <row r="13" spans="1:11" x14ac:dyDescent="0.2">
      <c r="A13" s="14" t="s">
        <v>51</v>
      </c>
      <c r="B13" s="15" t="s">
        <v>27</v>
      </c>
      <c r="C13" s="16">
        <v>30</v>
      </c>
      <c r="D13" s="16">
        <v>15</v>
      </c>
      <c r="E13" s="16">
        <v>14</v>
      </c>
      <c r="F13" s="14"/>
      <c r="G13" s="16">
        <v>24</v>
      </c>
      <c r="H13" s="16">
        <v>0</v>
      </c>
      <c r="I13" s="16">
        <v>21</v>
      </c>
      <c r="J13" s="16">
        <v>0</v>
      </c>
      <c r="K13" s="16">
        <v>14</v>
      </c>
    </row>
    <row r="14" spans="1:11" x14ac:dyDescent="0.2">
      <c r="A14" s="14" t="s">
        <v>53</v>
      </c>
      <c r="B14" s="15" t="s">
        <v>27</v>
      </c>
      <c r="C14" s="16">
        <v>1</v>
      </c>
      <c r="D14" s="16">
        <v>2</v>
      </c>
      <c r="E14" s="16">
        <v>0</v>
      </c>
      <c r="F14" s="16"/>
      <c r="G14" s="16">
        <v>0</v>
      </c>
      <c r="H14" s="16">
        <v>0</v>
      </c>
      <c r="I14" s="16">
        <v>3</v>
      </c>
      <c r="J14" s="16">
        <v>0</v>
      </c>
      <c r="K14" s="16">
        <v>0</v>
      </c>
    </row>
    <row r="15" spans="1:11" x14ac:dyDescent="0.2">
      <c r="A15" s="14" t="s">
        <v>83</v>
      </c>
      <c r="B15" s="28" t="s">
        <v>27</v>
      </c>
      <c r="C15" s="16">
        <v>10</v>
      </c>
      <c r="D15" s="16">
        <v>9</v>
      </c>
      <c r="E15" s="29">
        <v>0</v>
      </c>
      <c r="F15" s="29"/>
      <c r="G15" s="29">
        <v>15</v>
      </c>
      <c r="H15" s="29">
        <v>0</v>
      </c>
      <c r="I15" s="29">
        <v>4</v>
      </c>
      <c r="J15" s="29">
        <v>0</v>
      </c>
      <c r="K15" s="29">
        <v>0</v>
      </c>
    </row>
    <row r="16" spans="1:11" x14ac:dyDescent="0.2">
      <c r="A16" s="30" t="s">
        <v>4</v>
      </c>
      <c r="B16" s="31" t="s">
        <v>27</v>
      </c>
      <c r="C16" s="32">
        <f>SUM(C4:C15)</f>
        <v>255</v>
      </c>
      <c r="D16" s="32">
        <f>SUM(D4:D15)</f>
        <v>133</v>
      </c>
      <c r="E16" s="33">
        <f>SUM(E4:E15)</f>
        <v>22</v>
      </c>
      <c r="F16" s="34"/>
      <c r="G16" s="33">
        <f>SUM(G4:G15)</f>
        <v>229</v>
      </c>
      <c r="H16" s="33">
        <f t="shared" ref="H16:K16" si="0">SUM(H4:H15)</f>
        <v>38</v>
      </c>
      <c r="I16" s="33">
        <f t="shared" si="0"/>
        <v>112</v>
      </c>
      <c r="J16" s="33">
        <f t="shared" si="0"/>
        <v>9</v>
      </c>
      <c r="K16" s="33">
        <f t="shared" si="0"/>
        <v>22</v>
      </c>
    </row>
  </sheetData>
  <mergeCells count="5">
    <mergeCell ref="A1:K1"/>
    <mergeCell ref="A2:A3"/>
    <mergeCell ref="B2:B3"/>
    <mergeCell ref="C2:E2"/>
    <mergeCell ref="G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43EBD-3524-6943-9698-015DC97FF84D}">
  <dimension ref="A1:G78"/>
  <sheetViews>
    <sheetView showGridLines="0" tabSelected="1" workbookViewId="0">
      <selection activeCell="J16" sqref="J16"/>
    </sheetView>
  </sheetViews>
  <sheetFormatPr baseColWidth="10" defaultRowHeight="16" x14ac:dyDescent="0.2"/>
  <cols>
    <col min="1" max="1" width="14.83203125" bestFit="1" customWidth="1"/>
    <col min="2" max="2" width="24.1640625" bestFit="1" customWidth="1"/>
    <col min="3" max="3" width="13" bestFit="1" customWidth="1"/>
    <col min="4" max="4" width="22.83203125" bestFit="1" customWidth="1"/>
    <col min="5" max="5" width="8.1640625" bestFit="1" customWidth="1"/>
    <col min="6" max="6" width="5.6640625" bestFit="1" customWidth="1"/>
    <col min="7" max="7" width="10.33203125" bestFit="1" customWidth="1"/>
  </cols>
  <sheetData>
    <row r="1" spans="1:7" x14ac:dyDescent="0.2">
      <c r="A1" s="47" t="s">
        <v>85</v>
      </c>
      <c r="B1" s="47"/>
      <c r="C1" s="47"/>
      <c r="D1" s="47"/>
      <c r="E1" s="47"/>
      <c r="F1" s="47"/>
      <c r="G1" s="47"/>
    </row>
    <row r="2" spans="1:7" ht="17" x14ac:dyDescent="0.2">
      <c r="A2" s="3" t="s">
        <v>0</v>
      </c>
      <c r="B2" s="4" t="s">
        <v>1</v>
      </c>
      <c r="C2" s="3" t="s">
        <v>6</v>
      </c>
      <c r="D2" s="3" t="s">
        <v>7</v>
      </c>
      <c r="E2" s="5" t="s">
        <v>5</v>
      </c>
      <c r="F2" s="6" t="s">
        <v>8</v>
      </c>
      <c r="G2" s="6" t="s">
        <v>9</v>
      </c>
    </row>
    <row r="3" spans="1:7" x14ac:dyDescent="0.2">
      <c r="A3" s="2" t="s">
        <v>17</v>
      </c>
      <c r="B3" s="8" t="s">
        <v>75</v>
      </c>
      <c r="C3" s="2" t="s">
        <v>25</v>
      </c>
      <c r="D3" s="11" t="s">
        <v>26</v>
      </c>
      <c r="E3" s="12">
        <v>1</v>
      </c>
      <c r="F3" s="9">
        <v>7</v>
      </c>
      <c r="G3" s="13">
        <f>7/79*100</f>
        <v>8.8607594936708853</v>
      </c>
    </row>
    <row r="4" spans="1:7" x14ac:dyDescent="0.2">
      <c r="A4" s="2"/>
      <c r="B4" s="8"/>
      <c r="C4" s="2"/>
      <c r="D4" s="11" t="s">
        <v>29</v>
      </c>
      <c r="E4" s="12">
        <v>4</v>
      </c>
      <c r="F4" s="9"/>
      <c r="G4" s="9"/>
    </row>
    <row r="5" spans="1:7" x14ac:dyDescent="0.2">
      <c r="A5" s="2"/>
      <c r="B5" s="8"/>
      <c r="C5" s="2"/>
      <c r="D5" s="11" t="s">
        <v>31</v>
      </c>
      <c r="E5" s="12">
        <v>2</v>
      </c>
      <c r="F5" s="9"/>
      <c r="G5" s="9"/>
    </row>
    <row r="6" spans="1:7" x14ac:dyDescent="0.2">
      <c r="A6" s="2"/>
      <c r="B6" s="2"/>
      <c r="C6" s="2" t="s">
        <v>33</v>
      </c>
      <c r="D6" s="11" t="s">
        <v>34</v>
      </c>
      <c r="E6" s="12">
        <v>2</v>
      </c>
      <c r="F6" s="9">
        <v>10</v>
      </c>
      <c r="G6" s="13">
        <f>F6/79*100</f>
        <v>12.658227848101266</v>
      </c>
    </row>
    <row r="7" spans="1:7" x14ac:dyDescent="0.2">
      <c r="A7" s="2"/>
      <c r="B7" s="2"/>
      <c r="C7" s="2"/>
      <c r="D7" s="11" t="s">
        <v>37</v>
      </c>
      <c r="E7" s="12">
        <v>1</v>
      </c>
      <c r="F7" s="9"/>
      <c r="G7" s="13"/>
    </row>
    <row r="8" spans="1:7" x14ac:dyDescent="0.2">
      <c r="A8" s="2"/>
      <c r="B8" s="2"/>
      <c r="C8" s="2"/>
      <c r="D8" s="11" t="s">
        <v>39</v>
      </c>
      <c r="E8" s="12">
        <v>4</v>
      </c>
      <c r="F8" s="9"/>
      <c r="G8" s="13"/>
    </row>
    <row r="9" spans="1:7" x14ac:dyDescent="0.2">
      <c r="A9" s="2"/>
      <c r="B9" s="2"/>
      <c r="C9" s="2"/>
      <c r="D9" s="11" t="s">
        <v>42</v>
      </c>
      <c r="E9" s="12">
        <v>2</v>
      </c>
      <c r="F9" s="9"/>
      <c r="G9" s="13"/>
    </row>
    <row r="10" spans="1:7" x14ac:dyDescent="0.2">
      <c r="A10" s="2"/>
      <c r="B10" s="2"/>
      <c r="C10" s="2"/>
      <c r="D10" s="11" t="s">
        <v>44</v>
      </c>
      <c r="E10" s="12">
        <v>1</v>
      </c>
      <c r="F10" s="9"/>
      <c r="G10" s="13"/>
    </row>
    <row r="11" spans="1:7" x14ac:dyDescent="0.2">
      <c r="A11" s="2"/>
      <c r="B11" s="2"/>
      <c r="C11" s="2" t="s">
        <v>46</v>
      </c>
      <c r="D11" s="11" t="s">
        <v>47</v>
      </c>
      <c r="E11" s="12">
        <v>1</v>
      </c>
      <c r="F11" s="9">
        <v>10</v>
      </c>
      <c r="G11" s="13">
        <f>F11/79*100</f>
        <v>12.658227848101266</v>
      </c>
    </row>
    <row r="12" spans="1:7" x14ac:dyDescent="0.2">
      <c r="A12" s="2"/>
      <c r="B12" s="2"/>
      <c r="C12" s="2"/>
      <c r="D12" s="11" t="s">
        <v>50</v>
      </c>
      <c r="E12" s="12">
        <v>3</v>
      </c>
      <c r="F12" s="9"/>
      <c r="G12" s="13"/>
    </row>
    <row r="13" spans="1:7" x14ac:dyDescent="0.2">
      <c r="A13" s="2"/>
      <c r="B13" s="2"/>
      <c r="C13" s="2"/>
      <c r="D13" s="11" t="s">
        <v>52</v>
      </c>
      <c r="E13" s="12">
        <v>4</v>
      </c>
      <c r="F13" s="9"/>
      <c r="G13" s="13"/>
    </row>
    <row r="14" spans="1:7" x14ac:dyDescent="0.2">
      <c r="A14" s="2"/>
      <c r="B14" s="2"/>
      <c r="C14" s="2"/>
      <c r="D14" s="11" t="s">
        <v>54</v>
      </c>
      <c r="E14" s="12">
        <v>2</v>
      </c>
      <c r="F14" s="9"/>
      <c r="G14" s="13"/>
    </row>
    <row r="15" spans="1:7" x14ac:dyDescent="0.2">
      <c r="A15" s="2"/>
      <c r="B15" s="2"/>
      <c r="C15" s="2" t="s">
        <v>56</v>
      </c>
      <c r="D15" s="11" t="s">
        <v>57</v>
      </c>
      <c r="E15" s="12">
        <v>4</v>
      </c>
      <c r="F15" s="9">
        <v>11</v>
      </c>
      <c r="G15" s="13">
        <f>F15/79*100</f>
        <v>13.924050632911392</v>
      </c>
    </row>
    <row r="16" spans="1:7" x14ac:dyDescent="0.2">
      <c r="A16" s="2"/>
      <c r="B16" s="2"/>
      <c r="C16" s="2"/>
      <c r="D16" s="11" t="s">
        <v>58</v>
      </c>
      <c r="E16" s="12">
        <v>4</v>
      </c>
      <c r="F16" s="9"/>
      <c r="G16" s="13"/>
    </row>
    <row r="17" spans="1:7" x14ac:dyDescent="0.2">
      <c r="A17" s="2"/>
      <c r="B17" s="2"/>
      <c r="C17" s="2"/>
      <c r="D17" s="11" t="s">
        <v>60</v>
      </c>
      <c r="E17" s="12">
        <v>3</v>
      </c>
      <c r="F17" s="9"/>
      <c r="G17" s="13"/>
    </row>
    <row r="18" spans="1:7" x14ac:dyDescent="0.2">
      <c r="A18" s="18"/>
      <c r="B18" s="18"/>
      <c r="C18" s="35" t="s">
        <v>61</v>
      </c>
      <c r="D18" s="19" t="s">
        <v>62</v>
      </c>
      <c r="E18" s="7">
        <v>5</v>
      </c>
      <c r="F18" s="19">
        <v>5</v>
      </c>
      <c r="G18" s="36">
        <f>F18/79*100</f>
        <v>6.3291139240506329</v>
      </c>
    </row>
    <row r="19" spans="1:7" x14ac:dyDescent="0.2">
      <c r="A19" s="2" t="s">
        <v>28</v>
      </c>
      <c r="B19" s="8" t="s">
        <v>76</v>
      </c>
      <c r="C19" s="2" t="s">
        <v>25</v>
      </c>
      <c r="D19" s="2" t="s">
        <v>26</v>
      </c>
      <c r="E19" s="12">
        <v>2</v>
      </c>
      <c r="F19" s="12">
        <f>SUM(E19:E20)</f>
        <v>4</v>
      </c>
      <c r="G19" s="10">
        <f>F19/63*100</f>
        <v>6.3492063492063489</v>
      </c>
    </row>
    <row r="20" spans="1:7" x14ac:dyDescent="0.2">
      <c r="A20" s="2"/>
      <c r="B20" s="8"/>
      <c r="C20" s="2"/>
      <c r="D20" s="2" t="s">
        <v>29</v>
      </c>
      <c r="E20" s="12">
        <v>2</v>
      </c>
      <c r="F20" s="12"/>
      <c r="G20" s="12"/>
    </row>
    <row r="21" spans="1:7" x14ac:dyDescent="0.2">
      <c r="A21" s="2"/>
      <c r="B21" s="2"/>
      <c r="C21" s="2" t="s">
        <v>33</v>
      </c>
      <c r="D21" s="2" t="s">
        <v>34</v>
      </c>
      <c r="E21" s="12">
        <v>8</v>
      </c>
      <c r="F21" s="12">
        <f>SUM(E21:E24)</f>
        <v>14</v>
      </c>
      <c r="G21" s="10">
        <f>F21/63*100</f>
        <v>22.222222222222221</v>
      </c>
    </row>
    <row r="22" spans="1:7" x14ac:dyDescent="0.2">
      <c r="A22" s="2"/>
      <c r="B22" s="2"/>
      <c r="C22" s="2"/>
      <c r="D22" s="2" t="s">
        <v>45</v>
      </c>
      <c r="E22" s="12">
        <v>2</v>
      </c>
      <c r="F22" s="12"/>
      <c r="G22" s="12"/>
    </row>
    <row r="23" spans="1:7" x14ac:dyDescent="0.2">
      <c r="A23" s="2"/>
      <c r="B23" s="2"/>
      <c r="C23" s="11"/>
      <c r="D23" s="11" t="s">
        <v>49</v>
      </c>
      <c r="E23" s="12">
        <v>2</v>
      </c>
      <c r="F23" s="9"/>
      <c r="G23" s="13"/>
    </row>
    <row r="24" spans="1:7" x14ac:dyDescent="0.2">
      <c r="A24" s="2"/>
      <c r="B24" s="2"/>
      <c r="C24" s="11"/>
      <c r="D24" s="11" t="s">
        <v>44</v>
      </c>
      <c r="E24" s="12">
        <v>2</v>
      </c>
      <c r="F24" s="9"/>
      <c r="G24" s="13"/>
    </row>
    <row r="25" spans="1:7" x14ac:dyDescent="0.2">
      <c r="A25" s="2"/>
      <c r="B25" s="2"/>
      <c r="C25" s="11" t="s">
        <v>46</v>
      </c>
      <c r="D25" s="11" t="s">
        <v>59</v>
      </c>
      <c r="E25" s="12">
        <v>1</v>
      </c>
      <c r="F25" s="9">
        <f>SUM(E25:E29)</f>
        <v>6</v>
      </c>
      <c r="G25" s="13">
        <f>F25/63*100</f>
        <v>9.5238095238095237</v>
      </c>
    </row>
    <row r="26" spans="1:7" x14ac:dyDescent="0.2">
      <c r="A26" s="2"/>
      <c r="B26" s="2"/>
      <c r="C26" s="2"/>
      <c r="D26" s="2" t="s">
        <v>52</v>
      </c>
      <c r="E26" s="12">
        <v>1</v>
      </c>
      <c r="F26" s="12"/>
      <c r="G26" s="12"/>
    </row>
    <row r="27" spans="1:7" x14ac:dyDescent="0.2">
      <c r="A27" s="2"/>
      <c r="B27" s="2"/>
      <c r="C27" s="2"/>
      <c r="D27" s="2" t="s">
        <v>64</v>
      </c>
      <c r="E27" s="12">
        <v>1</v>
      </c>
      <c r="F27" s="12"/>
      <c r="G27" s="12"/>
    </row>
    <row r="28" spans="1:7" x14ac:dyDescent="0.2">
      <c r="A28" s="2"/>
      <c r="B28" s="2"/>
      <c r="C28" s="2"/>
      <c r="D28" s="2" t="s">
        <v>65</v>
      </c>
      <c r="E28" s="12">
        <v>1</v>
      </c>
      <c r="F28" s="12"/>
      <c r="G28" s="12"/>
    </row>
    <row r="29" spans="1:7" x14ac:dyDescent="0.2">
      <c r="A29" s="2"/>
      <c r="B29" s="2"/>
      <c r="C29" s="2"/>
      <c r="D29" s="2" t="s">
        <v>54</v>
      </c>
      <c r="E29" s="12">
        <v>2</v>
      </c>
      <c r="F29" s="12"/>
      <c r="G29" s="12"/>
    </row>
    <row r="30" spans="1:7" x14ac:dyDescent="0.2">
      <c r="A30" s="2"/>
      <c r="B30" s="2"/>
      <c r="C30" s="2" t="s">
        <v>56</v>
      </c>
      <c r="D30" s="2" t="s">
        <v>69</v>
      </c>
      <c r="E30" s="12">
        <v>1</v>
      </c>
      <c r="F30" s="12">
        <f>SUM(E30:E32)</f>
        <v>4</v>
      </c>
      <c r="G30" s="10">
        <f>F30/63*100</f>
        <v>6.3492063492063489</v>
      </c>
    </row>
    <row r="31" spans="1:7" x14ac:dyDescent="0.2">
      <c r="A31" s="2"/>
      <c r="B31" s="2"/>
      <c r="C31" s="2"/>
      <c r="D31" s="2" t="s">
        <v>58</v>
      </c>
      <c r="E31" s="12">
        <v>2</v>
      </c>
      <c r="F31" s="12"/>
      <c r="G31" s="12"/>
    </row>
    <row r="32" spans="1:7" x14ac:dyDescent="0.2">
      <c r="A32" s="2"/>
      <c r="B32" s="2"/>
      <c r="C32" s="2"/>
      <c r="D32" s="2" t="s">
        <v>60</v>
      </c>
      <c r="E32" s="12">
        <v>1</v>
      </c>
      <c r="F32" s="12"/>
      <c r="G32" s="12"/>
    </row>
    <row r="33" spans="1:7" x14ac:dyDescent="0.2">
      <c r="A33" s="2"/>
      <c r="B33" s="2"/>
      <c r="C33" s="2" t="s">
        <v>61</v>
      </c>
      <c r="D33" s="2" t="s">
        <v>62</v>
      </c>
      <c r="E33" s="12">
        <v>3</v>
      </c>
      <c r="F33" s="12">
        <f>E33</f>
        <v>3</v>
      </c>
      <c r="G33" s="10">
        <f>F33/63*100</f>
        <v>4.7619047619047619</v>
      </c>
    </row>
    <row r="34" spans="1:7" x14ac:dyDescent="0.2">
      <c r="A34" s="24" t="s">
        <v>30</v>
      </c>
      <c r="B34" s="25" t="s">
        <v>77</v>
      </c>
      <c r="C34" s="24" t="s">
        <v>25</v>
      </c>
      <c r="D34" s="24" t="s">
        <v>26</v>
      </c>
      <c r="E34" s="26">
        <v>1</v>
      </c>
      <c r="F34" s="26">
        <v>4</v>
      </c>
      <c r="G34" s="27">
        <f>F34/73*100</f>
        <v>5.4794520547945202</v>
      </c>
    </row>
    <row r="35" spans="1:7" x14ac:dyDescent="0.2">
      <c r="A35" s="22"/>
      <c r="B35" s="22"/>
      <c r="C35" s="2"/>
      <c r="D35" s="2" t="s">
        <v>32</v>
      </c>
      <c r="E35" s="12">
        <v>3</v>
      </c>
      <c r="F35" s="37"/>
      <c r="G35" s="37"/>
    </row>
    <row r="36" spans="1:7" x14ac:dyDescent="0.2">
      <c r="A36" s="22"/>
      <c r="B36" s="22"/>
      <c r="C36" s="2" t="s">
        <v>33</v>
      </c>
      <c r="D36" s="2" t="s">
        <v>38</v>
      </c>
      <c r="E36" s="12">
        <v>1</v>
      </c>
      <c r="F36" s="12">
        <f>SUM(E36:E40)</f>
        <v>12</v>
      </c>
      <c r="G36" s="10">
        <f>F36/73*100</f>
        <v>16.43835616438356</v>
      </c>
    </row>
    <row r="37" spans="1:7" x14ac:dyDescent="0.2">
      <c r="A37" s="22"/>
      <c r="B37" s="22"/>
      <c r="C37" s="22"/>
      <c r="D37" s="2" t="s">
        <v>39</v>
      </c>
      <c r="E37" s="12">
        <v>1</v>
      </c>
      <c r="F37" s="37"/>
      <c r="G37" s="38"/>
    </row>
    <row r="38" spans="1:7" x14ac:dyDescent="0.2">
      <c r="A38" s="22"/>
      <c r="B38" s="22"/>
      <c r="C38" s="22"/>
      <c r="D38" s="2" t="s">
        <v>45</v>
      </c>
      <c r="E38" s="12">
        <v>1</v>
      </c>
      <c r="F38" s="37"/>
      <c r="G38" s="38"/>
    </row>
    <row r="39" spans="1:7" x14ac:dyDescent="0.2">
      <c r="A39" s="22"/>
      <c r="B39" s="22"/>
      <c r="C39" s="22"/>
      <c r="D39" s="2" t="s">
        <v>42</v>
      </c>
      <c r="E39" s="12">
        <v>4</v>
      </c>
      <c r="F39" s="37"/>
      <c r="G39" s="38"/>
    </row>
    <row r="40" spans="1:7" x14ac:dyDescent="0.2">
      <c r="A40" s="22"/>
      <c r="B40" s="22"/>
      <c r="C40" s="22"/>
      <c r="D40" s="2" t="s">
        <v>44</v>
      </c>
      <c r="E40" s="12">
        <v>5</v>
      </c>
      <c r="F40" s="37"/>
      <c r="G40" s="38"/>
    </row>
    <row r="41" spans="1:7" x14ac:dyDescent="0.2">
      <c r="A41" s="22"/>
      <c r="B41" s="2"/>
      <c r="C41" s="2" t="s">
        <v>46</v>
      </c>
      <c r="D41" s="2" t="s">
        <v>52</v>
      </c>
      <c r="E41" s="12">
        <v>1</v>
      </c>
      <c r="F41" s="12">
        <f>SUM(E41:E45)</f>
        <v>8</v>
      </c>
      <c r="G41" s="10">
        <f>F41/73*100</f>
        <v>10.95890410958904</v>
      </c>
    </row>
    <row r="42" spans="1:7" x14ac:dyDescent="0.2">
      <c r="A42" s="22"/>
      <c r="B42" s="22"/>
      <c r="C42" s="22"/>
      <c r="D42" s="2" t="s">
        <v>63</v>
      </c>
      <c r="E42" s="12">
        <v>1</v>
      </c>
      <c r="F42" s="37"/>
      <c r="G42" s="38"/>
    </row>
    <row r="43" spans="1:7" x14ac:dyDescent="0.2">
      <c r="A43" s="22"/>
      <c r="B43" s="22"/>
      <c r="C43" s="22"/>
      <c r="D43" s="2" t="s">
        <v>70</v>
      </c>
      <c r="E43" s="12">
        <v>1</v>
      </c>
      <c r="F43" s="37"/>
      <c r="G43" s="38"/>
    </row>
    <row r="44" spans="1:7" x14ac:dyDescent="0.2">
      <c r="A44" s="22"/>
      <c r="B44" s="22"/>
      <c r="C44" s="2"/>
      <c r="D44" s="2" t="s">
        <v>64</v>
      </c>
      <c r="E44" s="12">
        <v>2</v>
      </c>
      <c r="F44" s="2"/>
      <c r="G44" s="2"/>
    </row>
    <row r="45" spans="1:7" x14ac:dyDescent="0.2">
      <c r="A45" s="22"/>
      <c r="B45" s="22"/>
      <c r="C45" s="22"/>
      <c r="D45" s="2" t="s">
        <v>54</v>
      </c>
      <c r="E45" s="12">
        <v>3</v>
      </c>
      <c r="F45" s="37"/>
      <c r="G45" s="37"/>
    </row>
    <row r="46" spans="1:7" x14ac:dyDescent="0.2">
      <c r="A46" s="22"/>
      <c r="B46" s="22"/>
      <c r="C46" s="2" t="s">
        <v>56</v>
      </c>
      <c r="D46" s="2" t="s">
        <v>66</v>
      </c>
      <c r="E46" s="12">
        <v>8</v>
      </c>
      <c r="F46" s="12">
        <v>21</v>
      </c>
      <c r="G46" s="10">
        <f>F46/73*100</f>
        <v>28.767123287671232</v>
      </c>
    </row>
    <row r="47" spans="1:7" x14ac:dyDescent="0.2">
      <c r="A47" s="22"/>
      <c r="B47" s="22"/>
      <c r="C47" s="2"/>
      <c r="D47" s="2" t="s">
        <v>68</v>
      </c>
      <c r="E47" s="12">
        <v>2</v>
      </c>
      <c r="F47" s="12"/>
      <c r="G47" s="12"/>
    </row>
    <row r="48" spans="1:7" x14ac:dyDescent="0.2">
      <c r="A48" s="22"/>
      <c r="B48" s="39"/>
      <c r="C48" s="2"/>
      <c r="D48" s="2" t="s">
        <v>58</v>
      </c>
      <c r="E48" s="12">
        <v>3</v>
      </c>
      <c r="F48" s="12"/>
      <c r="G48" s="12"/>
    </row>
    <row r="49" spans="1:7" x14ac:dyDescent="0.2">
      <c r="A49" s="22"/>
      <c r="B49" s="22"/>
      <c r="C49" s="2"/>
      <c r="D49" s="2" t="s">
        <v>60</v>
      </c>
      <c r="E49" s="12">
        <v>8</v>
      </c>
      <c r="F49" s="12"/>
      <c r="G49" s="12"/>
    </row>
    <row r="50" spans="1:7" x14ac:dyDescent="0.2">
      <c r="A50" s="23"/>
      <c r="B50" s="23"/>
      <c r="C50" s="18" t="s">
        <v>61</v>
      </c>
      <c r="D50" s="18" t="s">
        <v>62</v>
      </c>
      <c r="E50" s="7">
        <v>28</v>
      </c>
      <c r="F50" s="7">
        <v>28</v>
      </c>
      <c r="G50" s="20">
        <f>F50/73*100</f>
        <v>38.356164383561641</v>
      </c>
    </row>
    <row r="51" spans="1:7" x14ac:dyDescent="0.2">
      <c r="A51" s="11" t="s">
        <v>36</v>
      </c>
      <c r="B51" s="8" t="s">
        <v>78</v>
      </c>
      <c r="C51" s="2" t="s">
        <v>25</v>
      </c>
      <c r="D51" s="2" t="s">
        <v>71</v>
      </c>
      <c r="E51" s="12">
        <v>3</v>
      </c>
      <c r="F51" s="12">
        <v>4</v>
      </c>
      <c r="G51" s="10">
        <f>F51/31*100</f>
        <v>12.903225806451612</v>
      </c>
    </row>
    <row r="52" spans="1:7" x14ac:dyDescent="0.2">
      <c r="A52" s="11"/>
      <c r="B52" s="8"/>
      <c r="C52" s="2"/>
      <c r="D52" s="2" t="s">
        <v>29</v>
      </c>
      <c r="E52" s="12">
        <v>1</v>
      </c>
      <c r="F52" s="12"/>
      <c r="G52" s="10"/>
    </row>
    <row r="53" spans="1:7" x14ac:dyDescent="0.2">
      <c r="A53" s="2"/>
      <c r="B53" s="2"/>
      <c r="C53" s="2" t="s">
        <v>33</v>
      </c>
      <c r="D53" s="2" t="s">
        <v>45</v>
      </c>
      <c r="E53" s="12">
        <v>1</v>
      </c>
      <c r="F53" s="12">
        <v>5</v>
      </c>
      <c r="G53" s="10">
        <f>F53/31*100</f>
        <v>16.129032258064516</v>
      </c>
    </row>
    <row r="54" spans="1:7" x14ac:dyDescent="0.2">
      <c r="A54" s="2"/>
      <c r="B54" s="2"/>
      <c r="C54" s="2"/>
      <c r="D54" s="2" t="s">
        <v>49</v>
      </c>
      <c r="E54" s="12">
        <v>4</v>
      </c>
      <c r="F54" s="12"/>
      <c r="G54" s="10"/>
    </row>
    <row r="55" spans="1:7" x14ac:dyDescent="0.2">
      <c r="A55" s="2"/>
      <c r="B55" s="2"/>
      <c r="C55" s="2" t="s">
        <v>46</v>
      </c>
      <c r="D55" s="2" t="s">
        <v>55</v>
      </c>
      <c r="E55" s="12">
        <v>1</v>
      </c>
      <c r="F55" s="12">
        <v>4</v>
      </c>
      <c r="G55" s="10">
        <f>F55/31*100</f>
        <v>12.903225806451612</v>
      </c>
    </row>
    <row r="56" spans="1:7" x14ac:dyDescent="0.2">
      <c r="A56" s="2"/>
      <c r="B56" s="2"/>
      <c r="C56" s="2"/>
      <c r="D56" s="2" t="s">
        <v>64</v>
      </c>
      <c r="E56" s="12">
        <v>1</v>
      </c>
      <c r="F56" s="12"/>
      <c r="G56" s="10"/>
    </row>
    <row r="57" spans="1:7" x14ac:dyDescent="0.2">
      <c r="A57" s="2"/>
      <c r="B57" s="2"/>
      <c r="C57" s="2"/>
      <c r="D57" s="2" t="s">
        <v>54</v>
      </c>
      <c r="E57" s="12">
        <v>2</v>
      </c>
      <c r="F57" s="12"/>
      <c r="G57" s="10"/>
    </row>
    <row r="58" spans="1:7" x14ac:dyDescent="0.2">
      <c r="A58" s="2"/>
      <c r="B58" s="2"/>
      <c r="C58" s="2" t="s">
        <v>56</v>
      </c>
      <c r="D58" s="11" t="s">
        <v>67</v>
      </c>
      <c r="E58" s="12">
        <v>1</v>
      </c>
      <c r="F58" s="12">
        <v>1</v>
      </c>
      <c r="G58" s="10">
        <f>F58/31*100</f>
        <v>3.225806451612903</v>
      </c>
    </row>
    <row r="59" spans="1:7" x14ac:dyDescent="0.2">
      <c r="A59" s="18"/>
      <c r="B59" s="18"/>
      <c r="C59" s="35" t="s">
        <v>61</v>
      </c>
      <c r="D59" s="35" t="s">
        <v>62</v>
      </c>
      <c r="E59" s="7">
        <v>1</v>
      </c>
      <c r="F59" s="7">
        <v>1</v>
      </c>
      <c r="G59" s="20">
        <f>F59/31*100</f>
        <v>3.225806451612903</v>
      </c>
    </row>
    <row r="60" spans="1:7" x14ac:dyDescent="0.2">
      <c r="A60" s="2" t="s">
        <v>41</v>
      </c>
      <c r="B60" s="8" t="s">
        <v>79</v>
      </c>
      <c r="C60" s="2" t="s">
        <v>25</v>
      </c>
      <c r="D60" s="2" t="s">
        <v>26</v>
      </c>
      <c r="E60" s="12">
        <v>1</v>
      </c>
      <c r="F60" s="12">
        <v>2</v>
      </c>
      <c r="G60" s="27">
        <f>F60/35*100</f>
        <v>5.7142857142857144</v>
      </c>
    </row>
    <row r="61" spans="1:7" x14ac:dyDescent="0.2">
      <c r="A61" s="22"/>
      <c r="B61" s="39"/>
      <c r="C61" s="2"/>
      <c r="D61" s="2" t="s">
        <v>32</v>
      </c>
      <c r="E61" s="12">
        <v>1</v>
      </c>
      <c r="F61" s="12"/>
      <c r="G61" s="10"/>
    </row>
    <row r="62" spans="1:7" x14ac:dyDescent="0.2">
      <c r="A62" s="22"/>
      <c r="B62" s="39"/>
      <c r="C62" s="2" t="s">
        <v>33</v>
      </c>
      <c r="D62" s="2" t="s">
        <v>44</v>
      </c>
      <c r="E62" s="12">
        <v>1</v>
      </c>
      <c r="F62" s="12">
        <v>1</v>
      </c>
      <c r="G62" s="10">
        <f>F62/35*100</f>
        <v>2.8571428571428572</v>
      </c>
    </row>
    <row r="63" spans="1:7" x14ac:dyDescent="0.2">
      <c r="A63" s="22"/>
      <c r="B63" s="22"/>
      <c r="C63" s="2" t="s">
        <v>46</v>
      </c>
      <c r="D63" s="2" t="s">
        <v>64</v>
      </c>
      <c r="E63" s="12">
        <v>1</v>
      </c>
      <c r="F63" s="12">
        <v>3</v>
      </c>
      <c r="G63" s="10">
        <f>F63/35*100</f>
        <v>8.5714285714285712</v>
      </c>
    </row>
    <row r="64" spans="1:7" x14ac:dyDescent="0.2">
      <c r="A64" s="22"/>
      <c r="B64" s="22"/>
      <c r="C64" s="2"/>
      <c r="D64" s="2" t="s">
        <v>54</v>
      </c>
      <c r="E64" s="12">
        <v>2</v>
      </c>
      <c r="F64" s="12"/>
      <c r="G64" s="10"/>
    </row>
    <row r="65" spans="1:7" x14ac:dyDescent="0.2">
      <c r="A65" s="22"/>
      <c r="B65" s="22"/>
      <c r="C65" s="2" t="s">
        <v>56</v>
      </c>
      <c r="D65" s="2" t="s">
        <v>58</v>
      </c>
      <c r="E65" s="12">
        <v>3</v>
      </c>
      <c r="F65" s="12">
        <v>3</v>
      </c>
      <c r="G65" s="20">
        <f>F65/35*100</f>
        <v>8.5714285714285712</v>
      </c>
    </row>
    <row r="66" spans="1:7" x14ac:dyDescent="0.2">
      <c r="A66" s="40" t="s">
        <v>43</v>
      </c>
      <c r="B66" s="41" t="s">
        <v>80</v>
      </c>
      <c r="C66" s="40" t="s">
        <v>33</v>
      </c>
      <c r="D66" s="40" t="s">
        <v>44</v>
      </c>
      <c r="E66" s="42">
        <v>1</v>
      </c>
      <c r="F66" s="42">
        <v>1</v>
      </c>
      <c r="G66" s="43">
        <f>F66/6*100</f>
        <v>16.666666666666664</v>
      </c>
    </row>
    <row r="67" spans="1:7" x14ac:dyDescent="0.2">
      <c r="A67" s="40" t="s">
        <v>72</v>
      </c>
      <c r="B67" s="41" t="s">
        <v>81</v>
      </c>
      <c r="C67" s="40" t="s">
        <v>33</v>
      </c>
      <c r="D67" s="40" t="s">
        <v>49</v>
      </c>
      <c r="E67" s="42">
        <v>1</v>
      </c>
      <c r="F67" s="42">
        <v>1</v>
      </c>
      <c r="G67" s="43">
        <f>1/19*100</f>
        <v>5.2631578947368416</v>
      </c>
    </row>
    <row r="68" spans="1:7" x14ac:dyDescent="0.2">
      <c r="A68" s="2" t="s">
        <v>48</v>
      </c>
      <c r="B68" s="8" t="s">
        <v>82</v>
      </c>
      <c r="C68" s="2" t="s">
        <v>25</v>
      </c>
      <c r="D68" s="2" t="s">
        <v>26</v>
      </c>
      <c r="E68" s="12">
        <v>2</v>
      </c>
      <c r="F68" s="12">
        <f>SUM(E68:E70)</f>
        <v>4</v>
      </c>
      <c r="G68" s="10">
        <f>F68/59*100</f>
        <v>6.7796610169491522</v>
      </c>
    </row>
    <row r="69" spans="1:7" x14ac:dyDescent="0.2">
      <c r="A69" s="22"/>
      <c r="B69" s="39"/>
      <c r="C69" s="22"/>
      <c r="D69" s="2" t="s">
        <v>29</v>
      </c>
      <c r="E69" s="12">
        <v>1</v>
      </c>
      <c r="F69" s="37"/>
      <c r="G69" s="37"/>
    </row>
    <row r="70" spans="1:7" x14ac:dyDescent="0.2">
      <c r="A70" s="22"/>
      <c r="B70" s="39"/>
      <c r="C70" s="22"/>
      <c r="D70" s="2" t="s">
        <v>32</v>
      </c>
      <c r="E70" s="12">
        <v>1</v>
      </c>
      <c r="F70" s="37"/>
      <c r="G70" s="37"/>
    </row>
    <row r="71" spans="1:7" x14ac:dyDescent="0.2">
      <c r="A71" s="22"/>
      <c r="B71" s="39"/>
      <c r="C71" s="2" t="s">
        <v>33</v>
      </c>
      <c r="D71" s="2" t="s">
        <v>44</v>
      </c>
      <c r="E71" s="12">
        <v>3</v>
      </c>
      <c r="F71" s="12">
        <v>3</v>
      </c>
      <c r="G71" s="10">
        <f>3/59*100</f>
        <v>5.0847457627118651</v>
      </c>
    </row>
    <row r="72" spans="1:7" x14ac:dyDescent="0.2">
      <c r="A72" s="22"/>
      <c r="B72" s="39"/>
      <c r="C72" s="2" t="s">
        <v>73</v>
      </c>
      <c r="D72" s="2" t="s">
        <v>59</v>
      </c>
      <c r="E72" s="12">
        <v>1</v>
      </c>
      <c r="F72" s="12">
        <f>SUM(E72:E74)</f>
        <v>5</v>
      </c>
      <c r="G72" s="10">
        <f>F72/59*100</f>
        <v>8.4745762711864394</v>
      </c>
    </row>
    <row r="73" spans="1:7" x14ac:dyDescent="0.2">
      <c r="A73" s="22"/>
      <c r="B73" s="39"/>
      <c r="C73" s="2"/>
      <c r="D73" s="2" t="s">
        <v>52</v>
      </c>
      <c r="E73" s="12">
        <v>1</v>
      </c>
      <c r="F73" s="12"/>
      <c r="G73" s="12"/>
    </row>
    <row r="74" spans="1:7" x14ac:dyDescent="0.2">
      <c r="A74" s="22"/>
      <c r="B74" s="39"/>
      <c r="C74" s="2"/>
      <c r="D74" s="2" t="s">
        <v>54</v>
      </c>
      <c r="E74" s="12">
        <v>3</v>
      </c>
      <c r="F74" s="12"/>
      <c r="G74" s="12"/>
    </row>
    <row r="75" spans="1:7" x14ac:dyDescent="0.2">
      <c r="A75" s="22"/>
      <c r="B75" s="22"/>
      <c r="C75" s="2" t="s">
        <v>56</v>
      </c>
      <c r="D75" s="2" t="s">
        <v>74</v>
      </c>
      <c r="E75" s="12">
        <v>3</v>
      </c>
      <c r="F75" s="12">
        <f>SUM(E75:E77)</f>
        <v>6</v>
      </c>
      <c r="G75" s="10">
        <f>F75/59*100</f>
        <v>10.16949152542373</v>
      </c>
    </row>
    <row r="76" spans="1:7" x14ac:dyDescent="0.2">
      <c r="A76" s="22"/>
      <c r="B76" s="22"/>
      <c r="C76" s="2"/>
      <c r="D76" s="2" t="s">
        <v>58</v>
      </c>
      <c r="E76" s="12">
        <v>1</v>
      </c>
      <c r="F76" s="12"/>
      <c r="G76" s="12"/>
    </row>
    <row r="77" spans="1:7" x14ac:dyDescent="0.2">
      <c r="A77" s="22"/>
      <c r="B77" s="22"/>
      <c r="C77" s="2"/>
      <c r="D77" s="2" t="s">
        <v>60</v>
      </c>
      <c r="E77" s="12">
        <v>2</v>
      </c>
      <c r="F77" s="12"/>
      <c r="G77" s="12"/>
    </row>
    <row r="78" spans="1:7" x14ac:dyDescent="0.2">
      <c r="A78" s="22"/>
      <c r="B78" s="22"/>
      <c r="C78" s="2" t="s">
        <v>61</v>
      </c>
      <c r="D78" s="2" t="s">
        <v>62</v>
      </c>
      <c r="E78" s="12">
        <v>13</v>
      </c>
      <c r="F78" s="12">
        <v>13</v>
      </c>
      <c r="G78" s="10">
        <f>F78/59*100</f>
        <v>22.033898305084744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 1</vt:lpstr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Shahhaziq Shahari</dc:creator>
  <cp:lastModifiedBy>Shahhaziq Shahari</cp:lastModifiedBy>
  <dcterms:created xsi:type="dcterms:W3CDTF">2023-08-24T07:09:51Z</dcterms:created>
  <dcterms:modified xsi:type="dcterms:W3CDTF">2023-09-29T02:19:44Z</dcterms:modified>
</cp:coreProperties>
</file>