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o/Library/Mobile Documents/com~apple~CloudDocs/CURRENT PAPERS/2019-07 AMG319 paper/CURRENT AMG319 paper/Nature Submission/2021-03-16/"/>
    </mc:Choice>
  </mc:AlternateContent>
  <xr:revisionPtr revIDLastSave="0" documentId="13_ncr:1_{3B0B7C07-F2D2-C84B-A176-7181CE566BB0}" xr6:coauthVersionLast="46" xr6:coauthVersionMax="46" xr10:uidLastSave="{00000000-0000-0000-0000-000000000000}"/>
  <bookViews>
    <workbookView xWindow="0" yWindow="500" windowWidth="39000" windowHeight="25840" xr2:uid="{D28F25D1-23BD-4680-9FAD-038BA79EC99E}"/>
  </bookViews>
  <sheets>
    <sheet name="Clinical summary" sheetId="1" r:id="rId1"/>
    <sheet name="immune related Adverse Events" sheetId="2" r:id="rId2"/>
    <sheet name="PK and pAkt" sheetId="3" r:id="rId3"/>
    <sheet name="IHC" sheetId="6" r:id="rId4"/>
    <sheet name="Tetanus respons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D42" i="2"/>
  <c r="E42" i="2"/>
  <c r="F42" i="2"/>
  <c r="G42" i="2"/>
  <c r="H42" i="2"/>
  <c r="I42" i="2"/>
  <c r="J42" i="2"/>
  <c r="B42" i="2"/>
  <c r="B41" i="2"/>
  <c r="B33" i="2"/>
  <c r="E33" i="2"/>
  <c r="B22" i="2"/>
  <c r="H14" i="2"/>
  <c r="E14" i="2"/>
  <c r="H10" i="2"/>
  <c r="E10" i="2"/>
  <c r="H6" i="2"/>
  <c r="E6" i="2"/>
  <c r="B6" i="2"/>
  <c r="B43" i="2"/>
  <c r="J43" i="2" l="1"/>
  <c r="I43" i="2"/>
  <c r="H43" i="2"/>
  <c r="G43" i="2"/>
  <c r="F43" i="2"/>
  <c r="E43" i="2"/>
  <c r="C43" i="2"/>
  <c r="D43" i="2"/>
  <c r="J44" i="2"/>
  <c r="D44" i="2"/>
  <c r="B10" i="2"/>
  <c r="K10" i="2" s="1"/>
  <c r="H41" i="2"/>
  <c r="E41" i="2"/>
  <c r="K41" i="2" s="1"/>
  <c r="H33" i="2"/>
  <c r="K33" i="2" s="1"/>
  <c r="H22" i="2"/>
  <c r="E22" i="2"/>
  <c r="K22" i="2"/>
  <c r="H18" i="2"/>
  <c r="E18" i="2"/>
  <c r="B18" i="2"/>
  <c r="K18" i="2" s="1"/>
  <c r="B14" i="2"/>
  <c r="G44" i="2"/>
  <c r="K6" i="2"/>
  <c r="K14" i="2" l="1"/>
</calcChain>
</file>

<file path=xl/sharedStrings.xml><?xml version="1.0" encoding="utf-8"?>
<sst xmlns="http://schemas.openxmlformats.org/spreadsheetml/2006/main" count="859" uniqueCount="221">
  <si>
    <t>Patient ID</t>
  </si>
  <si>
    <t>Age</t>
  </si>
  <si>
    <t>Gender</t>
  </si>
  <si>
    <t>Treatment</t>
  </si>
  <si>
    <t>Male</t>
  </si>
  <si>
    <t>Female</t>
  </si>
  <si>
    <t>Patient</t>
  </si>
  <si>
    <t>Plasma AMG 319 conc. ng/ml</t>
  </si>
  <si>
    <t>Number of doses</t>
  </si>
  <si>
    <t>% of doses</t>
  </si>
  <si>
    <t>Dosage days</t>
  </si>
  <si>
    <t>Day 8</t>
  </si>
  <si>
    <t>Day 15</t>
  </si>
  <si>
    <t>Day 22</t>
  </si>
  <si>
    <t>63/001</t>
  </si>
  <si>
    <t>Placebo</t>
  </si>
  <si>
    <t>&lt;LOD</t>
  </si>
  <si>
    <t>1-26</t>
  </si>
  <si>
    <t>63/002</t>
  </si>
  <si>
    <t>AMG-319 (400mg)</t>
  </si>
  <si>
    <t>1-21</t>
  </si>
  <si>
    <t>63/003</t>
  </si>
  <si>
    <t>1-11, 15</t>
  </si>
  <si>
    <t>63/004</t>
  </si>
  <si>
    <t>1-28</t>
  </si>
  <si>
    <t>63/005</t>
  </si>
  <si>
    <t>1-21, 22-24</t>
  </si>
  <si>
    <t>62/006</t>
  </si>
  <si>
    <t>NS</t>
  </si>
  <si>
    <t>1-7</t>
  </si>
  <si>
    <t>62/007</t>
  </si>
  <si>
    <t>1-9, 12-13, 15-20</t>
  </si>
  <si>
    <t>63/010</t>
  </si>
  <si>
    <t>1-20</t>
  </si>
  <si>
    <t>63/011</t>
  </si>
  <si>
    <t>1-24</t>
  </si>
  <si>
    <t>62/012</t>
  </si>
  <si>
    <t>1-23</t>
  </si>
  <si>
    <t>62/013</t>
  </si>
  <si>
    <t>1-11, 13-20</t>
  </si>
  <si>
    <t>62/015</t>
  </si>
  <si>
    <t>1-13, 18</t>
  </si>
  <si>
    <t>63/016</t>
  </si>
  <si>
    <t>62/017</t>
  </si>
  <si>
    <t>1-22</t>
  </si>
  <si>
    <t>49/018</t>
  </si>
  <si>
    <t>1-8</t>
  </si>
  <si>
    <t>63/019</t>
  </si>
  <si>
    <t>62/020</t>
  </si>
  <si>
    <t>63/021</t>
  </si>
  <si>
    <t>1-18, 20</t>
  </si>
  <si>
    <t>49/022</t>
  </si>
  <si>
    <t>NA</t>
  </si>
  <si>
    <t>62/025</t>
  </si>
  <si>
    <t>62/026</t>
  </si>
  <si>
    <t>49/027</t>
  </si>
  <si>
    <t>1-12</t>
  </si>
  <si>
    <t>62/028</t>
  </si>
  <si>
    <t>62/029</t>
  </si>
  <si>
    <t>AMG-319 (300mg)</t>
  </si>
  <si>
    <t>62/030</t>
  </si>
  <si>
    <t>16/031</t>
  </si>
  <si>
    <t>16/032</t>
  </si>
  <si>
    <t>1-12, 14-26</t>
  </si>
  <si>
    <t>63/033</t>
  </si>
  <si>
    <t>16/034</t>
  </si>
  <si>
    <t>1-9</t>
  </si>
  <si>
    <t>16/035</t>
  </si>
  <si>
    <t>Trial Number</t>
  </si>
  <si>
    <t>Difference in AUC day 1/8 (pre to 4hrs post)</t>
  </si>
  <si>
    <t>Difference in AUC day 15 (pre to 4hrs post)</t>
  </si>
  <si>
    <t>Overall Result</t>
  </si>
  <si>
    <t>No response</t>
  </si>
  <si>
    <t>Active</t>
  </si>
  <si>
    <t>Response</t>
  </si>
  <si>
    <t>No post sample</t>
  </si>
  <si>
    <r>
      <t>Experimental error*</t>
    </r>
    <r>
      <rPr>
        <vertAlign val="superscript"/>
        <sz val="11"/>
        <color theme="1"/>
        <rFont val="Calibri"/>
        <family val="2"/>
        <scheme val="minor"/>
      </rPr>
      <t>1</t>
    </r>
  </si>
  <si>
    <t>Not evaluable</t>
  </si>
  <si>
    <t>No D15 samples</t>
  </si>
  <si>
    <r>
      <t>No reportable value*</t>
    </r>
    <r>
      <rPr>
        <vertAlign val="superscript"/>
        <sz val="11"/>
        <color theme="1"/>
        <rFont val="Calibri"/>
        <family val="2"/>
        <scheme val="minor"/>
      </rPr>
      <t>2</t>
    </r>
  </si>
  <si>
    <t>Trial number</t>
  </si>
  <si>
    <t>RNAseq identifier</t>
  </si>
  <si>
    <t>(sample ending 00=pre-treatment, 07=post-treatment)</t>
  </si>
  <si>
    <t>AMG-240100</t>
  </si>
  <si>
    <t>AMG-240107</t>
  </si>
  <si>
    <t>AMG-240200</t>
  </si>
  <si>
    <t>AMG-240207</t>
  </si>
  <si>
    <t>AMG-240300</t>
  </si>
  <si>
    <t>AMG-240307</t>
  </si>
  <si>
    <t>AMG-240400</t>
  </si>
  <si>
    <t>AMG-240407</t>
  </si>
  <si>
    <t>AMG-240500</t>
  </si>
  <si>
    <t>AMG-240507</t>
  </si>
  <si>
    <t>AMG-240600</t>
  </si>
  <si>
    <t>AMG-240607</t>
  </si>
  <si>
    <t>AMG-240700</t>
  </si>
  <si>
    <t>AMG-240707</t>
  </si>
  <si>
    <t>AMG-241000</t>
  </si>
  <si>
    <t>AMG-241007</t>
  </si>
  <si>
    <t>AMG-241100</t>
  </si>
  <si>
    <t>AMG-241107</t>
  </si>
  <si>
    <t>AMG-241200</t>
  </si>
  <si>
    <t>AMG-241207</t>
  </si>
  <si>
    <t>AMG-241300</t>
  </si>
  <si>
    <t>AMG-241307</t>
  </si>
  <si>
    <t>AMG-241500</t>
  </si>
  <si>
    <t>AMG-241507</t>
  </si>
  <si>
    <t>AMG-241600</t>
  </si>
  <si>
    <t>AMG-241607</t>
  </si>
  <si>
    <t>AMG-241700</t>
  </si>
  <si>
    <t>AMG-241707</t>
  </si>
  <si>
    <t>AMG-241800</t>
  </si>
  <si>
    <t>AMG-241807</t>
  </si>
  <si>
    <t>AMG-241900</t>
  </si>
  <si>
    <t>AMG-241907</t>
  </si>
  <si>
    <t>AMG-242000</t>
  </si>
  <si>
    <t>AMG-242007</t>
  </si>
  <si>
    <t>AMG-242100</t>
  </si>
  <si>
    <t>AMG-242107</t>
  </si>
  <si>
    <t>AMG-242200</t>
  </si>
  <si>
    <t>AMG-242207</t>
  </si>
  <si>
    <t>AMG-242500</t>
  </si>
  <si>
    <t>AMG-242507</t>
  </si>
  <si>
    <t>AMG-242600</t>
  </si>
  <si>
    <t>AMG-242607</t>
  </si>
  <si>
    <t>AMG-242700</t>
  </si>
  <si>
    <t>AMG-242707</t>
  </si>
  <si>
    <t>AMG-242800</t>
  </si>
  <si>
    <t>AMG-242807</t>
  </si>
  <si>
    <t>AMG-242900</t>
  </si>
  <si>
    <t>AMG-242907</t>
  </si>
  <si>
    <t>AMG-243000</t>
  </si>
  <si>
    <t>AMG-243007</t>
  </si>
  <si>
    <t>AMG-243100</t>
  </si>
  <si>
    <t>AMG-243107</t>
  </si>
  <si>
    <t>AMG-243200</t>
  </si>
  <si>
    <t>AMG-243207</t>
  </si>
  <si>
    <t>AMG-243300</t>
  </si>
  <si>
    <t>AMG-243307</t>
  </si>
  <si>
    <t>AMG-243400</t>
  </si>
  <si>
    <t>AMG-243407</t>
  </si>
  <si>
    <t>AMG-243500</t>
  </si>
  <si>
    <t>AMG-243507</t>
  </si>
  <si>
    <t>placebo</t>
  </si>
  <si>
    <t>400 mg AMG319</t>
  </si>
  <si>
    <t>300 mg AMG319</t>
  </si>
  <si>
    <t>Median FoxP3</t>
  </si>
  <si>
    <t>Fever/Pyrexia</t>
  </si>
  <si>
    <t>Skin rashes</t>
  </si>
  <si>
    <t>Diarrhoea/Colitis/Abdominal pain</t>
  </si>
  <si>
    <t>Flu like symptoms</t>
  </si>
  <si>
    <t>Platelets</t>
  </si>
  <si>
    <t>ALT</t>
  </si>
  <si>
    <t>ALP</t>
  </si>
  <si>
    <t>AST</t>
  </si>
  <si>
    <t>WBC</t>
  </si>
  <si>
    <t>Number of events</t>
  </si>
  <si>
    <t>Number of patients</t>
  </si>
  <si>
    <t>1</t>
  </si>
  <si>
    <t>3/4</t>
  </si>
  <si>
    <t>Immune mediated disorder</t>
  </si>
  <si>
    <t>Liver Enzymes</t>
  </si>
  <si>
    <t>Blood</t>
  </si>
  <si>
    <t>Total events</t>
  </si>
  <si>
    <t>tumour stage (T1-4)</t>
  </si>
  <si>
    <t>nodal stage (N1-3)</t>
  </si>
  <si>
    <t>Drug/ Placebo</t>
  </si>
  <si>
    <t>Day 1</t>
  </si>
  <si>
    <t>Off Study</t>
  </si>
  <si>
    <t>Overall Response</t>
  </si>
  <si>
    <t>Titre</t>
  </si>
  <si>
    <t>POSITIVE</t>
  </si>
  <si>
    <t>Fold</t>
  </si>
  <si>
    <t>No sample</t>
  </si>
  <si>
    <t>NEGATIVE</t>
  </si>
  <si>
    <r>
      <t>9.119</t>
    </r>
    <r>
      <rPr>
        <sz val="8"/>
        <color theme="1"/>
        <rFont val="Calibri"/>
        <family val="2"/>
        <scheme val="minor"/>
      </rPr>
      <t> </t>
    </r>
  </si>
  <si>
    <t>13/032</t>
  </si>
  <si>
    <t>Drug 400mg</t>
  </si>
  <si>
    <t>Drug 300mg</t>
  </si>
  <si>
    <t>% total events</t>
  </si>
  <si>
    <t>Total events by grade</t>
  </si>
  <si>
    <t>% of total events for all patients</t>
  </si>
  <si>
    <t>number of patients affected</t>
  </si>
  <si>
    <t>Common tocicity Criteria immune related Adverse event (irAE) grade</t>
  </si>
  <si>
    <t>Diagnosis (squamous cell carcinoma (SSC))</t>
  </si>
  <si>
    <t>Tumour site (sub site)</t>
  </si>
  <si>
    <t>Prior Treatment</t>
  </si>
  <si>
    <t>moderate to poorly differentiated SSC</t>
  </si>
  <si>
    <t>Oropharynx (pharyngeal wall)</t>
  </si>
  <si>
    <t>no</t>
  </si>
  <si>
    <t>moderately differentiated SSC</t>
  </si>
  <si>
    <t>Oropharynx (tonsil)</t>
  </si>
  <si>
    <t>invasive well differentiated keratinising SSC</t>
  </si>
  <si>
    <t>Oral cavity (tongue)</t>
  </si>
  <si>
    <t>poorly differentiated SSC</t>
  </si>
  <si>
    <t>Hypopharynx (pyriform fossa)</t>
  </si>
  <si>
    <t>invasive SSC</t>
  </si>
  <si>
    <t>SSC</t>
  </si>
  <si>
    <t>Oral cavity (mandible)</t>
  </si>
  <si>
    <t>moderately differentiated non keratinised  SSC</t>
  </si>
  <si>
    <t>Oral cavity (maxilla)</t>
  </si>
  <si>
    <t>Oropharnyx (tonsil)</t>
  </si>
  <si>
    <t>Oral cavity (tongue, floor of mouth)</t>
  </si>
  <si>
    <t>Oral cavity (floor of mouth)</t>
  </si>
  <si>
    <t>Oral cavity (retro molar/oropharynx)</t>
  </si>
  <si>
    <t>Oral cavity (floor of mouth, tongue)</t>
  </si>
  <si>
    <t>Oral cavity (buccal mucosa)</t>
  </si>
  <si>
    <t>Oropharynx (soft palate)</t>
  </si>
  <si>
    <t>Surgery: tumour resection,  left mandibular alvelus (2014)</t>
  </si>
  <si>
    <t>Oral cavity (mandibular alveolus)</t>
  </si>
  <si>
    <t>Surgery: excision of lesions on left tongue (2014) and left ventral tongue (2015).  Radiotherapy: T2N0M0  hypopharynx (2013). Chemotherapy: cipslatin (2013)</t>
  </si>
  <si>
    <t>focally keratinised moderately differentiated SSC</t>
  </si>
  <si>
    <t>Oral cavity (maxillary mucosa to lip)</t>
  </si>
  <si>
    <t>Antibody Responses</t>
  </si>
  <si>
    <t>Spots</t>
  </si>
  <si>
    <t>PHA neg</t>
  </si>
  <si>
    <r>
      <t>Fold*</t>
    </r>
    <r>
      <rPr>
        <vertAlign val="superscript"/>
        <sz val="11"/>
        <color theme="1"/>
        <rFont val="Calibri"/>
        <family val="2"/>
        <scheme val="minor"/>
      </rPr>
      <t>2</t>
    </r>
  </si>
  <si>
    <t>No result as no vaccine given</t>
  </si>
  <si>
    <t>T cell Responses</t>
  </si>
  <si>
    <t>Overall Response at day 22</t>
  </si>
  <si>
    <t>No result as positive control 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</si>
</sst>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11"/>
      <color rgb="FF00B05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EEAF6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 applyFill="1" applyBorder="1"/>
    <xf numFmtId="0" fontId="0" fillId="0" borderId="13" xfId="0" applyFill="1" applyBorder="1"/>
    <xf numFmtId="0" fontId="0" fillId="0" borderId="8" xfId="0" applyFill="1" applyBorder="1"/>
    <xf numFmtId="0" fontId="0" fillId="0" borderId="0" xfId="0" applyAlignment="1">
      <alignment horizontal="center"/>
    </xf>
    <xf numFmtId="0" fontId="1" fillId="0" borderId="0" xfId="0" applyFont="1"/>
    <xf numFmtId="0" fontId="0" fillId="3" borderId="2" xfId="0" applyFill="1" applyBorder="1" applyAlignment="1">
      <alignment horizontal="justify" vertical="center" wrapText="1"/>
    </xf>
    <xf numFmtId="0" fontId="0" fillId="3" borderId="3" xfId="0" applyFill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0" fillId="4" borderId="5" xfId="0" applyFill="1" applyBorder="1" applyAlignment="1">
      <alignment horizontal="justify" vertical="center" wrapText="1"/>
    </xf>
    <xf numFmtId="0" fontId="10" fillId="0" borderId="5" xfId="0" applyFont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11" fillId="0" borderId="0" xfId="0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3" xfId="0" applyBorder="1" applyAlignment="1">
      <alignment horizontal="justify" vertical="center" wrapText="1"/>
    </xf>
    <xf numFmtId="0" fontId="13" fillId="0" borderId="0" xfId="0" applyFont="1"/>
    <xf numFmtId="164" fontId="0" fillId="0" borderId="5" xfId="0" applyNumberFormat="1" applyBorder="1" applyAlignment="1">
      <alignment horizontal="justify" vertical="center" wrapText="1"/>
    </xf>
    <xf numFmtId="1" fontId="0" fillId="0" borderId="3" xfId="0" applyNumberFormat="1" applyBorder="1" applyAlignment="1">
      <alignment horizontal="justify" vertical="center" wrapText="1"/>
    </xf>
    <xf numFmtId="1" fontId="0" fillId="4" borderId="5" xfId="0" applyNumberFormat="1" applyFill="1" applyBorder="1" applyAlignment="1">
      <alignment horizontal="justify" vertical="center" wrapText="1"/>
    </xf>
    <xf numFmtId="1" fontId="0" fillId="0" borderId="5" xfId="0" applyNumberFormat="1" applyBorder="1" applyAlignment="1">
      <alignment horizontal="justify" vertical="center" wrapText="1"/>
    </xf>
    <xf numFmtId="1" fontId="4" fillId="0" borderId="5" xfId="0" applyNumberFormat="1" applyFont="1" applyBorder="1" applyAlignment="1">
      <alignment horizontal="justify" vertical="center" wrapText="1"/>
    </xf>
    <xf numFmtId="0" fontId="1" fillId="0" borderId="0" xfId="0" applyFont="1" applyFill="1" applyAlignment="1">
      <alignment horizontal="center"/>
    </xf>
    <xf numFmtId="49" fontId="1" fillId="0" borderId="11" xfId="0" applyNumberFormat="1" applyFont="1" applyFill="1" applyBorder="1" applyAlignment="1"/>
    <xf numFmtId="49" fontId="1" fillId="0" borderId="11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1" fillId="0" borderId="11" xfId="0" applyFont="1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7" xfId="0" applyFill="1" applyBorder="1"/>
    <xf numFmtId="0" fontId="1" fillId="0" borderId="13" xfId="0" applyFont="1" applyFill="1" applyBorder="1"/>
    <xf numFmtId="0" fontId="1" fillId="0" borderId="0" xfId="0" applyFont="1" applyFill="1"/>
    <xf numFmtId="164" fontId="0" fillId="0" borderId="9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/>
    </xf>
  </cellXfs>
  <cellStyles count="2">
    <cellStyle name="Neutral 2" xfId="1" xr:uid="{00000000-0005-0000-0000-00002F000000}"/>
    <cellStyle name="Normal" xfId="0" builtinId="0"/>
  </cellStyles>
  <dxfs count="6">
    <dxf>
      <font>
        <color auto="1"/>
      </font>
      <fill>
        <patternFill>
          <bgColor rgb="FFFF9B9B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86BF-7BD7-4061-AE8B-92FE4317BBB5}">
  <dimension ref="A1:I34"/>
  <sheetViews>
    <sheetView tabSelected="1" workbookViewId="0">
      <selection activeCell="I23" sqref="I23"/>
    </sheetView>
  </sheetViews>
  <sheetFormatPr baseColWidth="10" defaultColWidth="8.83203125" defaultRowHeight="15" x14ac:dyDescent="0.2"/>
  <cols>
    <col min="1" max="1" width="9.6640625" bestFit="1" customWidth="1"/>
    <col min="2" max="2" width="45.6640625" bestFit="1" customWidth="1"/>
    <col min="3" max="3" width="34" bestFit="1" customWidth="1"/>
    <col min="4" max="4" width="11.5" style="19" customWidth="1"/>
    <col min="8" max="8" width="122.5" bestFit="1" customWidth="1"/>
    <col min="9" max="9" width="15" bestFit="1" customWidth="1"/>
    <col min="10" max="10" width="12.6640625" bestFit="1" customWidth="1"/>
  </cols>
  <sheetData>
    <row r="1" spans="1:9" x14ac:dyDescent="0.2">
      <c r="A1" t="s">
        <v>0</v>
      </c>
      <c r="B1" t="s">
        <v>184</v>
      </c>
      <c r="C1" t="s">
        <v>185</v>
      </c>
      <c r="D1" t="s">
        <v>164</v>
      </c>
      <c r="E1" t="s">
        <v>165</v>
      </c>
      <c r="F1" t="s">
        <v>1</v>
      </c>
      <c r="G1" t="s">
        <v>2</v>
      </c>
      <c r="H1" t="s">
        <v>186</v>
      </c>
      <c r="I1" t="s">
        <v>3</v>
      </c>
    </row>
    <row r="2" spans="1:9" x14ac:dyDescent="0.2">
      <c r="D2"/>
    </row>
    <row r="3" spans="1:9" x14ac:dyDescent="0.2">
      <c r="A3">
        <v>240100</v>
      </c>
      <c r="B3" t="s">
        <v>187</v>
      </c>
      <c r="C3" t="s">
        <v>188</v>
      </c>
      <c r="D3">
        <v>2</v>
      </c>
      <c r="E3">
        <v>0</v>
      </c>
      <c r="F3">
        <v>67</v>
      </c>
      <c r="G3" t="s">
        <v>4</v>
      </c>
      <c r="H3" t="s">
        <v>189</v>
      </c>
      <c r="I3" t="s">
        <v>15</v>
      </c>
    </row>
    <row r="4" spans="1:9" x14ac:dyDescent="0.2">
      <c r="A4">
        <v>240200</v>
      </c>
      <c r="B4" t="s">
        <v>190</v>
      </c>
      <c r="C4" t="s">
        <v>191</v>
      </c>
      <c r="D4">
        <v>1</v>
      </c>
      <c r="E4">
        <v>2</v>
      </c>
      <c r="F4">
        <v>39</v>
      </c>
      <c r="G4" t="s">
        <v>4</v>
      </c>
      <c r="H4" t="s">
        <v>189</v>
      </c>
      <c r="I4" t="s">
        <v>19</v>
      </c>
    </row>
    <row r="5" spans="1:9" x14ac:dyDescent="0.2">
      <c r="A5">
        <v>240300</v>
      </c>
      <c r="B5" t="s">
        <v>192</v>
      </c>
      <c r="C5" t="s">
        <v>193</v>
      </c>
      <c r="D5">
        <v>1</v>
      </c>
      <c r="E5">
        <v>0</v>
      </c>
      <c r="F5">
        <v>54</v>
      </c>
      <c r="G5" t="s">
        <v>5</v>
      </c>
      <c r="H5" t="s">
        <v>189</v>
      </c>
      <c r="I5" t="s">
        <v>19</v>
      </c>
    </row>
    <row r="6" spans="1:9" x14ac:dyDescent="0.2">
      <c r="A6">
        <v>240400</v>
      </c>
      <c r="B6" t="s">
        <v>194</v>
      </c>
      <c r="C6" t="s">
        <v>195</v>
      </c>
      <c r="D6">
        <v>3</v>
      </c>
      <c r="E6">
        <v>0</v>
      </c>
      <c r="F6">
        <v>68</v>
      </c>
      <c r="G6" t="s">
        <v>5</v>
      </c>
      <c r="H6" t="s">
        <v>189</v>
      </c>
      <c r="I6" t="s">
        <v>15</v>
      </c>
    </row>
    <row r="7" spans="1:9" x14ac:dyDescent="0.2">
      <c r="A7">
        <v>240500</v>
      </c>
      <c r="B7" t="s">
        <v>196</v>
      </c>
      <c r="C7" t="s">
        <v>193</v>
      </c>
      <c r="D7">
        <v>2</v>
      </c>
      <c r="E7">
        <v>2</v>
      </c>
      <c r="F7">
        <v>69</v>
      </c>
      <c r="G7" t="s">
        <v>4</v>
      </c>
      <c r="H7" t="s">
        <v>189</v>
      </c>
      <c r="I7" t="s">
        <v>19</v>
      </c>
    </row>
    <row r="8" spans="1:9" x14ac:dyDescent="0.2">
      <c r="A8">
        <v>240600</v>
      </c>
      <c r="B8" t="s">
        <v>197</v>
      </c>
      <c r="C8" t="s">
        <v>193</v>
      </c>
      <c r="D8">
        <v>1</v>
      </c>
      <c r="E8">
        <v>0</v>
      </c>
      <c r="F8">
        <v>59</v>
      </c>
      <c r="G8" t="s">
        <v>4</v>
      </c>
      <c r="H8" t="s">
        <v>189</v>
      </c>
      <c r="I8" t="s">
        <v>19</v>
      </c>
    </row>
    <row r="9" spans="1:9" x14ac:dyDescent="0.2">
      <c r="A9">
        <v>240700</v>
      </c>
      <c r="B9" t="s">
        <v>190</v>
      </c>
      <c r="C9" t="s">
        <v>195</v>
      </c>
      <c r="D9">
        <v>1</v>
      </c>
      <c r="E9">
        <v>1</v>
      </c>
      <c r="F9">
        <v>68</v>
      </c>
      <c r="G9" t="s">
        <v>4</v>
      </c>
      <c r="H9" t="s">
        <v>189</v>
      </c>
      <c r="I9" t="s">
        <v>19</v>
      </c>
    </row>
    <row r="10" spans="1:9" x14ac:dyDescent="0.2">
      <c r="A10">
        <v>240900</v>
      </c>
      <c r="B10" t="s">
        <v>197</v>
      </c>
      <c r="C10" t="s">
        <v>193</v>
      </c>
      <c r="D10">
        <v>2</v>
      </c>
      <c r="E10">
        <v>0</v>
      </c>
      <c r="F10">
        <v>55</v>
      </c>
      <c r="G10" t="s">
        <v>4</v>
      </c>
      <c r="H10" t="s">
        <v>189</v>
      </c>
    </row>
    <row r="11" spans="1:9" x14ac:dyDescent="0.2">
      <c r="A11">
        <v>241000</v>
      </c>
      <c r="B11" t="s">
        <v>187</v>
      </c>
      <c r="C11" t="s">
        <v>195</v>
      </c>
      <c r="D11">
        <v>3</v>
      </c>
      <c r="E11">
        <v>0</v>
      </c>
      <c r="F11">
        <v>71</v>
      </c>
      <c r="G11" t="s">
        <v>4</v>
      </c>
      <c r="H11" t="s">
        <v>189</v>
      </c>
      <c r="I11" t="s">
        <v>19</v>
      </c>
    </row>
    <row r="12" spans="1:9" x14ac:dyDescent="0.2">
      <c r="A12">
        <v>241100</v>
      </c>
      <c r="B12" t="s">
        <v>194</v>
      </c>
      <c r="C12" t="s">
        <v>193</v>
      </c>
      <c r="D12">
        <v>1</v>
      </c>
      <c r="E12">
        <v>0</v>
      </c>
      <c r="F12">
        <v>71</v>
      </c>
      <c r="G12" t="s">
        <v>4</v>
      </c>
      <c r="H12" t="s">
        <v>189</v>
      </c>
      <c r="I12" t="s">
        <v>15</v>
      </c>
    </row>
    <row r="13" spans="1:9" x14ac:dyDescent="0.2">
      <c r="A13">
        <v>241200</v>
      </c>
      <c r="B13" t="s">
        <v>190</v>
      </c>
      <c r="C13" t="s">
        <v>198</v>
      </c>
      <c r="D13">
        <v>4</v>
      </c>
      <c r="E13">
        <v>2</v>
      </c>
      <c r="F13">
        <v>63</v>
      </c>
      <c r="G13" t="s">
        <v>5</v>
      </c>
      <c r="H13" t="s">
        <v>189</v>
      </c>
      <c r="I13" t="s">
        <v>19</v>
      </c>
    </row>
    <row r="14" spans="1:9" x14ac:dyDescent="0.2">
      <c r="A14">
        <v>241300</v>
      </c>
      <c r="B14" t="s">
        <v>190</v>
      </c>
      <c r="C14" t="s">
        <v>193</v>
      </c>
      <c r="D14">
        <v>2</v>
      </c>
      <c r="E14">
        <v>2</v>
      </c>
      <c r="F14">
        <v>54</v>
      </c>
      <c r="G14" t="s">
        <v>5</v>
      </c>
      <c r="H14" t="s">
        <v>189</v>
      </c>
      <c r="I14" t="s">
        <v>19</v>
      </c>
    </row>
    <row r="15" spans="1:9" x14ac:dyDescent="0.2">
      <c r="A15">
        <v>241500</v>
      </c>
      <c r="B15" t="s">
        <v>199</v>
      </c>
      <c r="C15" t="s">
        <v>200</v>
      </c>
      <c r="D15">
        <v>4</v>
      </c>
      <c r="E15">
        <v>0</v>
      </c>
      <c r="F15">
        <v>65</v>
      </c>
      <c r="G15" t="s">
        <v>5</v>
      </c>
      <c r="H15" t="s">
        <v>189</v>
      </c>
      <c r="I15" t="s">
        <v>19</v>
      </c>
    </row>
    <row r="16" spans="1:9" x14ac:dyDescent="0.2">
      <c r="A16">
        <v>241600</v>
      </c>
      <c r="B16" t="s">
        <v>199</v>
      </c>
      <c r="C16" t="s">
        <v>201</v>
      </c>
      <c r="D16">
        <v>2</v>
      </c>
      <c r="E16">
        <v>0</v>
      </c>
      <c r="F16">
        <v>76</v>
      </c>
      <c r="G16" t="s">
        <v>4</v>
      </c>
      <c r="H16" t="s">
        <v>189</v>
      </c>
      <c r="I16" t="s">
        <v>15</v>
      </c>
    </row>
    <row r="17" spans="1:9" x14ac:dyDescent="0.2">
      <c r="A17">
        <v>241700</v>
      </c>
      <c r="B17" t="s">
        <v>197</v>
      </c>
      <c r="C17" t="s">
        <v>193</v>
      </c>
      <c r="D17">
        <v>2</v>
      </c>
      <c r="E17">
        <v>0</v>
      </c>
      <c r="F17">
        <v>53</v>
      </c>
      <c r="G17" t="s">
        <v>4</v>
      </c>
      <c r="H17" t="s">
        <v>189</v>
      </c>
      <c r="I17" t="s">
        <v>19</v>
      </c>
    </row>
    <row r="18" spans="1:9" x14ac:dyDescent="0.2">
      <c r="A18">
        <v>241800</v>
      </c>
      <c r="B18" t="s">
        <v>196</v>
      </c>
      <c r="C18" t="s">
        <v>202</v>
      </c>
      <c r="D18">
        <v>1</v>
      </c>
      <c r="E18">
        <v>0</v>
      </c>
      <c r="F18">
        <v>71</v>
      </c>
      <c r="G18" t="s">
        <v>5</v>
      </c>
      <c r="H18" t="s">
        <v>189</v>
      </c>
      <c r="I18" t="s">
        <v>19</v>
      </c>
    </row>
    <row r="19" spans="1:9" x14ac:dyDescent="0.2">
      <c r="A19">
        <v>241900</v>
      </c>
      <c r="B19" t="s">
        <v>196</v>
      </c>
      <c r="C19" t="s">
        <v>203</v>
      </c>
      <c r="D19">
        <v>1</v>
      </c>
      <c r="E19">
        <v>2</v>
      </c>
      <c r="F19">
        <v>58</v>
      </c>
      <c r="G19" t="s">
        <v>4</v>
      </c>
      <c r="H19" t="s">
        <v>189</v>
      </c>
      <c r="I19" t="s">
        <v>15</v>
      </c>
    </row>
    <row r="20" spans="1:9" x14ac:dyDescent="0.2">
      <c r="A20">
        <v>242000</v>
      </c>
      <c r="B20" t="s">
        <v>197</v>
      </c>
      <c r="C20" t="s">
        <v>204</v>
      </c>
      <c r="D20">
        <v>2</v>
      </c>
      <c r="E20">
        <v>0</v>
      </c>
      <c r="F20">
        <v>68</v>
      </c>
      <c r="G20" t="s">
        <v>4</v>
      </c>
      <c r="H20" t="s">
        <v>189</v>
      </c>
      <c r="I20" t="s">
        <v>19</v>
      </c>
    </row>
    <row r="21" spans="1:9" x14ac:dyDescent="0.2">
      <c r="A21">
        <v>242100</v>
      </c>
      <c r="B21" t="s">
        <v>197</v>
      </c>
      <c r="C21" t="s">
        <v>203</v>
      </c>
      <c r="D21">
        <v>2</v>
      </c>
      <c r="E21">
        <v>1</v>
      </c>
      <c r="F21">
        <v>54</v>
      </c>
      <c r="G21" t="s">
        <v>4</v>
      </c>
      <c r="H21" t="s">
        <v>189</v>
      </c>
      <c r="I21" t="s">
        <v>15</v>
      </c>
    </row>
    <row r="22" spans="1:9" x14ac:dyDescent="0.2">
      <c r="A22">
        <v>242200</v>
      </c>
      <c r="B22" t="s">
        <v>197</v>
      </c>
      <c r="C22" t="s">
        <v>193</v>
      </c>
      <c r="D22">
        <v>1</v>
      </c>
      <c r="E22">
        <v>0</v>
      </c>
      <c r="F22">
        <v>74</v>
      </c>
      <c r="G22" t="s">
        <v>4</v>
      </c>
      <c r="H22" t="s">
        <v>189</v>
      </c>
      <c r="I22" t="s">
        <v>19</v>
      </c>
    </row>
    <row r="23" spans="1:9" x14ac:dyDescent="0.2">
      <c r="A23">
        <v>242400</v>
      </c>
      <c r="B23" t="s">
        <v>197</v>
      </c>
      <c r="C23" t="s">
        <v>195</v>
      </c>
      <c r="D23">
        <v>4</v>
      </c>
      <c r="E23">
        <v>2</v>
      </c>
      <c r="F23">
        <v>66</v>
      </c>
      <c r="G23" t="s">
        <v>4</v>
      </c>
      <c r="H23" t="s">
        <v>189</v>
      </c>
    </row>
    <row r="24" spans="1:9" x14ac:dyDescent="0.2">
      <c r="A24">
        <v>242500</v>
      </c>
      <c r="B24" t="s">
        <v>197</v>
      </c>
      <c r="C24" t="s">
        <v>205</v>
      </c>
      <c r="D24">
        <v>4</v>
      </c>
      <c r="E24">
        <v>0</v>
      </c>
      <c r="F24">
        <v>55</v>
      </c>
      <c r="G24" t="s">
        <v>4</v>
      </c>
      <c r="H24" t="s">
        <v>189</v>
      </c>
      <c r="I24" t="s">
        <v>15</v>
      </c>
    </row>
    <row r="25" spans="1:9" x14ac:dyDescent="0.2">
      <c r="A25">
        <v>242600</v>
      </c>
      <c r="B25" t="s">
        <v>197</v>
      </c>
      <c r="C25" t="s">
        <v>206</v>
      </c>
      <c r="D25">
        <v>1</v>
      </c>
      <c r="E25">
        <v>1</v>
      </c>
      <c r="F25">
        <v>53</v>
      </c>
      <c r="G25" t="s">
        <v>5</v>
      </c>
      <c r="H25" t="s">
        <v>189</v>
      </c>
      <c r="I25" t="s">
        <v>19</v>
      </c>
    </row>
    <row r="26" spans="1:9" x14ac:dyDescent="0.2">
      <c r="A26">
        <v>242700</v>
      </c>
      <c r="B26" t="s">
        <v>197</v>
      </c>
      <c r="C26" t="s">
        <v>193</v>
      </c>
      <c r="D26">
        <v>2</v>
      </c>
      <c r="E26">
        <v>0</v>
      </c>
      <c r="F26">
        <v>76</v>
      </c>
      <c r="G26" t="s">
        <v>5</v>
      </c>
      <c r="H26" t="s">
        <v>189</v>
      </c>
      <c r="I26" t="s">
        <v>19</v>
      </c>
    </row>
    <row r="27" spans="1:9" x14ac:dyDescent="0.2">
      <c r="A27">
        <v>242800</v>
      </c>
      <c r="B27" t="s">
        <v>190</v>
      </c>
      <c r="C27" t="s">
        <v>207</v>
      </c>
      <c r="D27">
        <v>2</v>
      </c>
      <c r="E27">
        <v>2</v>
      </c>
      <c r="F27">
        <v>73</v>
      </c>
      <c r="G27" t="s">
        <v>4</v>
      </c>
      <c r="H27" t="s">
        <v>189</v>
      </c>
      <c r="I27" t="s">
        <v>15</v>
      </c>
    </row>
    <row r="28" spans="1:9" x14ac:dyDescent="0.2">
      <c r="A28">
        <v>242900</v>
      </c>
      <c r="B28" t="s">
        <v>190</v>
      </c>
      <c r="C28" t="s">
        <v>193</v>
      </c>
      <c r="D28">
        <v>2</v>
      </c>
      <c r="E28">
        <v>0</v>
      </c>
      <c r="F28">
        <v>65</v>
      </c>
      <c r="G28" t="s">
        <v>5</v>
      </c>
      <c r="H28" t="s">
        <v>208</v>
      </c>
      <c r="I28" t="s">
        <v>59</v>
      </c>
    </row>
    <row r="29" spans="1:9" x14ac:dyDescent="0.2">
      <c r="A29">
        <v>243000</v>
      </c>
      <c r="B29" t="s">
        <v>190</v>
      </c>
      <c r="C29" t="s">
        <v>209</v>
      </c>
      <c r="D29">
        <v>4</v>
      </c>
      <c r="E29">
        <v>0</v>
      </c>
      <c r="F29">
        <v>71</v>
      </c>
      <c r="G29" t="s">
        <v>4</v>
      </c>
      <c r="H29" t="s">
        <v>189</v>
      </c>
      <c r="I29" t="s">
        <v>59</v>
      </c>
    </row>
    <row r="30" spans="1:9" x14ac:dyDescent="0.2">
      <c r="A30">
        <v>243100</v>
      </c>
      <c r="B30" t="s">
        <v>190</v>
      </c>
      <c r="C30" t="s">
        <v>193</v>
      </c>
      <c r="D30">
        <v>1</v>
      </c>
      <c r="E30">
        <v>0</v>
      </c>
      <c r="F30">
        <v>71</v>
      </c>
      <c r="G30" t="s">
        <v>4</v>
      </c>
      <c r="H30" t="s">
        <v>189</v>
      </c>
      <c r="I30" t="s">
        <v>15</v>
      </c>
    </row>
    <row r="31" spans="1:9" x14ac:dyDescent="0.2">
      <c r="A31">
        <v>243200</v>
      </c>
      <c r="B31" t="s">
        <v>190</v>
      </c>
      <c r="C31" t="s">
        <v>193</v>
      </c>
      <c r="D31">
        <v>1</v>
      </c>
      <c r="E31">
        <v>0</v>
      </c>
      <c r="F31">
        <v>34</v>
      </c>
      <c r="G31" t="s">
        <v>5</v>
      </c>
      <c r="H31" t="s">
        <v>189</v>
      </c>
      <c r="I31" t="s">
        <v>59</v>
      </c>
    </row>
    <row r="32" spans="1:9" x14ac:dyDescent="0.2">
      <c r="A32">
        <v>243300</v>
      </c>
      <c r="B32" t="s">
        <v>194</v>
      </c>
      <c r="C32" t="s">
        <v>188</v>
      </c>
      <c r="D32">
        <v>2</v>
      </c>
      <c r="E32">
        <v>0</v>
      </c>
      <c r="F32">
        <v>73</v>
      </c>
      <c r="G32" t="s">
        <v>4</v>
      </c>
      <c r="H32" t="s">
        <v>210</v>
      </c>
      <c r="I32" t="s">
        <v>59</v>
      </c>
    </row>
    <row r="33" spans="1:9" x14ac:dyDescent="0.2">
      <c r="A33">
        <v>243400</v>
      </c>
      <c r="B33" t="s">
        <v>211</v>
      </c>
      <c r="C33" t="s">
        <v>212</v>
      </c>
      <c r="D33">
        <v>4</v>
      </c>
      <c r="E33">
        <v>1</v>
      </c>
      <c r="F33">
        <v>47</v>
      </c>
      <c r="G33" t="s">
        <v>4</v>
      </c>
      <c r="H33" t="s">
        <v>189</v>
      </c>
      <c r="I33" t="s">
        <v>59</v>
      </c>
    </row>
    <row r="34" spans="1:9" x14ac:dyDescent="0.2">
      <c r="A34">
        <v>243500</v>
      </c>
      <c r="B34" t="s">
        <v>211</v>
      </c>
      <c r="C34" t="s">
        <v>193</v>
      </c>
      <c r="D34">
        <v>2</v>
      </c>
      <c r="E34">
        <v>1</v>
      </c>
      <c r="F34">
        <v>59</v>
      </c>
      <c r="G34" t="s">
        <v>5</v>
      </c>
      <c r="H34" t="s">
        <v>189</v>
      </c>
      <c r="I34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1FFD-6D84-4EDC-AE0F-22D0B2872F8D}">
  <dimension ref="A1:L44"/>
  <sheetViews>
    <sheetView workbookViewId="0">
      <selection activeCell="H60" sqref="H60"/>
    </sheetView>
  </sheetViews>
  <sheetFormatPr baseColWidth="10" defaultColWidth="8.83203125" defaultRowHeight="15" x14ac:dyDescent="0.2"/>
  <cols>
    <col min="1" max="1" width="50.33203125" style="24" bestFit="1" customWidth="1"/>
    <col min="3" max="3" width="11.5" customWidth="1"/>
    <col min="4" max="4" width="12.33203125" customWidth="1"/>
    <col min="5" max="7" width="12.33203125" style="19" customWidth="1"/>
    <col min="8" max="8" width="10.83203125" bestFit="1" customWidth="1"/>
    <col min="9" max="9" width="10.1640625" customWidth="1"/>
    <col min="10" max="10" width="11.6640625" customWidth="1"/>
    <col min="11" max="11" width="29.83203125" style="34" bestFit="1" customWidth="1"/>
    <col min="12" max="12" width="8.83203125" bestFit="1" customWidth="1"/>
  </cols>
  <sheetData>
    <row r="1" spans="1:12" s="23" customFormat="1" ht="16" thickBot="1" x14ac:dyDescent="0.25">
      <c r="A1" s="44"/>
      <c r="B1" s="61" t="s">
        <v>177</v>
      </c>
      <c r="C1" s="62"/>
      <c r="D1" s="63"/>
      <c r="E1" s="61" t="s">
        <v>178</v>
      </c>
      <c r="F1" s="62"/>
      <c r="G1" s="63"/>
      <c r="H1" s="64" t="s">
        <v>15</v>
      </c>
      <c r="I1" s="64"/>
      <c r="J1" s="64"/>
      <c r="K1" s="34"/>
    </row>
    <row r="2" spans="1:12" s="19" customFormat="1" ht="16" thickBot="1" x14ac:dyDescent="0.25">
      <c r="A2" s="45" t="s">
        <v>183</v>
      </c>
      <c r="B2" s="46" t="s">
        <v>158</v>
      </c>
      <c r="C2" s="47">
        <v>2</v>
      </c>
      <c r="D2" s="48" t="s">
        <v>159</v>
      </c>
      <c r="E2" s="46" t="s">
        <v>158</v>
      </c>
      <c r="F2" s="47">
        <v>2</v>
      </c>
      <c r="G2" s="48" t="s">
        <v>159</v>
      </c>
      <c r="H2" s="49" t="s">
        <v>158</v>
      </c>
      <c r="I2" s="47">
        <v>2</v>
      </c>
      <c r="J2" s="48" t="s">
        <v>159</v>
      </c>
      <c r="K2" s="35" t="s">
        <v>181</v>
      </c>
    </row>
    <row r="3" spans="1:12" s="19" customFormat="1" x14ac:dyDescent="0.2">
      <c r="A3" s="45" t="s">
        <v>147</v>
      </c>
      <c r="B3" s="46"/>
      <c r="C3" s="47"/>
      <c r="D3" s="48"/>
      <c r="E3" s="46"/>
      <c r="F3" s="49"/>
      <c r="G3" s="48"/>
      <c r="H3" s="49"/>
      <c r="I3" s="47"/>
      <c r="J3" s="48"/>
      <c r="K3" s="34"/>
    </row>
    <row r="4" spans="1:12" x14ac:dyDescent="0.2">
      <c r="A4" s="50" t="s">
        <v>157</v>
      </c>
      <c r="B4" s="21">
        <v>3</v>
      </c>
      <c r="C4" s="20">
        <v>3</v>
      </c>
      <c r="D4" s="22">
        <v>0</v>
      </c>
      <c r="E4" s="21">
        <v>1</v>
      </c>
      <c r="F4" s="20">
        <v>0</v>
      </c>
      <c r="G4" s="22">
        <v>1</v>
      </c>
      <c r="H4" s="20">
        <v>1</v>
      </c>
      <c r="I4" s="20">
        <v>0</v>
      </c>
      <c r="J4" s="22">
        <v>0</v>
      </c>
    </row>
    <row r="5" spans="1:12" x14ac:dyDescent="0.2">
      <c r="A5" s="50" t="s">
        <v>156</v>
      </c>
      <c r="B5" s="21">
        <v>4</v>
      </c>
      <c r="C5" s="20">
        <v>3</v>
      </c>
      <c r="D5" s="22">
        <v>0</v>
      </c>
      <c r="E5" s="21">
        <v>1</v>
      </c>
      <c r="F5" s="20">
        <v>0</v>
      </c>
      <c r="G5" s="22">
        <v>1</v>
      </c>
      <c r="H5" s="20">
        <v>1</v>
      </c>
      <c r="I5" s="20">
        <v>0</v>
      </c>
      <c r="J5" s="22">
        <v>0</v>
      </c>
    </row>
    <row r="6" spans="1:12" ht="16" thickBot="1" x14ac:dyDescent="0.25">
      <c r="A6" s="51" t="s">
        <v>179</v>
      </c>
      <c r="B6" s="58">
        <f>(SUM(B5:D5)/91*100)</f>
        <v>7.6923076923076925</v>
      </c>
      <c r="C6" s="59"/>
      <c r="D6" s="60"/>
      <c r="E6" s="58">
        <f>(SUM(E5:G5)/91*100)</f>
        <v>2.197802197802198</v>
      </c>
      <c r="F6" s="59"/>
      <c r="G6" s="60"/>
      <c r="H6" s="58">
        <f>(SUM(H5:J5)/91*100)</f>
        <v>1.098901098901099</v>
      </c>
      <c r="I6" s="59"/>
      <c r="J6" s="60"/>
      <c r="K6" s="36">
        <f>SUM(B6:J6)</f>
        <v>10.989010989010989</v>
      </c>
    </row>
    <row r="7" spans="1:12" x14ac:dyDescent="0.2">
      <c r="A7" s="52" t="s">
        <v>148</v>
      </c>
      <c r="B7" s="53"/>
      <c r="C7" s="54"/>
      <c r="D7" s="55"/>
      <c r="E7" s="53"/>
      <c r="F7" s="54"/>
      <c r="G7" s="55"/>
      <c r="H7" s="54"/>
      <c r="I7" s="54"/>
      <c r="J7" s="55"/>
    </row>
    <row r="8" spans="1:12" x14ac:dyDescent="0.2">
      <c r="A8" s="50" t="s">
        <v>157</v>
      </c>
      <c r="B8" s="21">
        <v>6</v>
      </c>
      <c r="C8" s="20">
        <v>3</v>
      </c>
      <c r="D8" s="22">
        <v>7</v>
      </c>
      <c r="E8" s="21">
        <v>0</v>
      </c>
      <c r="F8" s="20">
        <v>2</v>
      </c>
      <c r="G8" s="22">
        <v>2</v>
      </c>
      <c r="H8" s="20">
        <v>3</v>
      </c>
      <c r="I8" s="20">
        <v>1</v>
      </c>
      <c r="J8" s="22">
        <v>0</v>
      </c>
    </row>
    <row r="9" spans="1:12" x14ac:dyDescent="0.2">
      <c r="A9" s="50" t="s">
        <v>156</v>
      </c>
      <c r="B9" s="21">
        <v>7</v>
      </c>
      <c r="C9" s="20">
        <v>3</v>
      </c>
      <c r="D9" s="22">
        <v>8</v>
      </c>
      <c r="E9" s="21">
        <v>0</v>
      </c>
      <c r="F9" s="20">
        <v>2</v>
      </c>
      <c r="G9" s="22">
        <v>2</v>
      </c>
      <c r="H9" s="20">
        <v>3</v>
      </c>
      <c r="I9" s="20">
        <v>1</v>
      </c>
      <c r="J9" s="22">
        <v>0</v>
      </c>
    </row>
    <row r="10" spans="1:12" ht="16" thickBot="1" x14ac:dyDescent="0.25">
      <c r="A10" s="51" t="s">
        <v>179</v>
      </c>
      <c r="B10" s="58">
        <f>(SUM(B9:D9)/91*100)</f>
        <v>19.780219780219781</v>
      </c>
      <c r="C10" s="59"/>
      <c r="D10" s="60"/>
      <c r="E10" s="58">
        <f>(SUM(E9:G9)/91*100)</f>
        <v>4.395604395604396</v>
      </c>
      <c r="F10" s="59"/>
      <c r="G10" s="60"/>
      <c r="H10" s="58">
        <f>(SUM(H9:J9)/91*100)</f>
        <v>4.395604395604396</v>
      </c>
      <c r="I10" s="59"/>
      <c r="J10" s="60"/>
      <c r="K10" s="36">
        <f>SUM(B10:J10)</f>
        <v>28.571428571428569</v>
      </c>
    </row>
    <row r="11" spans="1:12" x14ac:dyDescent="0.2">
      <c r="A11" s="52" t="s">
        <v>149</v>
      </c>
      <c r="B11" s="53"/>
      <c r="C11" s="54"/>
      <c r="D11" s="55"/>
      <c r="E11" s="53"/>
      <c r="F11" s="54"/>
      <c r="G11" s="55"/>
      <c r="H11" s="54"/>
      <c r="I11" s="54"/>
      <c r="J11" s="55"/>
    </row>
    <row r="12" spans="1:12" x14ac:dyDescent="0.2">
      <c r="A12" s="50" t="s">
        <v>157</v>
      </c>
      <c r="B12" s="21">
        <v>7</v>
      </c>
      <c r="C12" s="20">
        <v>3</v>
      </c>
      <c r="D12" s="22">
        <v>5</v>
      </c>
      <c r="E12" s="21">
        <v>3</v>
      </c>
      <c r="F12" s="20">
        <v>2</v>
      </c>
      <c r="G12" s="22">
        <v>2</v>
      </c>
      <c r="H12" s="20">
        <v>1</v>
      </c>
      <c r="I12" s="20">
        <v>0</v>
      </c>
      <c r="J12" s="22">
        <v>0</v>
      </c>
    </row>
    <row r="13" spans="1:12" x14ac:dyDescent="0.2">
      <c r="A13" s="50" t="s">
        <v>156</v>
      </c>
      <c r="B13" s="21">
        <v>10</v>
      </c>
      <c r="C13" s="20">
        <v>3</v>
      </c>
      <c r="D13" s="22">
        <v>5</v>
      </c>
      <c r="E13" s="21">
        <v>3</v>
      </c>
      <c r="F13" s="20">
        <v>2</v>
      </c>
      <c r="G13" s="22">
        <v>2</v>
      </c>
      <c r="H13" s="20">
        <v>1</v>
      </c>
      <c r="I13" s="20">
        <v>0</v>
      </c>
      <c r="J13" s="22">
        <v>0</v>
      </c>
    </row>
    <row r="14" spans="1:12" ht="16" thickBot="1" x14ac:dyDescent="0.25">
      <c r="A14" s="51" t="s">
        <v>179</v>
      </c>
      <c r="B14" s="58">
        <f>(SUM(B13:D13)/91*100)</f>
        <v>19.780219780219781</v>
      </c>
      <c r="C14" s="59"/>
      <c r="D14" s="60"/>
      <c r="E14" s="58">
        <f>(SUM(E13:G13)/91*100)</f>
        <v>7.6923076923076925</v>
      </c>
      <c r="F14" s="59"/>
      <c r="G14" s="60"/>
      <c r="H14" s="58">
        <f>(SUM(H13:J13)/91*100)</f>
        <v>1.098901098901099</v>
      </c>
      <c r="I14" s="59"/>
      <c r="J14" s="60"/>
      <c r="K14" s="36">
        <f>SUM(B14:J14)</f>
        <v>28.571428571428573</v>
      </c>
      <c r="L14" s="33"/>
    </row>
    <row r="15" spans="1:12" x14ac:dyDescent="0.2">
      <c r="A15" s="52" t="s">
        <v>150</v>
      </c>
      <c r="B15" s="53"/>
      <c r="C15" s="54"/>
      <c r="D15" s="55"/>
      <c r="E15" s="53"/>
      <c r="F15" s="54"/>
      <c r="G15" s="55"/>
      <c r="H15" s="54"/>
      <c r="I15" s="54"/>
      <c r="J15" s="55"/>
    </row>
    <row r="16" spans="1:12" x14ac:dyDescent="0.2">
      <c r="A16" s="50" t="s">
        <v>157</v>
      </c>
      <c r="B16" s="21">
        <v>3</v>
      </c>
      <c r="C16" s="20">
        <v>5</v>
      </c>
      <c r="D16" s="22">
        <v>0</v>
      </c>
      <c r="E16" s="21">
        <v>1</v>
      </c>
      <c r="F16" s="20">
        <v>2</v>
      </c>
      <c r="G16" s="22">
        <v>0</v>
      </c>
      <c r="H16" s="20">
        <v>0</v>
      </c>
      <c r="I16" s="20">
        <v>0</v>
      </c>
      <c r="J16" s="22">
        <v>0</v>
      </c>
    </row>
    <row r="17" spans="1:11" x14ac:dyDescent="0.2">
      <c r="A17" s="50" t="s">
        <v>156</v>
      </c>
      <c r="B17" s="21">
        <v>3</v>
      </c>
      <c r="C17" s="20">
        <v>5</v>
      </c>
      <c r="D17" s="22">
        <v>0</v>
      </c>
      <c r="E17" s="21">
        <v>1</v>
      </c>
      <c r="F17" s="20">
        <v>2</v>
      </c>
      <c r="G17" s="22">
        <v>0</v>
      </c>
      <c r="H17" s="20">
        <v>0</v>
      </c>
      <c r="I17" s="20">
        <v>0</v>
      </c>
      <c r="J17" s="22">
        <v>0</v>
      </c>
    </row>
    <row r="18" spans="1:11" ht="16" thickBot="1" x14ac:dyDescent="0.25">
      <c r="A18" s="51" t="s">
        <v>179</v>
      </c>
      <c r="B18" s="58">
        <f>(SUM(B17:D17)/91*100)</f>
        <v>8.791208791208792</v>
      </c>
      <c r="C18" s="59"/>
      <c r="D18" s="60"/>
      <c r="E18" s="58">
        <f>(SUM(E17:G17)/91*100)</f>
        <v>3.296703296703297</v>
      </c>
      <c r="F18" s="59"/>
      <c r="G18" s="60"/>
      <c r="H18" s="58">
        <f>(SUM(H17:J17)/91*100)</f>
        <v>0</v>
      </c>
      <c r="I18" s="59"/>
      <c r="J18" s="60"/>
      <c r="K18" s="36">
        <f>SUM(B18:J18)</f>
        <v>12.087912087912089</v>
      </c>
    </row>
    <row r="19" spans="1:11" x14ac:dyDescent="0.2">
      <c r="A19" s="52" t="s">
        <v>160</v>
      </c>
      <c r="B19" s="53"/>
      <c r="C19" s="54"/>
      <c r="D19" s="55"/>
      <c r="E19" s="53"/>
      <c r="F19" s="54"/>
      <c r="G19" s="55"/>
      <c r="H19" s="54"/>
      <c r="I19" s="54"/>
      <c r="J19" s="55"/>
    </row>
    <row r="20" spans="1:11" x14ac:dyDescent="0.2">
      <c r="A20" s="50" t="s">
        <v>157</v>
      </c>
      <c r="B20" s="21">
        <v>0</v>
      </c>
      <c r="C20" s="20">
        <v>0</v>
      </c>
      <c r="D20" s="22">
        <v>1</v>
      </c>
      <c r="E20" s="21">
        <v>0</v>
      </c>
      <c r="F20" s="20">
        <v>0</v>
      </c>
      <c r="G20" s="22">
        <v>0</v>
      </c>
      <c r="H20" s="20">
        <v>0</v>
      </c>
      <c r="I20" s="20">
        <v>0</v>
      </c>
      <c r="J20" s="22">
        <v>0</v>
      </c>
    </row>
    <row r="21" spans="1:11" x14ac:dyDescent="0.2">
      <c r="A21" s="50" t="s">
        <v>156</v>
      </c>
      <c r="B21" s="21">
        <v>0</v>
      </c>
      <c r="C21" s="20">
        <v>0</v>
      </c>
      <c r="D21" s="22">
        <v>1</v>
      </c>
      <c r="E21" s="21">
        <v>0</v>
      </c>
      <c r="F21" s="20">
        <v>0</v>
      </c>
      <c r="G21" s="22">
        <v>0</v>
      </c>
      <c r="H21" s="20">
        <v>0</v>
      </c>
      <c r="I21" s="20">
        <v>0</v>
      </c>
      <c r="J21" s="22">
        <v>0</v>
      </c>
    </row>
    <row r="22" spans="1:11" ht="16" thickBot="1" x14ac:dyDescent="0.25">
      <c r="A22" s="51" t="s">
        <v>179</v>
      </c>
      <c r="B22" s="58">
        <f>(SUM(B21:D21)/91*100)</f>
        <v>1.098901098901099</v>
      </c>
      <c r="C22" s="59"/>
      <c r="D22" s="60"/>
      <c r="E22" s="58">
        <f>(SUM(E21:G21)/91*100)</f>
        <v>0</v>
      </c>
      <c r="F22" s="59"/>
      <c r="G22" s="60"/>
      <c r="H22" s="58">
        <f>(SUM(H21:J21)/91*100)</f>
        <v>0</v>
      </c>
      <c r="I22" s="59"/>
      <c r="J22" s="60"/>
      <c r="K22" s="36">
        <f>SUM(B22:J22)</f>
        <v>1.098901098901099</v>
      </c>
    </row>
    <row r="23" spans="1:11" x14ac:dyDescent="0.2">
      <c r="A23" s="52" t="s">
        <v>161</v>
      </c>
      <c r="B23" s="53"/>
      <c r="C23" s="54"/>
      <c r="D23" s="55"/>
      <c r="E23" s="53"/>
      <c r="F23" s="54"/>
      <c r="G23" s="55"/>
      <c r="H23" s="54"/>
      <c r="I23" s="54"/>
      <c r="J23" s="55"/>
    </row>
    <row r="24" spans="1:11" x14ac:dyDescent="0.2">
      <c r="A24" s="56" t="s">
        <v>152</v>
      </c>
      <c r="B24" s="21"/>
      <c r="C24" s="20"/>
      <c r="D24" s="22"/>
      <c r="E24" s="21"/>
      <c r="F24" s="20"/>
      <c r="G24" s="22"/>
      <c r="H24" s="20"/>
      <c r="I24" s="20"/>
      <c r="J24" s="22"/>
    </row>
    <row r="25" spans="1:11" x14ac:dyDescent="0.2">
      <c r="A25" s="50" t="s">
        <v>157</v>
      </c>
      <c r="B25" s="21">
        <v>0</v>
      </c>
      <c r="C25" s="20">
        <v>3</v>
      </c>
      <c r="D25" s="22">
        <v>3</v>
      </c>
      <c r="E25" s="21">
        <v>1</v>
      </c>
      <c r="F25" s="20">
        <v>1</v>
      </c>
      <c r="G25" s="22">
        <v>0</v>
      </c>
      <c r="H25" s="20">
        <v>0</v>
      </c>
      <c r="I25" s="20">
        <v>0</v>
      </c>
      <c r="J25" s="22">
        <v>0</v>
      </c>
    </row>
    <row r="26" spans="1:11" x14ac:dyDescent="0.2">
      <c r="A26" s="50" t="s">
        <v>156</v>
      </c>
      <c r="B26" s="21">
        <v>0</v>
      </c>
      <c r="C26" s="20">
        <v>3</v>
      </c>
      <c r="D26" s="22">
        <v>3</v>
      </c>
      <c r="E26" s="21">
        <v>1</v>
      </c>
      <c r="F26" s="20">
        <v>1</v>
      </c>
      <c r="G26" s="22">
        <v>0</v>
      </c>
      <c r="H26" s="20">
        <v>0</v>
      </c>
      <c r="I26" s="20">
        <v>0</v>
      </c>
      <c r="J26" s="22">
        <v>0</v>
      </c>
    </row>
    <row r="27" spans="1:11" x14ac:dyDescent="0.2">
      <c r="A27" s="56" t="s">
        <v>153</v>
      </c>
      <c r="B27" s="21"/>
      <c r="C27" s="20"/>
      <c r="D27" s="22"/>
      <c r="E27" s="21"/>
      <c r="F27" s="20"/>
      <c r="G27" s="22"/>
      <c r="H27" s="20"/>
      <c r="I27" s="20"/>
      <c r="J27" s="22"/>
    </row>
    <row r="28" spans="1:11" x14ac:dyDescent="0.2">
      <c r="A28" s="50" t="s">
        <v>157</v>
      </c>
      <c r="B28" s="21">
        <v>1</v>
      </c>
      <c r="C28" s="20">
        <v>0</v>
      </c>
      <c r="D28" s="22">
        <v>0</v>
      </c>
      <c r="E28" s="21">
        <v>0</v>
      </c>
      <c r="F28" s="20">
        <v>1</v>
      </c>
      <c r="G28" s="22">
        <v>0</v>
      </c>
      <c r="H28" s="20">
        <v>0</v>
      </c>
      <c r="I28" s="20">
        <v>0</v>
      </c>
      <c r="J28" s="22">
        <v>0</v>
      </c>
    </row>
    <row r="29" spans="1:11" x14ac:dyDescent="0.2">
      <c r="A29" s="50" t="s">
        <v>156</v>
      </c>
      <c r="B29" s="21">
        <v>1</v>
      </c>
      <c r="C29" s="20">
        <v>0</v>
      </c>
      <c r="D29" s="22">
        <v>0</v>
      </c>
      <c r="E29" s="21">
        <v>0</v>
      </c>
      <c r="F29" s="20">
        <v>1</v>
      </c>
      <c r="G29" s="22">
        <v>0</v>
      </c>
      <c r="H29" s="20">
        <v>0</v>
      </c>
      <c r="I29" s="20">
        <v>0</v>
      </c>
      <c r="J29" s="22">
        <v>0</v>
      </c>
    </row>
    <row r="30" spans="1:11" x14ac:dyDescent="0.2">
      <c r="A30" s="56" t="s">
        <v>154</v>
      </c>
      <c r="B30" s="21"/>
      <c r="C30" s="20"/>
      <c r="D30" s="22"/>
      <c r="E30" s="21"/>
      <c r="F30" s="20"/>
      <c r="G30" s="22"/>
      <c r="H30" s="20"/>
      <c r="I30" s="20"/>
      <c r="J30" s="22"/>
    </row>
    <row r="31" spans="1:11" x14ac:dyDescent="0.2">
      <c r="A31" s="50" t="s">
        <v>157</v>
      </c>
      <c r="B31" s="21">
        <v>0</v>
      </c>
      <c r="C31" s="20">
        <v>2</v>
      </c>
      <c r="D31" s="22">
        <v>1</v>
      </c>
      <c r="E31" s="21">
        <v>0</v>
      </c>
      <c r="F31" s="20">
        <v>0</v>
      </c>
      <c r="G31" s="22">
        <v>0</v>
      </c>
      <c r="H31" s="20">
        <v>0</v>
      </c>
      <c r="I31" s="20">
        <v>0</v>
      </c>
      <c r="J31" s="22">
        <v>0</v>
      </c>
    </row>
    <row r="32" spans="1:11" x14ac:dyDescent="0.2">
      <c r="A32" s="50" t="s">
        <v>156</v>
      </c>
      <c r="B32" s="21">
        <v>0</v>
      </c>
      <c r="C32" s="20">
        <v>2</v>
      </c>
      <c r="D32" s="22">
        <v>1</v>
      </c>
      <c r="E32" s="21">
        <v>0</v>
      </c>
      <c r="F32" s="20">
        <v>0</v>
      </c>
      <c r="G32" s="22">
        <v>0</v>
      </c>
      <c r="H32" s="20">
        <v>0</v>
      </c>
      <c r="I32" s="20">
        <v>0</v>
      </c>
      <c r="J32" s="22">
        <v>0</v>
      </c>
    </row>
    <row r="33" spans="1:11" ht="16" thickBot="1" x14ac:dyDescent="0.25">
      <c r="A33" s="51" t="s">
        <v>179</v>
      </c>
      <c r="B33" s="58">
        <f>(SUM(B32:D32,B26:D26,B29:D29)/91*100)</f>
        <v>10.989010989010989</v>
      </c>
      <c r="C33" s="59"/>
      <c r="D33" s="60"/>
      <c r="E33" s="58">
        <f>(SUM(E32:G32,E26:G26,E29:G29)/91*100)</f>
        <v>3.296703296703297</v>
      </c>
      <c r="F33" s="59"/>
      <c r="G33" s="60"/>
      <c r="H33" s="58">
        <f>(SUM(H32:J32,H26:J26,H29:J29)/91*100)</f>
        <v>0</v>
      </c>
      <c r="I33" s="59"/>
      <c r="J33" s="60"/>
      <c r="K33" s="36">
        <f>SUM(B33:J33)</f>
        <v>14.285714285714286</v>
      </c>
    </row>
    <row r="34" spans="1:11" x14ac:dyDescent="0.2">
      <c r="A34" s="52" t="s">
        <v>162</v>
      </c>
      <c r="B34" s="53"/>
      <c r="C34" s="54"/>
      <c r="D34" s="55"/>
      <c r="E34" s="53"/>
      <c r="F34" s="54"/>
      <c r="G34" s="55"/>
      <c r="H34" s="54"/>
      <c r="I34" s="54"/>
      <c r="J34" s="55"/>
    </row>
    <row r="35" spans="1:11" x14ac:dyDescent="0.2">
      <c r="A35" s="56" t="s">
        <v>155</v>
      </c>
      <c r="B35" s="21"/>
      <c r="C35" s="20"/>
      <c r="D35" s="22"/>
      <c r="E35" s="21"/>
      <c r="F35" s="20"/>
      <c r="G35" s="22"/>
      <c r="H35" s="20"/>
      <c r="I35" s="20"/>
      <c r="J35" s="22"/>
    </row>
    <row r="36" spans="1:11" x14ac:dyDescent="0.2">
      <c r="A36" s="50" t="s">
        <v>157</v>
      </c>
      <c r="B36" s="21">
        <v>0</v>
      </c>
      <c r="C36" s="20">
        <v>0</v>
      </c>
      <c r="D36" s="22">
        <v>1</v>
      </c>
      <c r="E36" s="21">
        <v>0</v>
      </c>
      <c r="F36" s="20">
        <v>0</v>
      </c>
      <c r="G36" s="22">
        <v>0</v>
      </c>
      <c r="H36" s="20">
        <v>0</v>
      </c>
      <c r="I36" s="20">
        <v>0</v>
      </c>
      <c r="J36" s="22">
        <v>0</v>
      </c>
    </row>
    <row r="37" spans="1:11" x14ac:dyDescent="0.2">
      <c r="A37" s="50" t="s">
        <v>156</v>
      </c>
      <c r="B37" s="21">
        <v>0</v>
      </c>
      <c r="C37" s="20">
        <v>0</v>
      </c>
      <c r="D37" s="22">
        <v>1</v>
      </c>
      <c r="E37" s="21">
        <v>0</v>
      </c>
      <c r="F37" s="20">
        <v>0</v>
      </c>
      <c r="G37" s="22">
        <v>0</v>
      </c>
      <c r="H37" s="20">
        <v>0</v>
      </c>
      <c r="I37" s="20">
        <v>0</v>
      </c>
      <c r="J37" s="22">
        <v>0</v>
      </c>
    </row>
    <row r="38" spans="1:11" x14ac:dyDescent="0.2">
      <c r="A38" s="56" t="s">
        <v>151</v>
      </c>
      <c r="B38" s="21"/>
      <c r="C38" s="20"/>
      <c r="D38" s="22"/>
      <c r="E38" s="21"/>
      <c r="F38" s="20"/>
      <c r="G38" s="22"/>
      <c r="H38" s="20"/>
      <c r="I38" s="20"/>
      <c r="J38" s="22"/>
    </row>
    <row r="39" spans="1:11" x14ac:dyDescent="0.2">
      <c r="A39" s="50" t="s">
        <v>157</v>
      </c>
      <c r="B39" s="21">
        <v>2</v>
      </c>
      <c r="C39" s="20">
        <v>1</v>
      </c>
      <c r="D39" s="22">
        <v>0</v>
      </c>
      <c r="E39" s="21">
        <v>0</v>
      </c>
      <c r="F39" s="20">
        <v>0</v>
      </c>
      <c r="G39" s="22">
        <v>0</v>
      </c>
      <c r="H39" s="20">
        <v>0</v>
      </c>
      <c r="I39" s="20">
        <v>0</v>
      </c>
      <c r="J39" s="22">
        <v>0</v>
      </c>
    </row>
    <row r="40" spans="1:11" x14ac:dyDescent="0.2">
      <c r="A40" s="50" t="s">
        <v>156</v>
      </c>
      <c r="B40" s="21">
        <v>2</v>
      </c>
      <c r="C40" s="20">
        <v>1</v>
      </c>
      <c r="D40" s="22">
        <v>0</v>
      </c>
      <c r="E40" s="21">
        <v>0</v>
      </c>
      <c r="F40" s="20">
        <v>0</v>
      </c>
      <c r="G40" s="22">
        <v>0</v>
      </c>
      <c r="H40" s="20">
        <v>0</v>
      </c>
      <c r="I40" s="20">
        <v>0</v>
      </c>
      <c r="J40" s="22">
        <v>0</v>
      </c>
    </row>
    <row r="41" spans="1:11" ht="16" thickBot="1" x14ac:dyDescent="0.25">
      <c r="A41" s="51" t="s">
        <v>179</v>
      </c>
      <c r="B41" s="58">
        <f>(SUM(B40:D40,,B37:D37)/91*100)</f>
        <v>4.395604395604396</v>
      </c>
      <c r="C41" s="59"/>
      <c r="D41" s="60"/>
      <c r="E41" s="58">
        <f>(SUM(E40:G40,,E37:G37)/91*100)</f>
        <v>0</v>
      </c>
      <c r="F41" s="59"/>
      <c r="G41" s="60"/>
      <c r="H41" s="58">
        <f>(SUM(H40:J40,,H37:J37)/91*100)</f>
        <v>0</v>
      </c>
      <c r="I41" s="59"/>
      <c r="J41" s="60"/>
      <c r="K41" s="36">
        <f>SUM(B41:J41)</f>
        <v>4.395604395604396</v>
      </c>
    </row>
    <row r="42" spans="1:11" s="19" customFormat="1" x14ac:dyDescent="0.2">
      <c r="A42" s="56" t="s">
        <v>182</v>
      </c>
      <c r="B42" s="18">
        <f>SUM(B4,B8,B12,B16,B20,B25,B28,B31,B36,B39)</f>
        <v>22</v>
      </c>
      <c r="C42" s="18">
        <f t="shared" ref="C42:J42" si="0">SUM(C4,C8,C12,C16,C20,C25,C28,C31,C36,C39)</f>
        <v>20</v>
      </c>
      <c r="D42" s="18">
        <f t="shared" si="0"/>
        <v>18</v>
      </c>
      <c r="E42" s="18">
        <f t="shared" si="0"/>
        <v>6</v>
      </c>
      <c r="F42" s="18">
        <f t="shared" si="0"/>
        <v>8</v>
      </c>
      <c r="G42" s="18">
        <f t="shared" si="0"/>
        <v>5</v>
      </c>
      <c r="H42" s="18">
        <f t="shared" si="0"/>
        <v>5</v>
      </c>
      <c r="I42" s="18">
        <f t="shared" si="0"/>
        <v>1</v>
      </c>
      <c r="J42" s="18">
        <f t="shared" si="0"/>
        <v>0</v>
      </c>
      <c r="K42" s="36"/>
    </row>
    <row r="43" spans="1:11" x14ac:dyDescent="0.2">
      <c r="A43" s="57" t="s">
        <v>180</v>
      </c>
      <c r="B43" s="18">
        <f>SUM(B5,B9,B13,B17,B21,B26,B29,B32,B37,B40)</f>
        <v>27</v>
      </c>
      <c r="C43" s="18">
        <f t="shared" ref="C43:J43" si="1">SUM(C5,C9,C13,C17,C21,C26,C29,C32,C37,C40)</f>
        <v>20</v>
      </c>
      <c r="D43" s="18">
        <f t="shared" si="1"/>
        <v>19</v>
      </c>
      <c r="E43" s="18">
        <f>SUM(E5,E9,E13,E17,E21,E26,E29,E32,E37,E40)</f>
        <v>6</v>
      </c>
      <c r="F43" s="18">
        <f t="shared" si="1"/>
        <v>8</v>
      </c>
      <c r="G43" s="18">
        <f t="shared" si="1"/>
        <v>5</v>
      </c>
      <c r="H43" s="18">
        <f>SUM(H5,H9,H13,H17,H21,H26,H29,H32,H37,H40)</f>
        <v>5</v>
      </c>
      <c r="I43" s="18">
        <f t="shared" si="1"/>
        <v>1</v>
      </c>
      <c r="J43" s="18">
        <f t="shared" si="1"/>
        <v>0</v>
      </c>
    </row>
    <row r="44" spans="1:11" x14ac:dyDescent="0.2">
      <c r="A44" s="57" t="s">
        <v>163</v>
      </c>
      <c r="B44" s="18"/>
      <c r="C44" s="18"/>
      <c r="D44" s="18">
        <f>SUM(B5:D5,B9:D9,B13:D13,B17:D17,B21:D21,B26:D26,B29:D29,B32:D32,B37:D37,B40:D40)</f>
        <v>66</v>
      </c>
      <c r="E44" s="18"/>
      <c r="F44" s="18"/>
      <c r="G44" s="18">
        <f>SUM(E5:G5,E9:G9,E13:G13,E17:G17,E21:G21,E26:G26,E29:G29,E32:G32,E37:G37,E40:G40)</f>
        <v>19</v>
      </c>
      <c r="H44" s="18"/>
      <c r="I44" s="18"/>
      <c r="J44" s="18">
        <f>SUM(H5:J5,H9:J9,H13:J13,H17:J17,H21:J21,H26:J26,H32:J32,H37:J37,H40:J40)</f>
        <v>6</v>
      </c>
    </row>
  </sheetData>
  <mergeCells count="24">
    <mergeCell ref="B1:D1"/>
    <mergeCell ref="H1:J1"/>
    <mergeCell ref="E1:G1"/>
    <mergeCell ref="B6:D6"/>
    <mergeCell ref="E6:G6"/>
    <mergeCell ref="H6:J6"/>
    <mergeCell ref="B10:D10"/>
    <mergeCell ref="E10:G10"/>
    <mergeCell ref="H10:J10"/>
    <mergeCell ref="B14:D14"/>
    <mergeCell ref="E14:G14"/>
    <mergeCell ref="H14:J14"/>
    <mergeCell ref="B18:D18"/>
    <mergeCell ref="E18:G18"/>
    <mergeCell ref="H18:J18"/>
    <mergeCell ref="B22:D22"/>
    <mergeCell ref="E22:G22"/>
    <mergeCell ref="H22:J22"/>
    <mergeCell ref="B33:D33"/>
    <mergeCell ref="E33:G33"/>
    <mergeCell ref="H33:J33"/>
    <mergeCell ref="B41:D41"/>
    <mergeCell ref="E41:G41"/>
    <mergeCell ref="H41:J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B507-61D8-4885-94CA-E85EF06A5016}">
  <dimension ref="A1:L32"/>
  <sheetViews>
    <sheetView workbookViewId="0">
      <selection activeCell="N9" sqref="N9"/>
    </sheetView>
  </sheetViews>
  <sheetFormatPr baseColWidth="10" defaultColWidth="8.83203125" defaultRowHeight="15" x14ac:dyDescent="0.2"/>
  <cols>
    <col min="2" max="2" width="17.5" customWidth="1"/>
    <col min="10" max="10" width="21" style="19" customWidth="1"/>
    <col min="11" max="11" width="20.5" style="19" customWidth="1"/>
    <col min="12" max="12" width="14.6640625" style="19" customWidth="1"/>
  </cols>
  <sheetData>
    <row r="1" spans="1:12" ht="16" thickBot="1" x14ac:dyDescent="0.25">
      <c r="A1" s="66" t="s">
        <v>6</v>
      </c>
      <c r="B1" s="67" t="s">
        <v>3</v>
      </c>
      <c r="C1" s="68" t="s">
        <v>7</v>
      </c>
      <c r="D1" s="68"/>
      <c r="E1" s="68"/>
      <c r="F1" s="69" t="s">
        <v>8</v>
      </c>
      <c r="G1" s="70" t="s">
        <v>9</v>
      </c>
      <c r="H1" s="65" t="s">
        <v>10</v>
      </c>
    </row>
    <row r="2" spans="1:12" ht="33" thickBot="1" x14ac:dyDescent="0.25">
      <c r="A2" s="66"/>
      <c r="B2" s="67"/>
      <c r="C2" s="1" t="s">
        <v>11</v>
      </c>
      <c r="D2" s="1" t="s">
        <v>12</v>
      </c>
      <c r="E2" s="1" t="s">
        <v>13</v>
      </c>
      <c r="F2" s="69"/>
      <c r="G2" s="70"/>
      <c r="H2" s="65"/>
      <c r="J2" s="5" t="s">
        <v>69</v>
      </c>
      <c r="K2" s="5" t="s">
        <v>70</v>
      </c>
      <c r="L2" s="5" t="s">
        <v>71</v>
      </c>
    </row>
    <row r="3" spans="1:12" ht="17" thickBot="1" x14ac:dyDescent="0.25">
      <c r="A3" s="1" t="s">
        <v>14</v>
      </c>
      <c r="B3" s="1" t="s">
        <v>15</v>
      </c>
      <c r="C3" s="1" t="s">
        <v>16</v>
      </c>
      <c r="D3" s="1" t="s">
        <v>16</v>
      </c>
      <c r="E3" s="1" t="s">
        <v>16</v>
      </c>
      <c r="F3" s="2">
        <v>26</v>
      </c>
      <c r="G3" s="1">
        <v>100</v>
      </c>
      <c r="H3" s="3" t="s">
        <v>17</v>
      </c>
      <c r="J3" s="6">
        <v>4.7213700000000003</v>
      </c>
      <c r="K3" s="6">
        <v>-16.928629999999998</v>
      </c>
      <c r="L3" s="6" t="s">
        <v>72</v>
      </c>
    </row>
    <row r="4" spans="1:12" ht="17" thickBot="1" x14ac:dyDescent="0.25">
      <c r="A4" s="1" t="s">
        <v>18</v>
      </c>
      <c r="B4" s="1" t="s">
        <v>19</v>
      </c>
      <c r="C4" s="1">
        <v>87.8</v>
      </c>
      <c r="D4" s="1">
        <v>50.8</v>
      </c>
      <c r="E4" s="1">
        <v>160</v>
      </c>
      <c r="F4" s="4">
        <v>21</v>
      </c>
      <c r="G4" s="1">
        <v>100</v>
      </c>
      <c r="H4" s="3" t="s">
        <v>20</v>
      </c>
      <c r="J4" s="6">
        <v>-80.185890000000001</v>
      </c>
      <c r="K4" s="6">
        <v>-62.097099999999998</v>
      </c>
      <c r="L4" s="7" t="s">
        <v>74</v>
      </c>
    </row>
    <row r="5" spans="1:12" ht="17" thickBot="1" x14ac:dyDescent="0.25">
      <c r="A5" s="1" t="s">
        <v>21</v>
      </c>
      <c r="B5" s="1" t="s">
        <v>19</v>
      </c>
      <c r="C5" s="1">
        <v>102</v>
      </c>
      <c r="D5" s="1">
        <v>1.41</v>
      </c>
      <c r="E5" s="1" t="s">
        <v>16</v>
      </c>
      <c r="F5" s="2">
        <v>12</v>
      </c>
      <c r="G5" s="1">
        <v>44</v>
      </c>
      <c r="H5" s="3" t="s">
        <v>22</v>
      </c>
      <c r="J5" s="6">
        <v>-84.395570000000006</v>
      </c>
      <c r="K5" s="6">
        <v>-88.910790000000006</v>
      </c>
      <c r="L5" s="7" t="s">
        <v>74</v>
      </c>
    </row>
    <row r="6" spans="1:12" ht="17" thickBot="1" x14ac:dyDescent="0.25">
      <c r="A6" s="1" t="s">
        <v>23</v>
      </c>
      <c r="B6" s="1" t="s">
        <v>15</v>
      </c>
      <c r="C6" s="1" t="s">
        <v>16</v>
      </c>
      <c r="D6" s="1" t="s">
        <v>16</v>
      </c>
      <c r="E6" s="1" t="s">
        <v>16</v>
      </c>
      <c r="F6" s="2">
        <v>28</v>
      </c>
      <c r="G6" s="1">
        <v>100</v>
      </c>
      <c r="H6" s="3" t="s">
        <v>24</v>
      </c>
      <c r="J6" s="6">
        <v>55.145580000000002</v>
      </c>
      <c r="K6" s="6" t="s">
        <v>75</v>
      </c>
      <c r="L6" s="6" t="s">
        <v>72</v>
      </c>
    </row>
    <row r="7" spans="1:12" ht="17" thickBot="1" x14ac:dyDescent="0.25">
      <c r="A7" s="1" t="s">
        <v>25</v>
      </c>
      <c r="B7" s="1" t="s">
        <v>19</v>
      </c>
      <c r="C7" s="1">
        <v>86.9</v>
      </c>
      <c r="D7" s="1">
        <v>61.6</v>
      </c>
      <c r="E7" s="1">
        <v>15.5</v>
      </c>
      <c r="F7" s="4">
        <v>24</v>
      </c>
      <c r="G7" s="1">
        <v>96</v>
      </c>
      <c r="H7" s="3" t="s">
        <v>26</v>
      </c>
      <c r="J7" s="6">
        <v>0</v>
      </c>
      <c r="K7" s="6">
        <v>-73.624650000000003</v>
      </c>
      <c r="L7" s="7" t="s">
        <v>74</v>
      </c>
    </row>
    <row r="8" spans="1:12" ht="19" thickBot="1" x14ac:dyDescent="0.25">
      <c r="A8" s="1" t="s">
        <v>27</v>
      </c>
      <c r="B8" s="1" t="s">
        <v>19</v>
      </c>
      <c r="C8" s="1">
        <v>6323</v>
      </c>
      <c r="D8" s="1" t="s">
        <v>28</v>
      </c>
      <c r="E8" s="1" t="s">
        <v>16</v>
      </c>
      <c r="F8" s="2">
        <v>7</v>
      </c>
      <c r="G8" s="1">
        <v>30</v>
      </c>
      <c r="H8" s="3" t="s">
        <v>29</v>
      </c>
      <c r="J8" s="6" t="s">
        <v>76</v>
      </c>
      <c r="K8" s="6" t="s">
        <v>75</v>
      </c>
      <c r="L8" s="6" t="s">
        <v>77</v>
      </c>
    </row>
    <row r="9" spans="1:12" ht="17" thickBot="1" x14ac:dyDescent="0.25">
      <c r="A9" s="1" t="s">
        <v>30</v>
      </c>
      <c r="B9" s="1" t="s">
        <v>19</v>
      </c>
      <c r="C9" s="1">
        <v>117</v>
      </c>
      <c r="D9" s="1">
        <v>12.6</v>
      </c>
      <c r="E9" s="1">
        <v>108</v>
      </c>
      <c r="F9" s="4">
        <v>17</v>
      </c>
      <c r="G9" s="1">
        <v>85</v>
      </c>
      <c r="H9" s="3" t="s">
        <v>31</v>
      </c>
      <c r="J9" s="6">
        <v>-79.830470000000005</v>
      </c>
      <c r="K9" s="6">
        <v>-51.612650000000002</v>
      </c>
      <c r="L9" s="7" t="s">
        <v>74</v>
      </c>
    </row>
    <row r="10" spans="1:12" ht="17" thickBot="1" x14ac:dyDescent="0.25">
      <c r="A10" s="1" t="s">
        <v>32</v>
      </c>
      <c r="B10" s="1" t="s">
        <v>19</v>
      </c>
      <c r="C10" s="1">
        <v>119</v>
      </c>
      <c r="D10" s="1">
        <v>116</v>
      </c>
      <c r="E10" s="1">
        <v>179</v>
      </c>
      <c r="F10" s="4">
        <v>20</v>
      </c>
      <c r="G10" s="1">
        <v>100</v>
      </c>
      <c r="H10" s="3" t="s">
        <v>33</v>
      </c>
      <c r="J10" s="6">
        <v>-74.987170000000006</v>
      </c>
      <c r="K10" s="6">
        <v>-60.866039999999998</v>
      </c>
      <c r="L10" s="7" t="s">
        <v>74</v>
      </c>
    </row>
    <row r="11" spans="1:12" ht="17" thickBot="1" x14ac:dyDescent="0.25">
      <c r="A11" s="1" t="s">
        <v>34</v>
      </c>
      <c r="B11" s="1" t="s">
        <v>15</v>
      </c>
      <c r="C11" s="1" t="s">
        <v>16</v>
      </c>
      <c r="D11" s="1">
        <v>0.628</v>
      </c>
      <c r="E11" s="1">
        <v>1.78</v>
      </c>
      <c r="F11" s="4">
        <v>24</v>
      </c>
      <c r="G11" s="1">
        <v>100</v>
      </c>
      <c r="H11" s="3" t="s">
        <v>35</v>
      </c>
      <c r="J11" s="6">
        <v>17.311599999999999</v>
      </c>
      <c r="K11" s="6">
        <v>-4.3544099999999997</v>
      </c>
      <c r="L11" s="6" t="s">
        <v>72</v>
      </c>
    </row>
    <row r="12" spans="1:12" ht="17" thickBot="1" x14ac:dyDescent="0.25">
      <c r="A12" s="1" t="s">
        <v>36</v>
      </c>
      <c r="B12" s="1" t="s">
        <v>19</v>
      </c>
      <c r="C12" s="1">
        <v>5504</v>
      </c>
      <c r="D12" s="1" t="s">
        <v>28</v>
      </c>
      <c r="E12" s="1">
        <v>143</v>
      </c>
      <c r="F12" s="4">
        <v>23</v>
      </c>
      <c r="G12" s="1">
        <v>100</v>
      </c>
      <c r="H12" s="3" t="s">
        <v>37</v>
      </c>
      <c r="J12" s="6">
        <v>-79.416349999999994</v>
      </c>
      <c r="K12" s="6">
        <v>0</v>
      </c>
      <c r="L12" s="7" t="s">
        <v>74</v>
      </c>
    </row>
    <row r="13" spans="1:12" ht="17" thickBot="1" x14ac:dyDescent="0.25">
      <c r="A13" s="1" t="s">
        <v>38</v>
      </c>
      <c r="B13" s="1" t="s">
        <v>19</v>
      </c>
      <c r="C13" s="1">
        <v>37.4</v>
      </c>
      <c r="D13" s="1">
        <v>17.3</v>
      </c>
      <c r="E13" s="1">
        <v>21.4</v>
      </c>
      <c r="F13" s="4">
        <v>19</v>
      </c>
      <c r="G13" s="1">
        <v>83</v>
      </c>
      <c r="H13" s="3" t="s">
        <v>39</v>
      </c>
      <c r="J13" s="6">
        <v>-100</v>
      </c>
      <c r="K13" s="6">
        <v>-50.009720000000002</v>
      </c>
      <c r="L13" s="7" t="s">
        <v>74</v>
      </c>
    </row>
    <row r="14" spans="1:12" ht="17" thickBot="1" x14ac:dyDescent="0.25">
      <c r="A14" s="1" t="s">
        <v>40</v>
      </c>
      <c r="B14" s="1" t="s">
        <v>19</v>
      </c>
      <c r="C14" s="1">
        <v>282</v>
      </c>
      <c r="D14" s="1" t="s">
        <v>28</v>
      </c>
      <c r="E14" s="1">
        <v>3.86</v>
      </c>
      <c r="F14" s="4">
        <v>14</v>
      </c>
      <c r="G14" s="1">
        <v>64</v>
      </c>
      <c r="H14" s="3" t="s">
        <v>41</v>
      </c>
      <c r="J14" s="6">
        <v>-53.645760000000003</v>
      </c>
      <c r="K14" s="6" t="s">
        <v>75</v>
      </c>
      <c r="L14" s="7" t="s">
        <v>74</v>
      </c>
    </row>
    <row r="15" spans="1:12" ht="17" thickBot="1" x14ac:dyDescent="0.25">
      <c r="A15" s="1" t="s">
        <v>42</v>
      </c>
      <c r="B15" s="1" t="s">
        <v>15</v>
      </c>
      <c r="C15" s="1" t="s">
        <v>16</v>
      </c>
      <c r="D15" s="1" t="s">
        <v>16</v>
      </c>
      <c r="E15" s="1" t="s">
        <v>16</v>
      </c>
      <c r="F15" s="4">
        <v>21</v>
      </c>
      <c r="G15" s="1">
        <v>100</v>
      </c>
      <c r="H15" s="3" t="s">
        <v>20</v>
      </c>
      <c r="J15" s="6">
        <v>122.56607</v>
      </c>
      <c r="K15" s="6">
        <v>-76.60812</v>
      </c>
      <c r="L15" s="7" t="s">
        <v>74</v>
      </c>
    </row>
    <row r="16" spans="1:12" ht="17" thickBot="1" x14ac:dyDescent="0.25">
      <c r="A16" s="1" t="s">
        <v>43</v>
      </c>
      <c r="B16" s="1" t="s">
        <v>19</v>
      </c>
      <c r="C16" s="1">
        <v>146</v>
      </c>
      <c r="D16" s="1">
        <v>54.8</v>
      </c>
      <c r="E16" s="1">
        <v>81.400000000000006</v>
      </c>
      <c r="F16" s="4">
        <v>22</v>
      </c>
      <c r="G16" s="1">
        <v>100</v>
      </c>
      <c r="H16" s="3" t="s">
        <v>44</v>
      </c>
      <c r="J16" s="6">
        <v>-69.109120000000004</v>
      </c>
      <c r="K16" s="6">
        <v>-84.755470000000003</v>
      </c>
      <c r="L16" s="7" t="s">
        <v>74</v>
      </c>
    </row>
    <row r="17" spans="1:12" ht="17" thickBot="1" x14ac:dyDescent="0.25">
      <c r="A17" s="1" t="s">
        <v>45</v>
      </c>
      <c r="B17" s="1" t="s">
        <v>19</v>
      </c>
      <c r="C17" s="1">
        <v>439</v>
      </c>
      <c r="D17" s="1" t="s">
        <v>28</v>
      </c>
      <c r="E17" s="1" t="s">
        <v>16</v>
      </c>
      <c r="F17" s="4">
        <v>8</v>
      </c>
      <c r="G17" s="1">
        <v>38</v>
      </c>
      <c r="H17" s="3" t="s">
        <v>46</v>
      </c>
      <c r="J17" s="6">
        <v>252.39854</v>
      </c>
      <c r="K17" s="6" t="s">
        <v>75</v>
      </c>
      <c r="L17" s="6" t="s">
        <v>72</v>
      </c>
    </row>
    <row r="18" spans="1:12" ht="17" thickBot="1" x14ac:dyDescent="0.25">
      <c r="A18" s="1" t="s">
        <v>47</v>
      </c>
      <c r="B18" s="1" t="s">
        <v>15</v>
      </c>
      <c r="C18" s="1" t="s">
        <v>16</v>
      </c>
      <c r="D18" s="1" t="s">
        <v>16</v>
      </c>
      <c r="E18" s="1" t="s">
        <v>16</v>
      </c>
      <c r="F18" s="4">
        <v>21</v>
      </c>
      <c r="G18" s="1">
        <v>100</v>
      </c>
      <c r="H18" s="3" t="s">
        <v>20</v>
      </c>
      <c r="J18" s="6">
        <v>100.28471999999999</v>
      </c>
      <c r="K18" s="6">
        <v>-35.247619999999998</v>
      </c>
      <c r="L18" s="6" t="s">
        <v>72</v>
      </c>
    </row>
    <row r="19" spans="1:12" ht="17" thickBot="1" x14ac:dyDescent="0.25">
      <c r="A19" s="1" t="s">
        <v>48</v>
      </c>
      <c r="B19" s="1" t="s">
        <v>19</v>
      </c>
      <c r="C19" s="1">
        <v>204</v>
      </c>
      <c r="D19" s="1" t="s">
        <v>16</v>
      </c>
      <c r="E19" s="1" t="s">
        <v>16</v>
      </c>
      <c r="F19" s="4">
        <v>8</v>
      </c>
      <c r="G19" s="1">
        <v>36</v>
      </c>
      <c r="H19" s="3" t="s">
        <v>46</v>
      </c>
      <c r="J19" s="6">
        <v>-100</v>
      </c>
      <c r="K19" s="6" t="s">
        <v>75</v>
      </c>
      <c r="L19" s="7" t="s">
        <v>74</v>
      </c>
    </row>
    <row r="20" spans="1:12" ht="17" thickBot="1" x14ac:dyDescent="0.25">
      <c r="A20" s="1" t="s">
        <v>49</v>
      </c>
      <c r="B20" s="1" t="s">
        <v>15</v>
      </c>
      <c r="C20" s="1" t="s">
        <v>16</v>
      </c>
      <c r="D20" s="1" t="s">
        <v>16</v>
      </c>
      <c r="E20" s="1" t="s">
        <v>16</v>
      </c>
      <c r="F20" s="4">
        <v>19</v>
      </c>
      <c r="G20" s="1">
        <v>95</v>
      </c>
      <c r="H20" s="3" t="s">
        <v>50</v>
      </c>
      <c r="J20" s="6">
        <v>-8.60975</v>
      </c>
      <c r="K20" s="6">
        <v>117.74104</v>
      </c>
      <c r="L20" s="6" t="s">
        <v>72</v>
      </c>
    </row>
    <row r="21" spans="1:12" ht="17" thickBot="1" x14ac:dyDescent="0.25">
      <c r="A21" s="1" t="s">
        <v>51</v>
      </c>
      <c r="B21" s="1" t="s">
        <v>19</v>
      </c>
      <c r="C21" s="1" t="s">
        <v>52</v>
      </c>
      <c r="D21" s="1" t="s">
        <v>28</v>
      </c>
      <c r="E21" s="1" t="s">
        <v>28</v>
      </c>
      <c r="F21" s="4">
        <v>7</v>
      </c>
      <c r="G21" s="1">
        <v>32</v>
      </c>
      <c r="H21" s="3" t="s">
        <v>29</v>
      </c>
      <c r="J21" s="6">
        <v>-100</v>
      </c>
      <c r="K21" s="6" t="s">
        <v>78</v>
      </c>
      <c r="L21" s="7" t="s">
        <v>74</v>
      </c>
    </row>
    <row r="22" spans="1:12" ht="19" thickBot="1" x14ac:dyDescent="0.25">
      <c r="A22" s="1" t="s">
        <v>53</v>
      </c>
      <c r="B22" s="1" t="s">
        <v>15</v>
      </c>
      <c r="C22" s="1">
        <v>4.88</v>
      </c>
      <c r="D22" s="1">
        <v>5.79</v>
      </c>
      <c r="E22" s="1">
        <v>2.8</v>
      </c>
      <c r="F22" s="4">
        <v>23</v>
      </c>
      <c r="G22" s="1">
        <v>100</v>
      </c>
      <c r="H22" s="3" t="s">
        <v>37</v>
      </c>
      <c r="J22" s="6">
        <v>-7.2798699999999998</v>
      </c>
      <c r="K22" s="6" t="s">
        <v>79</v>
      </c>
      <c r="L22" s="6" t="s">
        <v>72</v>
      </c>
    </row>
    <row r="23" spans="1:12" ht="17" thickBot="1" x14ac:dyDescent="0.25">
      <c r="A23" s="1" t="s">
        <v>54</v>
      </c>
      <c r="B23" s="1" t="s">
        <v>19</v>
      </c>
      <c r="C23" s="1">
        <v>84.5</v>
      </c>
      <c r="D23" s="1">
        <v>3.57</v>
      </c>
      <c r="E23" s="1">
        <v>5.04</v>
      </c>
      <c r="F23" s="4">
        <v>8</v>
      </c>
      <c r="G23" s="1">
        <v>35</v>
      </c>
      <c r="H23" s="3" t="s">
        <v>46</v>
      </c>
      <c r="J23" s="6">
        <v>-100</v>
      </c>
      <c r="K23" s="6" t="s">
        <v>75</v>
      </c>
      <c r="L23" s="7" t="s">
        <v>74</v>
      </c>
    </row>
    <row r="24" spans="1:12" ht="17" thickBot="1" x14ac:dyDescent="0.25">
      <c r="A24" s="1" t="s">
        <v>55</v>
      </c>
      <c r="B24" s="1" t="s">
        <v>19</v>
      </c>
      <c r="C24" s="1">
        <v>83.8</v>
      </c>
      <c r="D24" s="1">
        <v>3.43</v>
      </c>
      <c r="E24" s="1">
        <v>2.4300000000000002</v>
      </c>
      <c r="F24" s="4">
        <v>12</v>
      </c>
      <c r="G24" s="1">
        <v>55</v>
      </c>
      <c r="H24" s="3" t="s">
        <v>56</v>
      </c>
      <c r="J24" s="6">
        <v>-50.017569999999999</v>
      </c>
      <c r="K24" s="6" t="s">
        <v>75</v>
      </c>
      <c r="L24" s="7" t="s">
        <v>74</v>
      </c>
    </row>
    <row r="25" spans="1:12" ht="17" thickBot="1" x14ac:dyDescent="0.25">
      <c r="A25" s="1" t="s">
        <v>57</v>
      </c>
      <c r="B25" s="1" t="s">
        <v>15</v>
      </c>
      <c r="C25" s="1" t="s">
        <v>16</v>
      </c>
      <c r="D25" s="1" t="s">
        <v>16</v>
      </c>
      <c r="E25" s="1" t="s">
        <v>16</v>
      </c>
      <c r="F25" s="4">
        <v>23</v>
      </c>
      <c r="G25" s="1">
        <v>100</v>
      </c>
      <c r="H25" s="3" t="s">
        <v>37</v>
      </c>
      <c r="J25" s="6">
        <v>-16.831379999999999</v>
      </c>
      <c r="K25" s="6">
        <v>-3.32904</v>
      </c>
      <c r="L25" s="6" t="s">
        <v>72</v>
      </c>
    </row>
    <row r="26" spans="1:12" ht="17" thickBot="1" x14ac:dyDescent="0.25">
      <c r="A26" s="1" t="s">
        <v>58</v>
      </c>
      <c r="B26" s="1" t="s">
        <v>59</v>
      </c>
      <c r="C26" s="1">
        <v>42.7</v>
      </c>
      <c r="D26" s="1" t="s">
        <v>16</v>
      </c>
      <c r="E26" s="1" t="s">
        <v>16</v>
      </c>
      <c r="F26" s="4">
        <v>7</v>
      </c>
      <c r="G26" s="1">
        <v>32</v>
      </c>
      <c r="H26" s="3" t="s">
        <v>29</v>
      </c>
      <c r="J26" s="6">
        <v>-100</v>
      </c>
      <c r="K26" s="6" t="s">
        <v>75</v>
      </c>
      <c r="L26" s="7" t="s">
        <v>74</v>
      </c>
    </row>
    <row r="27" spans="1:12" ht="17" thickBot="1" x14ac:dyDescent="0.25">
      <c r="A27" s="1" t="s">
        <v>60</v>
      </c>
      <c r="B27" s="1" t="s">
        <v>59</v>
      </c>
      <c r="C27" s="1">
        <v>235</v>
      </c>
      <c r="D27" s="1">
        <v>51.3</v>
      </c>
      <c r="E27" s="1">
        <v>112</v>
      </c>
      <c r="F27" s="4">
        <v>23</v>
      </c>
      <c r="G27" s="1">
        <v>100</v>
      </c>
      <c r="H27" s="3" t="s">
        <v>37</v>
      </c>
      <c r="J27" s="6">
        <v>-100</v>
      </c>
      <c r="K27" s="6">
        <v>-66.162459999999996</v>
      </c>
      <c r="L27" s="7" t="s">
        <v>74</v>
      </c>
    </row>
    <row r="28" spans="1:12" ht="19" thickBot="1" x14ac:dyDescent="0.25">
      <c r="A28" s="1" t="s">
        <v>61</v>
      </c>
      <c r="B28" s="1" t="s">
        <v>15</v>
      </c>
      <c r="C28" s="1" t="s">
        <v>16</v>
      </c>
      <c r="D28" s="1" t="s">
        <v>16</v>
      </c>
      <c r="E28" s="1" t="s">
        <v>16</v>
      </c>
      <c r="F28" s="4">
        <v>28</v>
      </c>
      <c r="G28" s="1">
        <v>133</v>
      </c>
      <c r="H28" s="3" t="s">
        <v>24</v>
      </c>
      <c r="J28" s="6">
        <v>168.75020000000001</v>
      </c>
      <c r="K28" s="6" t="s">
        <v>79</v>
      </c>
      <c r="L28" s="6" t="s">
        <v>72</v>
      </c>
    </row>
    <row r="29" spans="1:12" ht="17" thickBot="1" x14ac:dyDescent="0.25">
      <c r="A29" s="1" t="s">
        <v>62</v>
      </c>
      <c r="B29" s="1" t="s">
        <v>59</v>
      </c>
      <c r="C29" s="1">
        <v>54</v>
      </c>
      <c r="D29" s="1">
        <v>11.9</v>
      </c>
      <c r="E29" s="1">
        <v>24.1</v>
      </c>
      <c r="F29" s="4">
        <v>24</v>
      </c>
      <c r="G29" s="1">
        <v>96</v>
      </c>
      <c r="H29" s="3" t="s">
        <v>63</v>
      </c>
      <c r="J29" s="6">
        <v>-83.479460000000003</v>
      </c>
      <c r="K29" s="6">
        <v>-100</v>
      </c>
      <c r="L29" s="7" t="s">
        <v>74</v>
      </c>
    </row>
    <row r="30" spans="1:12" ht="17" thickBot="1" x14ac:dyDescent="0.25">
      <c r="A30" s="1" t="s">
        <v>64</v>
      </c>
      <c r="B30" s="1" t="s">
        <v>59</v>
      </c>
      <c r="C30" s="1">
        <v>204</v>
      </c>
      <c r="D30" s="1">
        <v>120</v>
      </c>
      <c r="E30" s="1">
        <v>101</v>
      </c>
      <c r="F30" s="4">
        <v>21</v>
      </c>
      <c r="G30" s="1">
        <v>100</v>
      </c>
      <c r="H30" s="3" t="s">
        <v>20</v>
      </c>
      <c r="J30" s="6">
        <v>-74.961950000000002</v>
      </c>
      <c r="K30" s="6">
        <v>-73.582170000000005</v>
      </c>
      <c r="L30" s="7" t="s">
        <v>74</v>
      </c>
    </row>
    <row r="31" spans="1:12" ht="17" thickBot="1" x14ac:dyDescent="0.25">
      <c r="A31" s="1" t="s">
        <v>65</v>
      </c>
      <c r="B31" s="1" t="s">
        <v>59</v>
      </c>
      <c r="C31" s="1">
        <v>132</v>
      </c>
      <c r="D31" s="1" t="s">
        <v>16</v>
      </c>
      <c r="E31" s="1" t="s">
        <v>16</v>
      </c>
      <c r="F31" s="4">
        <v>9</v>
      </c>
      <c r="G31" s="1">
        <v>36</v>
      </c>
      <c r="H31" s="3" t="s">
        <v>66</v>
      </c>
      <c r="J31" s="6">
        <v>201.38874999999999</v>
      </c>
      <c r="K31" s="6" t="s">
        <v>75</v>
      </c>
      <c r="L31" s="6" t="s">
        <v>72</v>
      </c>
    </row>
    <row r="32" spans="1:12" ht="19" thickBot="1" x14ac:dyDescent="0.25">
      <c r="A32" s="1" t="s">
        <v>67</v>
      </c>
      <c r="B32" s="1" t="s">
        <v>59</v>
      </c>
      <c r="C32" s="1">
        <v>518</v>
      </c>
      <c r="D32" s="1" t="s">
        <v>16</v>
      </c>
      <c r="E32" s="1" t="s">
        <v>16</v>
      </c>
      <c r="F32" s="4">
        <v>8</v>
      </c>
      <c r="G32" s="1">
        <v>31</v>
      </c>
      <c r="H32" s="3" t="s">
        <v>46</v>
      </c>
      <c r="J32" s="6" t="s">
        <v>79</v>
      </c>
      <c r="K32" s="6" t="s">
        <v>75</v>
      </c>
      <c r="L32" s="6" t="s">
        <v>72</v>
      </c>
    </row>
  </sheetData>
  <mergeCells count="6">
    <mergeCell ref="H1:H2"/>
    <mergeCell ref="A1:A2"/>
    <mergeCell ref="B1:B2"/>
    <mergeCell ref="C1:E1"/>
    <mergeCell ref="F1:F2"/>
    <mergeCell ref="G1:G2"/>
  </mergeCells>
  <conditionalFormatting sqref="C3:E32">
    <cfRule type="containsText" dxfId="5" priority="2" operator="containsText" text="N">
      <formula>NOT(ISERROR(SEARCH("N",C3)))</formula>
    </cfRule>
    <cfRule type="containsText" dxfId="4" priority="3" operator="containsText" text="&lt;LOD">
      <formula>NOT(ISERROR(SEARCH("&lt;LOD",C3)))</formula>
    </cfRule>
    <cfRule type="cellIs" dxfId="3" priority="4" operator="greaterThan">
      <formula>400</formula>
    </cfRule>
    <cfRule type="cellIs" dxfId="2" priority="5" operator="between">
      <formula>200</formula>
      <formula>400</formula>
    </cfRule>
    <cfRule type="cellIs" dxfId="1" priority="6" operator="lessThan">
      <formula>200</formula>
    </cfRule>
  </conditionalFormatting>
  <conditionalFormatting sqref="G3:G32">
    <cfRule type="cellIs" dxfId="0" priority="1" operator="lessThan">
      <formula>80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7D3E-1B5F-42C4-B6EB-40261B9121B0}">
  <dimension ref="A1:D64"/>
  <sheetViews>
    <sheetView workbookViewId="0">
      <selection activeCell="F54" sqref="F54"/>
    </sheetView>
  </sheetViews>
  <sheetFormatPr baseColWidth="10" defaultColWidth="8.83203125" defaultRowHeight="15" x14ac:dyDescent="0.2"/>
  <cols>
    <col min="3" max="3" width="10.83203125" customWidth="1"/>
    <col min="4" max="4" width="9.1640625" style="18"/>
  </cols>
  <sheetData>
    <row r="1" spans="1:4" ht="32" x14ac:dyDescent="0.2">
      <c r="A1" s="81" t="s">
        <v>80</v>
      </c>
      <c r="B1" s="8" t="s">
        <v>81</v>
      </c>
      <c r="C1" s="73" t="s">
        <v>3</v>
      </c>
      <c r="D1" s="14"/>
    </row>
    <row r="2" spans="1:4" ht="61" thickBot="1" x14ac:dyDescent="0.25">
      <c r="A2" s="82"/>
      <c r="B2" s="9" t="s">
        <v>82</v>
      </c>
      <c r="C2" s="74"/>
      <c r="D2" s="15" t="s">
        <v>146</v>
      </c>
    </row>
    <row r="3" spans="1:4" ht="32" x14ac:dyDescent="0.2">
      <c r="A3" s="80" t="s">
        <v>14</v>
      </c>
      <c r="B3" s="10" t="s">
        <v>83</v>
      </c>
      <c r="C3" s="80" t="s">
        <v>143</v>
      </c>
      <c r="D3" s="16">
        <v>18.5</v>
      </c>
    </row>
    <row r="4" spans="1:4" ht="33" thickBot="1" x14ac:dyDescent="0.25">
      <c r="A4" s="79"/>
      <c r="B4" s="11" t="s">
        <v>84</v>
      </c>
      <c r="C4" s="79"/>
      <c r="D4" s="17">
        <v>31</v>
      </c>
    </row>
    <row r="5" spans="1:4" ht="32" x14ac:dyDescent="0.2">
      <c r="A5" s="80" t="s">
        <v>18</v>
      </c>
      <c r="B5" s="10" t="s">
        <v>85</v>
      </c>
      <c r="C5" s="75" t="s">
        <v>144</v>
      </c>
      <c r="D5" s="16">
        <v>39</v>
      </c>
    </row>
    <row r="6" spans="1:4" ht="33" thickBot="1" x14ac:dyDescent="0.25">
      <c r="A6" s="79"/>
      <c r="B6" s="11" t="s">
        <v>86</v>
      </c>
      <c r="C6" s="79"/>
      <c r="D6" s="17">
        <v>25.5</v>
      </c>
    </row>
    <row r="7" spans="1:4" ht="32" x14ac:dyDescent="0.2">
      <c r="A7" s="80" t="s">
        <v>21</v>
      </c>
      <c r="B7" s="10" t="s">
        <v>87</v>
      </c>
      <c r="C7" s="75" t="s">
        <v>144</v>
      </c>
      <c r="D7" s="16">
        <v>185</v>
      </c>
    </row>
    <row r="8" spans="1:4" ht="33" thickBot="1" x14ac:dyDescent="0.25">
      <c r="A8" s="79"/>
      <c r="B8" s="11" t="s">
        <v>88</v>
      </c>
      <c r="C8" s="76"/>
      <c r="D8"/>
    </row>
    <row r="9" spans="1:4" ht="32" x14ac:dyDescent="0.2">
      <c r="A9" s="80" t="s">
        <v>23</v>
      </c>
      <c r="B9" s="10" t="s">
        <v>89</v>
      </c>
      <c r="C9" s="80" t="s">
        <v>143</v>
      </c>
      <c r="D9" s="16">
        <v>127</v>
      </c>
    </row>
    <row r="10" spans="1:4" ht="33" thickBot="1" x14ac:dyDescent="0.25">
      <c r="A10" s="79"/>
      <c r="B10" s="11" t="s">
        <v>90</v>
      </c>
      <c r="C10" s="79"/>
      <c r="D10" s="17">
        <v>45.5</v>
      </c>
    </row>
    <row r="11" spans="1:4" ht="32" x14ac:dyDescent="0.2">
      <c r="A11" s="80" t="s">
        <v>25</v>
      </c>
      <c r="B11" s="10" t="s">
        <v>91</v>
      </c>
      <c r="C11" s="75" t="s">
        <v>144</v>
      </c>
      <c r="D11" s="16">
        <v>70.5</v>
      </c>
    </row>
    <row r="12" spans="1:4" ht="33" thickBot="1" x14ac:dyDescent="0.25">
      <c r="A12" s="79"/>
      <c r="B12" s="11" t="s">
        <v>92</v>
      </c>
      <c r="C12" s="76"/>
      <c r="D12" s="17">
        <v>79</v>
      </c>
    </row>
    <row r="13" spans="1:4" ht="32" x14ac:dyDescent="0.2">
      <c r="A13" s="80" t="s">
        <v>27</v>
      </c>
      <c r="B13" s="10" t="s">
        <v>93</v>
      </c>
      <c r="C13" s="75" t="s">
        <v>144</v>
      </c>
      <c r="D13" s="16">
        <v>59.5</v>
      </c>
    </row>
    <row r="14" spans="1:4" ht="33" thickBot="1" x14ac:dyDescent="0.25">
      <c r="A14" s="79"/>
      <c r="B14" s="11" t="s">
        <v>94</v>
      </c>
      <c r="C14" s="76"/>
      <c r="D14" s="17">
        <v>13</v>
      </c>
    </row>
    <row r="15" spans="1:4" ht="32" x14ac:dyDescent="0.2">
      <c r="A15" s="80" t="s">
        <v>30</v>
      </c>
      <c r="B15" s="10" t="s">
        <v>95</v>
      </c>
      <c r="C15" s="75" t="s">
        <v>144</v>
      </c>
      <c r="D15" s="16">
        <v>57</v>
      </c>
    </row>
    <row r="16" spans="1:4" ht="33" thickBot="1" x14ac:dyDescent="0.25">
      <c r="A16" s="79"/>
      <c r="B16" s="11" t="s">
        <v>96</v>
      </c>
      <c r="C16" s="76"/>
      <c r="D16" s="17">
        <v>5</v>
      </c>
    </row>
    <row r="17" spans="1:4" ht="32" x14ac:dyDescent="0.2">
      <c r="A17" s="80" t="s">
        <v>32</v>
      </c>
      <c r="B17" s="10" t="s">
        <v>97</v>
      </c>
      <c r="C17" s="75" t="s">
        <v>144</v>
      </c>
      <c r="D17" s="16">
        <v>28</v>
      </c>
    </row>
    <row r="18" spans="1:4" ht="33" thickBot="1" x14ac:dyDescent="0.25">
      <c r="A18" s="79"/>
      <c r="B18" s="11" t="s">
        <v>98</v>
      </c>
      <c r="C18" s="76"/>
      <c r="D18" s="17">
        <v>15</v>
      </c>
    </row>
    <row r="19" spans="1:4" ht="32" x14ac:dyDescent="0.2">
      <c r="A19" s="80" t="s">
        <v>34</v>
      </c>
      <c r="B19" s="10" t="s">
        <v>99</v>
      </c>
      <c r="C19" s="80" t="s">
        <v>143</v>
      </c>
      <c r="D19" s="16">
        <v>30.5</v>
      </c>
    </row>
    <row r="20" spans="1:4" ht="33" thickBot="1" x14ac:dyDescent="0.25">
      <c r="A20" s="79"/>
      <c r="B20" s="11" t="s">
        <v>100</v>
      </c>
      <c r="C20" s="79"/>
      <c r="D20" s="17">
        <v>39</v>
      </c>
    </row>
    <row r="21" spans="1:4" ht="32" x14ac:dyDescent="0.2">
      <c r="A21" s="80" t="s">
        <v>36</v>
      </c>
      <c r="B21" s="10" t="s">
        <v>101</v>
      </c>
      <c r="C21" s="75" t="s">
        <v>144</v>
      </c>
      <c r="D21" s="16">
        <v>66</v>
      </c>
    </row>
    <row r="22" spans="1:4" ht="33" thickBot="1" x14ac:dyDescent="0.25">
      <c r="A22" s="79"/>
      <c r="B22" s="11" t="s">
        <v>102</v>
      </c>
      <c r="C22" s="76"/>
      <c r="D22" s="17">
        <v>24</v>
      </c>
    </row>
    <row r="23" spans="1:4" ht="32" x14ac:dyDescent="0.2">
      <c r="A23" s="80" t="s">
        <v>38</v>
      </c>
      <c r="B23" s="10" t="s">
        <v>103</v>
      </c>
      <c r="C23" s="75" t="s">
        <v>144</v>
      </c>
      <c r="D23" s="16">
        <v>74</v>
      </c>
    </row>
    <row r="24" spans="1:4" ht="33" thickBot="1" x14ac:dyDescent="0.25">
      <c r="A24" s="79"/>
      <c r="B24" s="11" t="s">
        <v>104</v>
      </c>
      <c r="C24" s="76"/>
      <c r="D24" s="17">
        <v>67</v>
      </c>
    </row>
    <row r="25" spans="1:4" ht="32" x14ac:dyDescent="0.2">
      <c r="A25" s="80" t="s">
        <v>40</v>
      </c>
      <c r="B25" s="10" t="s">
        <v>105</v>
      </c>
      <c r="C25" s="75" t="s">
        <v>144</v>
      </c>
      <c r="D25" s="16">
        <v>165</v>
      </c>
    </row>
    <row r="26" spans="1:4" ht="33" thickBot="1" x14ac:dyDescent="0.25">
      <c r="A26" s="79"/>
      <c r="B26" s="11" t="s">
        <v>106</v>
      </c>
      <c r="C26" s="76"/>
      <c r="D26" s="17">
        <v>165</v>
      </c>
    </row>
    <row r="27" spans="1:4" ht="32" x14ac:dyDescent="0.2">
      <c r="A27" s="80" t="s">
        <v>42</v>
      </c>
      <c r="B27" s="12" t="s">
        <v>107</v>
      </c>
      <c r="C27" s="80" t="s">
        <v>143</v>
      </c>
      <c r="D27" s="16">
        <v>197</v>
      </c>
    </row>
    <row r="28" spans="1:4" ht="33" thickBot="1" x14ac:dyDescent="0.25">
      <c r="A28" s="79"/>
      <c r="B28" s="13" t="s">
        <v>108</v>
      </c>
      <c r="C28" s="79"/>
      <c r="D28" s="17">
        <v>265</v>
      </c>
    </row>
    <row r="29" spans="1:4" ht="32" x14ac:dyDescent="0.2">
      <c r="A29" s="80" t="s">
        <v>43</v>
      </c>
      <c r="B29" s="10" t="s">
        <v>109</v>
      </c>
      <c r="C29" s="75" t="s">
        <v>144</v>
      </c>
      <c r="D29" s="16">
        <v>107</v>
      </c>
    </row>
    <row r="30" spans="1:4" ht="33" thickBot="1" x14ac:dyDescent="0.25">
      <c r="A30" s="79"/>
      <c r="B30" s="11" t="s">
        <v>110</v>
      </c>
      <c r="C30" s="76"/>
      <c r="D30" s="17">
        <v>4.5</v>
      </c>
    </row>
    <row r="31" spans="1:4" ht="32" x14ac:dyDescent="0.2">
      <c r="A31" s="80" t="s">
        <v>45</v>
      </c>
      <c r="B31" s="10" t="s">
        <v>111</v>
      </c>
      <c r="C31" s="75" t="s">
        <v>144</v>
      </c>
      <c r="D31" s="16">
        <v>81</v>
      </c>
    </row>
    <row r="32" spans="1:4" ht="33" thickBot="1" x14ac:dyDescent="0.25">
      <c r="A32" s="79"/>
      <c r="B32" s="11" t="s">
        <v>112</v>
      </c>
      <c r="C32" s="76"/>
      <c r="D32" s="17">
        <v>80</v>
      </c>
    </row>
    <row r="33" spans="1:4" ht="32" x14ac:dyDescent="0.2">
      <c r="A33" s="80" t="s">
        <v>47</v>
      </c>
      <c r="B33" s="10" t="s">
        <v>113</v>
      </c>
      <c r="C33" s="80" t="s">
        <v>143</v>
      </c>
      <c r="D33" s="16">
        <v>51</v>
      </c>
    </row>
    <row r="34" spans="1:4" ht="33" thickBot="1" x14ac:dyDescent="0.25">
      <c r="A34" s="79"/>
      <c r="B34" s="11" t="s">
        <v>114</v>
      </c>
      <c r="C34" s="79"/>
      <c r="D34" s="17">
        <v>203</v>
      </c>
    </row>
    <row r="35" spans="1:4" ht="32" x14ac:dyDescent="0.2">
      <c r="A35" s="80" t="s">
        <v>48</v>
      </c>
      <c r="B35" s="10" t="s">
        <v>115</v>
      </c>
      <c r="C35" s="75" t="s">
        <v>144</v>
      </c>
      <c r="D35" s="16">
        <v>22</v>
      </c>
    </row>
    <row r="36" spans="1:4" ht="33" thickBot="1" x14ac:dyDescent="0.25">
      <c r="A36" s="79"/>
      <c r="B36" s="11" t="s">
        <v>116</v>
      </c>
      <c r="C36" s="76"/>
      <c r="D36" s="17">
        <v>89</v>
      </c>
    </row>
    <row r="37" spans="1:4" ht="32" x14ac:dyDescent="0.2">
      <c r="A37" s="80" t="s">
        <v>49</v>
      </c>
      <c r="B37" s="10" t="s">
        <v>117</v>
      </c>
      <c r="C37" s="80" t="s">
        <v>143</v>
      </c>
      <c r="D37" s="16">
        <v>16.5</v>
      </c>
    </row>
    <row r="38" spans="1:4" ht="33" thickBot="1" x14ac:dyDescent="0.25">
      <c r="A38" s="79"/>
      <c r="B38" s="11" t="s">
        <v>118</v>
      </c>
      <c r="C38" s="79"/>
      <c r="D38" s="17">
        <v>52.5</v>
      </c>
    </row>
    <row r="39" spans="1:4" ht="32" x14ac:dyDescent="0.2">
      <c r="A39" s="80" t="s">
        <v>51</v>
      </c>
      <c r="B39" s="10" t="s">
        <v>119</v>
      </c>
      <c r="C39" s="75" t="s">
        <v>144</v>
      </c>
      <c r="D39" s="16">
        <v>101</v>
      </c>
    </row>
    <row r="40" spans="1:4" ht="33" thickBot="1" x14ac:dyDescent="0.25">
      <c r="A40" s="79"/>
      <c r="B40" s="11" t="s">
        <v>120</v>
      </c>
      <c r="C40" s="76"/>
      <c r="D40" s="17">
        <v>67</v>
      </c>
    </row>
    <row r="41" spans="1:4" ht="32" x14ac:dyDescent="0.2">
      <c r="A41" s="80" t="s">
        <v>53</v>
      </c>
      <c r="B41" s="10" t="s">
        <v>121</v>
      </c>
      <c r="C41" s="80" t="s">
        <v>143</v>
      </c>
      <c r="D41" s="16">
        <v>110.5</v>
      </c>
    </row>
    <row r="42" spans="1:4" ht="33" thickBot="1" x14ac:dyDescent="0.25">
      <c r="A42" s="79"/>
      <c r="B42" s="11" t="s">
        <v>122</v>
      </c>
      <c r="C42" s="79"/>
      <c r="D42" s="17">
        <v>99.5</v>
      </c>
    </row>
    <row r="43" spans="1:4" ht="32" x14ac:dyDescent="0.2">
      <c r="A43" s="80" t="s">
        <v>54</v>
      </c>
      <c r="B43" s="10" t="s">
        <v>123</v>
      </c>
      <c r="C43" s="75" t="s">
        <v>144</v>
      </c>
      <c r="D43" s="16">
        <v>60</v>
      </c>
    </row>
    <row r="44" spans="1:4" ht="33" thickBot="1" x14ac:dyDescent="0.25">
      <c r="A44" s="79"/>
      <c r="B44" s="11" t="s">
        <v>124</v>
      </c>
      <c r="C44" s="76"/>
      <c r="D44" s="17">
        <v>39.5</v>
      </c>
    </row>
    <row r="45" spans="1:4" ht="32" x14ac:dyDescent="0.2">
      <c r="A45" s="80" t="s">
        <v>55</v>
      </c>
      <c r="B45" s="10" t="s">
        <v>125</v>
      </c>
      <c r="C45" s="75" t="s">
        <v>144</v>
      </c>
      <c r="D45" s="16">
        <v>63</v>
      </c>
    </row>
    <row r="46" spans="1:4" ht="33" thickBot="1" x14ac:dyDescent="0.25">
      <c r="A46" s="79"/>
      <c r="B46" s="11" t="s">
        <v>126</v>
      </c>
      <c r="C46" s="76"/>
      <c r="D46" s="17">
        <v>65</v>
      </c>
    </row>
    <row r="47" spans="1:4" ht="32" x14ac:dyDescent="0.2">
      <c r="A47" s="80" t="s">
        <v>57</v>
      </c>
      <c r="B47" s="10" t="s">
        <v>127</v>
      </c>
      <c r="C47" s="80" t="s">
        <v>143</v>
      </c>
      <c r="D47" s="16">
        <v>205</v>
      </c>
    </row>
    <row r="48" spans="1:4" ht="33" thickBot="1" x14ac:dyDescent="0.25">
      <c r="A48" s="79"/>
      <c r="B48" s="11" t="s">
        <v>128</v>
      </c>
      <c r="C48" s="79"/>
      <c r="D48" s="17">
        <v>32.5</v>
      </c>
    </row>
    <row r="49" spans="1:4" ht="32" x14ac:dyDescent="0.2">
      <c r="A49" s="80" t="s">
        <v>58</v>
      </c>
      <c r="B49" s="10" t="s">
        <v>129</v>
      </c>
      <c r="C49" s="75" t="s">
        <v>145</v>
      </c>
      <c r="D49" s="16">
        <v>71</v>
      </c>
    </row>
    <row r="50" spans="1:4" ht="33" thickBot="1" x14ac:dyDescent="0.25">
      <c r="A50" s="79"/>
      <c r="B50" s="11" t="s">
        <v>130</v>
      </c>
      <c r="C50" s="76"/>
      <c r="D50" s="17">
        <v>103</v>
      </c>
    </row>
    <row r="51" spans="1:4" ht="32" x14ac:dyDescent="0.2">
      <c r="A51" s="80" t="s">
        <v>60</v>
      </c>
      <c r="B51" s="10" t="s">
        <v>131</v>
      </c>
      <c r="C51" s="71" t="s">
        <v>145</v>
      </c>
      <c r="D51" s="16">
        <v>45</v>
      </c>
    </row>
    <row r="52" spans="1:4" ht="33" thickBot="1" x14ac:dyDescent="0.25">
      <c r="A52" s="79"/>
      <c r="B52" s="11" t="s">
        <v>132</v>
      </c>
      <c r="C52" s="72"/>
      <c r="D52" s="17">
        <v>4</v>
      </c>
    </row>
    <row r="53" spans="1:4" ht="32" x14ac:dyDescent="0.2">
      <c r="A53" s="80" t="s">
        <v>61</v>
      </c>
      <c r="B53" s="10" t="s">
        <v>133</v>
      </c>
      <c r="C53" s="77" t="s">
        <v>143</v>
      </c>
      <c r="D53" s="16">
        <v>84.5</v>
      </c>
    </row>
    <row r="54" spans="1:4" ht="33" thickBot="1" x14ac:dyDescent="0.25">
      <c r="A54" s="79"/>
      <c r="B54" s="11" t="s">
        <v>134</v>
      </c>
      <c r="C54" s="78"/>
      <c r="D54" s="17">
        <v>65</v>
      </c>
    </row>
    <row r="55" spans="1:4" ht="32" x14ac:dyDescent="0.2">
      <c r="A55" s="80" t="s">
        <v>62</v>
      </c>
      <c r="B55" s="10" t="s">
        <v>135</v>
      </c>
      <c r="C55" s="71" t="s">
        <v>145</v>
      </c>
      <c r="D55" s="16">
        <v>64</v>
      </c>
    </row>
    <row r="56" spans="1:4" ht="33" thickBot="1" x14ac:dyDescent="0.25">
      <c r="A56" s="79"/>
      <c r="B56" s="11" t="s">
        <v>136</v>
      </c>
      <c r="C56" s="72"/>
      <c r="D56" s="17">
        <v>22.5</v>
      </c>
    </row>
    <row r="57" spans="1:4" ht="32" x14ac:dyDescent="0.2">
      <c r="A57" s="80" t="s">
        <v>64</v>
      </c>
      <c r="B57" s="10" t="s">
        <v>137</v>
      </c>
      <c r="C57" s="71" t="s">
        <v>145</v>
      </c>
      <c r="D57" s="16">
        <v>47</v>
      </c>
    </row>
    <row r="58" spans="1:4" ht="33" thickBot="1" x14ac:dyDescent="0.25">
      <c r="A58" s="79"/>
      <c r="B58" s="11" t="s">
        <v>138</v>
      </c>
      <c r="C58" s="72"/>
      <c r="D58" s="17">
        <v>33.5</v>
      </c>
    </row>
    <row r="59" spans="1:4" ht="32" x14ac:dyDescent="0.2">
      <c r="A59" s="80" t="s">
        <v>65</v>
      </c>
      <c r="B59" s="10" t="s">
        <v>139</v>
      </c>
      <c r="C59" s="71" t="s">
        <v>145</v>
      </c>
      <c r="D59" s="16">
        <v>31</v>
      </c>
    </row>
    <row r="60" spans="1:4" ht="33" thickBot="1" x14ac:dyDescent="0.25">
      <c r="A60" s="79"/>
      <c r="B60" s="11" t="s">
        <v>140</v>
      </c>
      <c r="C60" s="72"/>
      <c r="D60" s="17">
        <v>24</v>
      </c>
    </row>
    <row r="61" spans="1:4" ht="32" x14ac:dyDescent="0.2">
      <c r="A61" s="80" t="s">
        <v>67</v>
      </c>
      <c r="B61" s="10" t="s">
        <v>141</v>
      </c>
      <c r="C61" s="71" t="s">
        <v>145</v>
      </c>
      <c r="D61" s="16">
        <v>33.5</v>
      </c>
    </row>
    <row r="62" spans="1:4" ht="33" thickBot="1" x14ac:dyDescent="0.25">
      <c r="A62" s="79"/>
      <c r="B62" s="11" t="s">
        <v>142</v>
      </c>
      <c r="C62" s="72"/>
      <c r="D62" s="17">
        <v>29</v>
      </c>
    </row>
    <row r="63" spans="1:4" x14ac:dyDescent="0.2">
      <c r="D63" s="16"/>
    </row>
    <row r="64" spans="1:4" ht="16" thickBot="1" x14ac:dyDescent="0.25">
      <c r="D64" s="17"/>
    </row>
  </sheetData>
  <mergeCells count="62">
    <mergeCell ref="A23:A24"/>
    <mergeCell ref="A1:A2"/>
    <mergeCell ref="A3:A4"/>
    <mergeCell ref="A7:A8"/>
    <mergeCell ref="A9:A10"/>
    <mergeCell ref="A11:A12"/>
    <mergeCell ref="A13:A14"/>
    <mergeCell ref="A15:A16"/>
    <mergeCell ref="A17:A18"/>
    <mergeCell ref="A19:A20"/>
    <mergeCell ref="A21:A22"/>
    <mergeCell ref="A5:A6"/>
    <mergeCell ref="A41:A42"/>
    <mergeCell ref="A43:A44"/>
    <mergeCell ref="A45:A46"/>
    <mergeCell ref="A47:A48"/>
    <mergeCell ref="A25:A26"/>
    <mergeCell ref="A27:A28"/>
    <mergeCell ref="A29:A30"/>
    <mergeCell ref="A31:A32"/>
    <mergeCell ref="A33:A34"/>
    <mergeCell ref="A35:A36"/>
    <mergeCell ref="A61:A62"/>
    <mergeCell ref="C3:C4"/>
    <mergeCell ref="C7:C8"/>
    <mergeCell ref="C9:C10"/>
    <mergeCell ref="C11:C12"/>
    <mergeCell ref="C13:C14"/>
    <mergeCell ref="C15:C16"/>
    <mergeCell ref="C17:C18"/>
    <mergeCell ref="A49:A50"/>
    <mergeCell ref="A51:A52"/>
    <mergeCell ref="A53:A54"/>
    <mergeCell ref="A55:A56"/>
    <mergeCell ref="A57:A58"/>
    <mergeCell ref="A59:A60"/>
    <mergeCell ref="A37:A38"/>
    <mergeCell ref="A39:A40"/>
    <mergeCell ref="C37:C38"/>
    <mergeCell ref="C39:C40"/>
    <mergeCell ref="C41:C42"/>
    <mergeCell ref="C19:C20"/>
    <mergeCell ref="C21:C22"/>
    <mergeCell ref="C23:C24"/>
    <mergeCell ref="C25:C26"/>
    <mergeCell ref="C27:C28"/>
    <mergeCell ref="C55:C56"/>
    <mergeCell ref="C57:C58"/>
    <mergeCell ref="C59:C60"/>
    <mergeCell ref="C61:C62"/>
    <mergeCell ref="C1:C2"/>
    <mergeCell ref="C49:C50"/>
    <mergeCell ref="C51:C52"/>
    <mergeCell ref="C53:C54"/>
    <mergeCell ref="C29:C30"/>
    <mergeCell ref="C5:C6"/>
    <mergeCell ref="C43:C44"/>
    <mergeCell ref="C45:C46"/>
    <mergeCell ref="C47:C48"/>
    <mergeCell ref="C31:C32"/>
    <mergeCell ref="C33:C34"/>
    <mergeCell ref="C35:C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A34E-A465-4255-9034-293BC90539A0}">
  <dimension ref="A1:P63"/>
  <sheetViews>
    <sheetView workbookViewId="0">
      <selection activeCell="P49" sqref="P49:P50"/>
    </sheetView>
  </sheetViews>
  <sheetFormatPr baseColWidth="10" defaultColWidth="8.83203125" defaultRowHeight="15" x14ac:dyDescent="0.2"/>
  <cols>
    <col min="9" max="9" width="20.5" customWidth="1"/>
    <col min="16" max="16" width="24.5" customWidth="1"/>
  </cols>
  <sheetData>
    <row r="1" spans="1:16" s="19" customFormat="1" ht="44.25" customHeight="1" thickBot="1" x14ac:dyDescent="0.3">
      <c r="C1" s="89" t="s">
        <v>213</v>
      </c>
      <c r="D1" s="89"/>
      <c r="E1" s="89"/>
      <c r="F1" s="89"/>
      <c r="G1" s="89"/>
      <c r="H1" s="89"/>
      <c r="I1" s="89"/>
      <c r="K1" s="89" t="s">
        <v>218</v>
      </c>
      <c r="L1" s="89"/>
      <c r="M1" s="89"/>
      <c r="N1" s="89"/>
      <c r="O1" s="89"/>
      <c r="P1" s="89"/>
    </row>
    <row r="2" spans="1:16" ht="33" thickBot="1" x14ac:dyDescent="0.25">
      <c r="A2" s="25" t="s">
        <v>68</v>
      </c>
      <c r="B2" s="26" t="s">
        <v>166</v>
      </c>
      <c r="C2" s="26"/>
      <c r="D2" s="26" t="s">
        <v>167</v>
      </c>
      <c r="E2" s="26" t="s">
        <v>11</v>
      </c>
      <c r="F2" s="26" t="s">
        <v>12</v>
      </c>
      <c r="G2" s="26" t="s">
        <v>13</v>
      </c>
      <c r="H2" s="26" t="s">
        <v>168</v>
      </c>
      <c r="I2" s="26" t="s">
        <v>169</v>
      </c>
      <c r="K2" s="25" t="s">
        <v>68</v>
      </c>
      <c r="L2" s="26" t="s">
        <v>166</v>
      </c>
      <c r="M2" s="26"/>
      <c r="N2" s="25" t="s">
        <v>11</v>
      </c>
      <c r="O2" s="26" t="s">
        <v>13</v>
      </c>
      <c r="P2" s="26" t="s">
        <v>219</v>
      </c>
    </row>
    <row r="3" spans="1:16" ht="17" thickBot="1" x14ac:dyDescent="0.25">
      <c r="A3" s="83" t="s">
        <v>14</v>
      </c>
      <c r="B3" s="83" t="s">
        <v>15</v>
      </c>
      <c r="C3" s="27" t="s">
        <v>170</v>
      </c>
      <c r="D3" s="28">
        <v>0.91</v>
      </c>
      <c r="E3" s="28">
        <v>1.06</v>
      </c>
      <c r="F3" s="28">
        <v>1.53</v>
      </c>
      <c r="G3" s="28">
        <v>1.61</v>
      </c>
      <c r="H3" s="28">
        <v>1.53</v>
      </c>
      <c r="I3" s="85" t="s">
        <v>171</v>
      </c>
      <c r="K3" s="83" t="s">
        <v>14</v>
      </c>
      <c r="L3" s="83" t="s">
        <v>15</v>
      </c>
      <c r="M3" s="37" t="s">
        <v>214</v>
      </c>
      <c r="N3" s="40">
        <v>9.7200000000000006</v>
      </c>
      <c r="O3" s="40">
        <v>15.83</v>
      </c>
      <c r="P3" s="83" t="s">
        <v>174</v>
      </c>
    </row>
    <row r="4" spans="1:16" ht="17" thickBot="1" x14ac:dyDescent="0.25">
      <c r="A4" s="84"/>
      <c r="B4" s="84"/>
      <c r="C4" s="27" t="s">
        <v>172</v>
      </c>
      <c r="D4" s="29"/>
      <c r="E4" s="29"/>
      <c r="F4" s="28">
        <v>1.4430000000000001</v>
      </c>
      <c r="G4" s="28">
        <v>1.5229999999999999</v>
      </c>
      <c r="H4" s="28">
        <v>1.4410000000000001</v>
      </c>
      <c r="I4" s="86"/>
      <c r="K4" s="84"/>
      <c r="L4" s="84"/>
      <c r="M4" s="27" t="s">
        <v>172</v>
      </c>
      <c r="N4" s="41"/>
      <c r="O4" s="39">
        <v>1.63</v>
      </c>
      <c r="P4" s="84"/>
    </row>
    <row r="5" spans="1:16" ht="17" thickBot="1" x14ac:dyDescent="0.25">
      <c r="A5" s="83" t="s">
        <v>18</v>
      </c>
      <c r="B5" s="83" t="s">
        <v>73</v>
      </c>
      <c r="C5" s="27" t="s">
        <v>170</v>
      </c>
      <c r="D5" s="28">
        <v>1.48</v>
      </c>
      <c r="E5" s="28">
        <v>1.51</v>
      </c>
      <c r="F5" s="28">
        <v>2.4500000000000002</v>
      </c>
      <c r="G5" s="28">
        <v>4.26</v>
      </c>
      <c r="H5" s="28">
        <v>3</v>
      </c>
      <c r="I5" s="85" t="s">
        <v>171</v>
      </c>
      <c r="K5" s="83" t="s">
        <v>18</v>
      </c>
      <c r="L5" s="83" t="s">
        <v>73</v>
      </c>
      <c r="M5" s="27" t="s">
        <v>214</v>
      </c>
      <c r="N5" s="42">
        <v>3.11</v>
      </c>
      <c r="O5" s="42">
        <v>0</v>
      </c>
      <c r="P5" s="83" t="s">
        <v>174</v>
      </c>
    </row>
    <row r="6" spans="1:16" ht="17" thickBot="1" x14ac:dyDescent="0.25">
      <c r="A6" s="84"/>
      <c r="B6" s="84"/>
      <c r="C6" s="27" t="s">
        <v>172</v>
      </c>
      <c r="D6" s="29"/>
      <c r="E6" s="29"/>
      <c r="F6" s="28">
        <v>1.627</v>
      </c>
      <c r="G6" s="28">
        <v>2.8260000000000001</v>
      </c>
      <c r="H6" s="28">
        <v>1.9910000000000001</v>
      </c>
      <c r="I6" s="86"/>
      <c r="K6" s="84"/>
      <c r="L6" s="84"/>
      <c r="M6" s="27" t="s">
        <v>172</v>
      </c>
      <c r="N6" s="41"/>
      <c r="O6" s="39">
        <v>0</v>
      </c>
      <c r="P6" s="84"/>
    </row>
    <row r="7" spans="1:16" ht="17" thickBot="1" x14ac:dyDescent="0.25">
      <c r="A7" s="83" t="s">
        <v>21</v>
      </c>
      <c r="B7" s="83" t="s">
        <v>73</v>
      </c>
      <c r="C7" s="27" t="s">
        <v>170</v>
      </c>
      <c r="D7" s="28">
        <v>0.88</v>
      </c>
      <c r="E7" s="28">
        <v>0.9</v>
      </c>
      <c r="F7" s="28">
        <v>3.85</v>
      </c>
      <c r="G7" s="28">
        <v>20.75</v>
      </c>
      <c r="H7" s="28">
        <v>5.82</v>
      </c>
      <c r="I7" s="85" t="s">
        <v>171</v>
      </c>
      <c r="K7" s="83" t="s">
        <v>21</v>
      </c>
      <c r="L7" s="83" t="s">
        <v>73</v>
      </c>
      <c r="M7" s="27" t="s">
        <v>214</v>
      </c>
      <c r="N7" s="42">
        <v>8.33</v>
      </c>
      <c r="O7" s="42">
        <v>2.5</v>
      </c>
      <c r="P7" s="83" t="s">
        <v>174</v>
      </c>
    </row>
    <row r="8" spans="1:16" ht="17" thickBot="1" x14ac:dyDescent="0.25">
      <c r="A8" s="84"/>
      <c r="B8" s="84"/>
      <c r="C8" s="27" t="s">
        <v>172</v>
      </c>
      <c r="D8" s="29"/>
      <c r="E8" s="29"/>
      <c r="F8" s="28">
        <v>4.2789999999999999</v>
      </c>
      <c r="G8" s="28">
        <v>23.074000000000002</v>
      </c>
      <c r="H8" s="28">
        <v>6.4729999999999999</v>
      </c>
      <c r="I8" s="86"/>
      <c r="K8" s="84"/>
      <c r="L8" s="84"/>
      <c r="M8" s="27" t="s">
        <v>172</v>
      </c>
      <c r="N8" s="41"/>
      <c r="O8" s="39">
        <v>0.3</v>
      </c>
      <c r="P8" s="84"/>
    </row>
    <row r="9" spans="1:16" ht="17" thickBot="1" x14ac:dyDescent="0.25">
      <c r="A9" s="83" t="s">
        <v>23</v>
      </c>
      <c r="B9" s="83" t="s">
        <v>15</v>
      </c>
      <c r="C9" s="27" t="s">
        <v>170</v>
      </c>
      <c r="D9" s="28">
        <v>3.1</v>
      </c>
      <c r="E9" s="28">
        <v>2.36</v>
      </c>
      <c r="F9" s="28">
        <v>4.53</v>
      </c>
      <c r="G9" s="28">
        <v>26.38</v>
      </c>
      <c r="H9" s="28">
        <v>17.399999999999999</v>
      </c>
      <c r="I9" s="85" t="s">
        <v>171</v>
      </c>
      <c r="K9" s="83" t="s">
        <v>23</v>
      </c>
      <c r="L9" s="83" t="s">
        <v>15</v>
      </c>
      <c r="M9" s="27" t="s">
        <v>214</v>
      </c>
      <c r="N9" s="42">
        <v>16.11</v>
      </c>
      <c r="O9" s="42">
        <v>14.17</v>
      </c>
      <c r="P9" s="83" t="s">
        <v>174</v>
      </c>
    </row>
    <row r="10" spans="1:16" ht="17" thickBot="1" x14ac:dyDescent="0.25">
      <c r="A10" s="84"/>
      <c r="B10" s="84"/>
      <c r="C10" s="27" t="s">
        <v>172</v>
      </c>
      <c r="D10" s="29"/>
      <c r="E10" s="29"/>
      <c r="F10" s="28">
        <v>1.92</v>
      </c>
      <c r="G10" s="28">
        <v>11.179</v>
      </c>
      <c r="H10" s="28">
        <v>7.3739999999999997</v>
      </c>
      <c r="I10" s="86"/>
      <c r="K10" s="84"/>
      <c r="L10" s="84"/>
      <c r="M10" s="27" t="s">
        <v>172</v>
      </c>
      <c r="N10" s="41"/>
      <c r="O10" s="39">
        <v>0.88</v>
      </c>
      <c r="P10" s="84"/>
    </row>
    <row r="11" spans="1:16" ht="17" thickBot="1" x14ac:dyDescent="0.25">
      <c r="A11" s="83" t="s">
        <v>25</v>
      </c>
      <c r="B11" s="83" t="s">
        <v>73</v>
      </c>
      <c r="C11" s="27" t="s">
        <v>170</v>
      </c>
      <c r="D11" s="28">
        <v>1.67</v>
      </c>
      <c r="E11" s="28">
        <v>1.79</v>
      </c>
      <c r="F11" s="28">
        <v>2.6</v>
      </c>
      <c r="G11" s="28">
        <v>7.32</v>
      </c>
      <c r="H11" s="28">
        <v>3.56</v>
      </c>
      <c r="I11" s="85" t="s">
        <v>171</v>
      </c>
      <c r="K11" s="83" t="s">
        <v>25</v>
      </c>
      <c r="L11" s="83" t="s">
        <v>73</v>
      </c>
      <c r="M11" s="27" t="s">
        <v>214</v>
      </c>
      <c r="N11" s="42">
        <v>5.56</v>
      </c>
      <c r="O11" s="42">
        <v>1.94</v>
      </c>
      <c r="P11" s="83" t="s">
        <v>174</v>
      </c>
    </row>
    <row r="12" spans="1:16" ht="17" thickBot="1" x14ac:dyDescent="0.25">
      <c r="A12" s="84"/>
      <c r="B12" s="84"/>
      <c r="C12" s="27" t="s">
        <v>172</v>
      </c>
      <c r="D12" s="29"/>
      <c r="E12" s="29"/>
      <c r="F12" s="28">
        <v>1.4470000000000001</v>
      </c>
      <c r="G12" s="28">
        <v>4.0780000000000003</v>
      </c>
      <c r="H12" s="28">
        <v>1.9870000000000001</v>
      </c>
      <c r="I12" s="86"/>
      <c r="K12" s="84"/>
      <c r="L12" s="84"/>
      <c r="M12" s="27" t="s">
        <v>172</v>
      </c>
      <c r="N12" s="41"/>
      <c r="O12" s="39">
        <v>0.35</v>
      </c>
      <c r="P12" s="84"/>
    </row>
    <row r="13" spans="1:16" ht="17" thickBot="1" x14ac:dyDescent="0.25">
      <c r="A13" s="83" t="s">
        <v>27</v>
      </c>
      <c r="B13" s="83" t="s">
        <v>73</v>
      </c>
      <c r="C13" s="27" t="s">
        <v>170</v>
      </c>
      <c r="D13" s="28">
        <v>0.02</v>
      </c>
      <c r="E13" s="28">
        <v>0.02</v>
      </c>
      <c r="F13" s="87" t="s">
        <v>173</v>
      </c>
      <c r="G13" s="28">
        <v>0.03</v>
      </c>
      <c r="H13" s="28">
        <v>0.02</v>
      </c>
      <c r="I13" s="83" t="s">
        <v>174</v>
      </c>
      <c r="K13" s="83" t="s">
        <v>27</v>
      </c>
      <c r="L13" s="83" t="s">
        <v>73</v>
      </c>
      <c r="M13" s="27" t="s">
        <v>214</v>
      </c>
      <c r="N13" s="42" t="s">
        <v>215</v>
      </c>
      <c r="O13" s="42">
        <v>6.67</v>
      </c>
      <c r="P13" s="83" t="s">
        <v>174</v>
      </c>
    </row>
    <row r="14" spans="1:16" ht="19" thickBot="1" x14ac:dyDescent="0.25">
      <c r="A14" s="84"/>
      <c r="B14" s="84"/>
      <c r="C14" s="27" t="s">
        <v>172</v>
      </c>
      <c r="D14" s="29"/>
      <c r="E14" s="29"/>
      <c r="F14" s="88"/>
      <c r="G14" s="28">
        <v>1.4339999999999999</v>
      </c>
      <c r="H14" s="28">
        <v>1.155</v>
      </c>
      <c r="I14" s="84"/>
      <c r="K14" s="84"/>
      <c r="L14" s="84"/>
      <c r="M14" s="27" t="s">
        <v>216</v>
      </c>
      <c r="N14" s="41"/>
      <c r="O14" s="39">
        <v>2</v>
      </c>
      <c r="P14" s="84"/>
    </row>
    <row r="15" spans="1:16" ht="17" thickBot="1" x14ac:dyDescent="0.25">
      <c r="A15" s="83" t="s">
        <v>30</v>
      </c>
      <c r="B15" s="83" t="s">
        <v>73</v>
      </c>
      <c r="C15" s="27" t="s">
        <v>170</v>
      </c>
      <c r="D15" s="28">
        <v>8.1999999999999993</v>
      </c>
      <c r="E15" s="28">
        <v>8.3699999999999992</v>
      </c>
      <c r="F15" s="28">
        <v>9.7899999999999991</v>
      </c>
      <c r="G15" s="28">
        <v>16.23</v>
      </c>
      <c r="H15" s="28">
        <v>11.81</v>
      </c>
      <c r="I15" s="85" t="s">
        <v>171</v>
      </c>
      <c r="K15" s="83" t="s">
        <v>30</v>
      </c>
      <c r="L15" s="83" t="s">
        <v>73</v>
      </c>
      <c r="M15" s="27" t="s">
        <v>214</v>
      </c>
      <c r="N15" s="42">
        <v>0</v>
      </c>
      <c r="O15" s="42">
        <v>2.86</v>
      </c>
      <c r="P15" s="83" t="s">
        <v>174</v>
      </c>
    </row>
    <row r="16" spans="1:16" ht="15.75" customHeight="1" thickBot="1" x14ac:dyDescent="0.25">
      <c r="A16" s="84"/>
      <c r="B16" s="84"/>
      <c r="C16" s="27" t="s">
        <v>172</v>
      </c>
      <c r="D16" s="29"/>
      <c r="E16" s="29"/>
      <c r="F16" s="28">
        <v>1.171</v>
      </c>
      <c r="G16" s="28">
        <v>1.94</v>
      </c>
      <c r="H16" s="28">
        <v>1.411</v>
      </c>
      <c r="I16" s="86"/>
      <c r="K16" s="84"/>
      <c r="L16" s="84"/>
      <c r="M16" s="27" t="s">
        <v>172</v>
      </c>
      <c r="N16" s="41"/>
      <c r="O16" s="39">
        <v>2.86</v>
      </c>
      <c r="P16" s="84"/>
    </row>
    <row r="17" spans="1:16" ht="20.25" customHeight="1" thickBot="1" x14ac:dyDescent="0.25">
      <c r="A17" s="83" t="s">
        <v>32</v>
      </c>
      <c r="B17" s="83" t="s">
        <v>73</v>
      </c>
      <c r="C17" s="6" t="s">
        <v>170</v>
      </c>
      <c r="D17" s="30">
        <v>0.02</v>
      </c>
      <c r="E17" s="30">
        <v>0.02</v>
      </c>
      <c r="F17" s="30">
        <v>0.02</v>
      </c>
      <c r="G17" s="30">
        <v>0.02</v>
      </c>
      <c r="H17" s="30">
        <v>0.02</v>
      </c>
      <c r="I17" s="83" t="s">
        <v>217</v>
      </c>
      <c r="K17" s="83" t="s">
        <v>32</v>
      </c>
      <c r="L17" s="83" t="s">
        <v>73</v>
      </c>
      <c r="M17" s="27" t="s">
        <v>214</v>
      </c>
      <c r="N17" s="42">
        <v>6.39</v>
      </c>
      <c r="O17" s="42">
        <v>4.72</v>
      </c>
      <c r="P17" s="83" t="s">
        <v>217</v>
      </c>
    </row>
    <row r="18" spans="1:16" ht="17" thickBot="1" x14ac:dyDescent="0.25">
      <c r="A18" s="84"/>
      <c r="B18" s="84"/>
      <c r="C18" s="6" t="s">
        <v>172</v>
      </c>
      <c r="D18" s="31"/>
      <c r="E18" s="31"/>
      <c r="F18" s="30">
        <v>1.1100000000000001</v>
      </c>
      <c r="G18" s="30">
        <v>1.0329999999999999</v>
      </c>
      <c r="H18" s="30">
        <v>1.254</v>
      </c>
      <c r="I18" s="84"/>
      <c r="K18" s="84"/>
      <c r="L18" s="84"/>
      <c r="M18" s="27" t="s">
        <v>172</v>
      </c>
      <c r="N18" s="41"/>
      <c r="O18" s="39">
        <v>0.74</v>
      </c>
      <c r="P18" s="84"/>
    </row>
    <row r="19" spans="1:16" ht="17" thickBot="1" x14ac:dyDescent="0.25">
      <c r="A19" s="83" t="s">
        <v>34</v>
      </c>
      <c r="B19" s="83" t="s">
        <v>15</v>
      </c>
      <c r="C19" s="27" t="s">
        <v>170</v>
      </c>
      <c r="D19" s="28">
        <v>1.82</v>
      </c>
      <c r="E19" s="28">
        <v>1.83</v>
      </c>
      <c r="F19" s="28">
        <v>2.36</v>
      </c>
      <c r="G19" s="28">
        <v>4.1399999999999997</v>
      </c>
      <c r="H19" s="28">
        <v>2.5099999999999998</v>
      </c>
      <c r="I19" s="85" t="s">
        <v>171</v>
      </c>
      <c r="K19" s="83" t="s">
        <v>34</v>
      </c>
      <c r="L19" s="83" t="s">
        <v>15</v>
      </c>
      <c r="M19" s="27" t="s">
        <v>214</v>
      </c>
      <c r="N19" s="42">
        <v>12.78</v>
      </c>
      <c r="O19" s="42">
        <v>30.83</v>
      </c>
      <c r="P19" s="83" t="s">
        <v>174</v>
      </c>
    </row>
    <row r="20" spans="1:16" ht="17" thickBot="1" x14ac:dyDescent="0.25">
      <c r="A20" s="84"/>
      <c r="B20" s="84"/>
      <c r="C20" s="27" t="s">
        <v>172</v>
      </c>
      <c r="D20" s="29"/>
      <c r="E20" s="29"/>
      <c r="F20" s="28">
        <v>1.29</v>
      </c>
      <c r="G20" s="28">
        <v>2.2629999999999999</v>
      </c>
      <c r="H20" s="28">
        <v>1.371</v>
      </c>
      <c r="I20" s="86"/>
      <c r="K20" s="84"/>
      <c r="L20" s="84"/>
      <c r="M20" s="27" t="s">
        <v>172</v>
      </c>
      <c r="N20" s="29"/>
      <c r="O20" s="39">
        <v>2.41</v>
      </c>
      <c r="P20" s="84"/>
    </row>
    <row r="21" spans="1:16" ht="17" thickBot="1" x14ac:dyDescent="0.25">
      <c r="A21" s="83" t="s">
        <v>36</v>
      </c>
      <c r="B21" s="83" t="s">
        <v>73</v>
      </c>
      <c r="C21" s="27" t="s">
        <v>170</v>
      </c>
      <c r="D21" s="28">
        <v>0.03</v>
      </c>
      <c r="E21" s="28">
        <v>0.02</v>
      </c>
      <c r="F21" s="28">
        <v>0.02</v>
      </c>
      <c r="G21" s="28">
        <v>0.02</v>
      </c>
      <c r="H21" s="28">
        <v>0.05</v>
      </c>
      <c r="I21" s="83" t="s">
        <v>174</v>
      </c>
      <c r="K21" s="83" t="s">
        <v>36</v>
      </c>
      <c r="L21" s="83" t="s">
        <v>73</v>
      </c>
      <c r="M21" s="27" t="s">
        <v>214</v>
      </c>
      <c r="N21" s="27">
        <v>0</v>
      </c>
      <c r="O21" s="27">
        <v>0</v>
      </c>
      <c r="P21" s="83" t="s">
        <v>174</v>
      </c>
    </row>
    <row r="22" spans="1:16" ht="29.25" customHeight="1" thickBot="1" x14ac:dyDescent="0.25">
      <c r="A22" s="84"/>
      <c r="B22" s="84"/>
      <c r="C22" s="27" t="s">
        <v>172</v>
      </c>
      <c r="D22" s="29"/>
      <c r="E22" s="29"/>
      <c r="F22" s="28">
        <v>0.86699999999999999</v>
      </c>
      <c r="G22" s="28">
        <v>0.83</v>
      </c>
      <c r="H22" s="28">
        <v>2.3610000000000002</v>
      </c>
      <c r="I22" s="84"/>
      <c r="K22" s="84"/>
      <c r="L22" s="84"/>
      <c r="M22" s="27" t="s">
        <v>172</v>
      </c>
      <c r="N22" s="29"/>
      <c r="O22" s="39">
        <v>0</v>
      </c>
      <c r="P22" s="84"/>
    </row>
    <row r="23" spans="1:16" ht="17" thickBot="1" x14ac:dyDescent="0.25">
      <c r="A23" s="83" t="s">
        <v>38</v>
      </c>
      <c r="B23" s="83" t="s">
        <v>73</v>
      </c>
      <c r="C23" s="27" t="s">
        <v>170</v>
      </c>
      <c r="D23" s="28">
        <v>1.4750000000000001</v>
      </c>
      <c r="E23" s="28">
        <v>1.764</v>
      </c>
      <c r="F23" s="28">
        <v>4.6879999999999997</v>
      </c>
      <c r="G23" s="28">
        <v>13.728</v>
      </c>
      <c r="H23" s="28">
        <v>5.726</v>
      </c>
      <c r="I23" s="85" t="s">
        <v>171</v>
      </c>
      <c r="K23" s="83" t="s">
        <v>38</v>
      </c>
      <c r="L23" s="83" t="s">
        <v>73</v>
      </c>
      <c r="M23" s="27" t="s">
        <v>214</v>
      </c>
      <c r="N23" s="42">
        <v>7.5</v>
      </c>
      <c r="O23" s="42" t="s">
        <v>215</v>
      </c>
      <c r="P23" s="83" t="s">
        <v>220</v>
      </c>
    </row>
    <row r="24" spans="1:16" ht="17" thickBot="1" x14ac:dyDescent="0.25">
      <c r="A24" s="84"/>
      <c r="B24" s="84"/>
      <c r="C24" s="27" t="s">
        <v>172</v>
      </c>
      <c r="D24" s="29"/>
      <c r="E24" s="29"/>
      <c r="F24" s="28">
        <v>2.6579999999999999</v>
      </c>
      <c r="G24" s="28">
        <v>7.782</v>
      </c>
      <c r="H24" s="28">
        <v>3.246</v>
      </c>
      <c r="I24" s="86"/>
      <c r="K24" s="84"/>
      <c r="L24" s="84"/>
      <c r="M24" s="27" t="s">
        <v>172</v>
      </c>
      <c r="N24" s="41"/>
      <c r="O24" s="39">
        <v>0.36</v>
      </c>
      <c r="P24" s="84"/>
    </row>
    <row r="25" spans="1:16" ht="17" thickBot="1" x14ac:dyDescent="0.25">
      <c r="A25" s="83" t="s">
        <v>40</v>
      </c>
      <c r="B25" s="83" t="s">
        <v>73</v>
      </c>
      <c r="C25" s="27" t="s">
        <v>170</v>
      </c>
      <c r="D25" s="28">
        <v>2.8000000000000001E-2</v>
      </c>
      <c r="E25" s="28">
        <v>3.4000000000000002E-2</v>
      </c>
      <c r="F25" s="87" t="s">
        <v>173</v>
      </c>
      <c r="G25" s="28">
        <v>4.4999999999999998E-2</v>
      </c>
      <c r="H25" s="28">
        <v>5.8000000000000003E-2</v>
      </c>
      <c r="I25" s="83" t="s">
        <v>174</v>
      </c>
      <c r="K25" s="83" t="s">
        <v>40</v>
      </c>
      <c r="L25" s="83" t="s">
        <v>73</v>
      </c>
      <c r="M25" s="27" t="s">
        <v>214</v>
      </c>
      <c r="N25" s="42">
        <v>1.67</v>
      </c>
      <c r="O25" s="42">
        <v>5</v>
      </c>
      <c r="P25" s="83" t="s">
        <v>174</v>
      </c>
    </row>
    <row r="26" spans="1:16" ht="17" thickBot="1" x14ac:dyDescent="0.25">
      <c r="A26" s="84"/>
      <c r="B26" s="84"/>
      <c r="C26" s="27" t="s">
        <v>172</v>
      </c>
      <c r="D26" s="29"/>
      <c r="E26" s="29"/>
      <c r="F26" s="88"/>
      <c r="G26" s="28">
        <v>1.3049999999999999</v>
      </c>
      <c r="H26" s="28">
        <v>1.696</v>
      </c>
      <c r="I26" s="84"/>
      <c r="K26" s="84"/>
      <c r="L26" s="84"/>
      <c r="M26" s="27" t="s">
        <v>172</v>
      </c>
      <c r="N26" s="41"/>
      <c r="O26" s="39">
        <v>3</v>
      </c>
      <c r="P26" s="84"/>
    </row>
    <row r="27" spans="1:16" ht="17" thickBot="1" x14ac:dyDescent="0.25">
      <c r="A27" s="83" t="s">
        <v>42</v>
      </c>
      <c r="B27" s="83" t="s">
        <v>15</v>
      </c>
      <c r="C27" s="27" t="s">
        <v>170</v>
      </c>
      <c r="D27" s="28">
        <v>0.47599999999999998</v>
      </c>
      <c r="E27" s="28">
        <v>0.44700000000000001</v>
      </c>
      <c r="F27" s="28">
        <v>0.42299999999999999</v>
      </c>
      <c r="G27" s="28">
        <v>0.51900000000000002</v>
      </c>
      <c r="H27" s="28">
        <v>0.55700000000000005</v>
      </c>
      <c r="I27" s="83" t="s">
        <v>174</v>
      </c>
      <c r="K27" s="83" t="s">
        <v>42</v>
      </c>
      <c r="L27" s="83" t="s">
        <v>15</v>
      </c>
      <c r="M27" s="27" t="s">
        <v>214</v>
      </c>
      <c r="N27" s="42">
        <v>10.28</v>
      </c>
      <c r="O27" s="42">
        <v>23.33</v>
      </c>
      <c r="P27" s="83" t="s">
        <v>174</v>
      </c>
    </row>
    <row r="28" spans="1:16" ht="17" thickBot="1" x14ac:dyDescent="0.25">
      <c r="A28" s="84"/>
      <c r="B28" s="84"/>
      <c r="C28" s="27" t="s">
        <v>172</v>
      </c>
      <c r="D28" s="29"/>
      <c r="E28" s="29"/>
      <c r="F28" s="28">
        <v>0.94599999999999995</v>
      </c>
      <c r="G28" s="28">
        <v>1.161</v>
      </c>
      <c r="H28" s="28">
        <v>1.2470000000000001</v>
      </c>
      <c r="I28" s="84"/>
      <c r="K28" s="84"/>
      <c r="L28" s="84"/>
      <c r="M28" s="27" t="s">
        <v>172</v>
      </c>
      <c r="N28" s="41"/>
      <c r="O28" s="39">
        <v>2.27</v>
      </c>
      <c r="P28" s="84"/>
    </row>
    <row r="29" spans="1:16" ht="17" thickBot="1" x14ac:dyDescent="0.25">
      <c r="A29" s="83" t="s">
        <v>43</v>
      </c>
      <c r="B29" s="83" t="s">
        <v>73</v>
      </c>
      <c r="C29" s="27" t="s">
        <v>170</v>
      </c>
      <c r="D29" s="28">
        <v>1.2190000000000001</v>
      </c>
      <c r="E29" s="28">
        <v>1.21</v>
      </c>
      <c r="F29" s="28">
        <v>5.4889999999999999</v>
      </c>
      <c r="G29" s="28">
        <v>17.201000000000001</v>
      </c>
      <c r="H29" s="28">
        <v>9.5630000000000006</v>
      </c>
      <c r="I29" s="85" t="s">
        <v>171</v>
      </c>
      <c r="K29" s="83" t="s">
        <v>43</v>
      </c>
      <c r="L29" s="83" t="s">
        <v>73</v>
      </c>
      <c r="M29" s="27" t="s">
        <v>214</v>
      </c>
      <c r="N29" s="42">
        <v>15.24</v>
      </c>
      <c r="O29" s="43">
        <v>63.33</v>
      </c>
      <c r="P29" s="85" t="s">
        <v>171</v>
      </c>
    </row>
    <row r="30" spans="1:16" ht="17" thickBot="1" x14ac:dyDescent="0.25">
      <c r="A30" s="84"/>
      <c r="B30" s="84"/>
      <c r="C30" s="27" t="s">
        <v>172</v>
      </c>
      <c r="D30" s="29"/>
      <c r="E30" s="29"/>
      <c r="F30" s="28">
        <v>4.5369999999999999</v>
      </c>
      <c r="G30" s="28">
        <v>14.218</v>
      </c>
      <c r="H30" s="28">
        <v>7.9039999999999999</v>
      </c>
      <c r="I30" s="86"/>
      <c r="K30" s="84"/>
      <c r="L30" s="84"/>
      <c r="M30" s="27" t="s">
        <v>172</v>
      </c>
      <c r="N30" s="41"/>
      <c r="O30" s="39">
        <v>4.1500000000000004</v>
      </c>
      <c r="P30" s="86"/>
    </row>
    <row r="31" spans="1:16" ht="17" thickBot="1" x14ac:dyDescent="0.25">
      <c r="A31" s="83" t="s">
        <v>45</v>
      </c>
      <c r="B31" s="83" t="s">
        <v>73</v>
      </c>
      <c r="C31" s="27" t="s">
        <v>170</v>
      </c>
      <c r="D31" s="28">
        <v>2.2599999999999998</v>
      </c>
      <c r="E31" s="28">
        <v>2.0699999999999998</v>
      </c>
      <c r="F31" s="87" t="s">
        <v>173</v>
      </c>
      <c r="G31" s="28">
        <v>6.3440000000000003</v>
      </c>
      <c r="H31" s="28">
        <v>3.3959999999999999</v>
      </c>
      <c r="I31" s="85" t="s">
        <v>171</v>
      </c>
      <c r="K31" s="83" t="s">
        <v>45</v>
      </c>
      <c r="L31" s="83" t="s">
        <v>73</v>
      </c>
      <c r="M31" s="27" t="s">
        <v>214</v>
      </c>
      <c r="N31" s="42">
        <v>10</v>
      </c>
      <c r="O31" s="42">
        <v>0</v>
      </c>
      <c r="P31" s="83" t="s">
        <v>174</v>
      </c>
    </row>
    <row r="32" spans="1:16" ht="17" thickBot="1" x14ac:dyDescent="0.25">
      <c r="A32" s="84"/>
      <c r="B32" s="84"/>
      <c r="C32" s="27" t="s">
        <v>172</v>
      </c>
      <c r="D32" s="29"/>
      <c r="E32" s="29"/>
      <c r="F32" s="88"/>
      <c r="G32" s="28">
        <v>3.0649999999999999</v>
      </c>
      <c r="H32" s="28">
        <v>1.64</v>
      </c>
      <c r="I32" s="86"/>
      <c r="K32" s="84"/>
      <c r="L32" s="84"/>
      <c r="M32" s="27" t="s">
        <v>172</v>
      </c>
      <c r="N32" s="41"/>
      <c r="O32" s="39">
        <v>0</v>
      </c>
      <c r="P32" s="84"/>
    </row>
    <row r="33" spans="1:16" ht="17" thickBot="1" x14ac:dyDescent="0.25">
      <c r="A33" s="83" t="s">
        <v>47</v>
      </c>
      <c r="B33" s="83" t="s">
        <v>15</v>
      </c>
      <c r="C33" s="27" t="s">
        <v>170</v>
      </c>
      <c r="D33" s="28">
        <v>2.1339999999999999</v>
      </c>
      <c r="E33" s="28">
        <v>1.234</v>
      </c>
      <c r="F33" s="28">
        <v>9.5830000000000002</v>
      </c>
      <c r="G33" s="28">
        <v>27.77</v>
      </c>
      <c r="H33" s="87" t="s">
        <v>173</v>
      </c>
      <c r="I33" s="85" t="s">
        <v>171</v>
      </c>
      <c r="K33" s="83" t="s">
        <v>47</v>
      </c>
      <c r="L33" s="83" t="s">
        <v>15</v>
      </c>
      <c r="M33" s="27" t="s">
        <v>214</v>
      </c>
      <c r="N33" s="42">
        <v>198.33</v>
      </c>
      <c r="O33" s="42">
        <v>110</v>
      </c>
      <c r="P33" s="83" t="s">
        <v>174</v>
      </c>
    </row>
    <row r="34" spans="1:16" ht="17" thickBot="1" x14ac:dyDescent="0.25">
      <c r="A34" s="84"/>
      <c r="B34" s="84"/>
      <c r="C34" s="27" t="s">
        <v>172</v>
      </c>
      <c r="D34" s="29"/>
      <c r="E34" s="29"/>
      <c r="F34" s="28">
        <v>7.7690000000000001</v>
      </c>
      <c r="G34" s="28">
        <v>22.513000000000002</v>
      </c>
      <c r="H34" s="88"/>
      <c r="I34" s="86"/>
      <c r="K34" s="84"/>
      <c r="L34" s="84"/>
      <c r="M34" s="27" t="s">
        <v>172</v>
      </c>
      <c r="N34" s="41"/>
      <c r="O34" s="39">
        <v>0.55000000000000004</v>
      </c>
      <c r="P34" s="84"/>
    </row>
    <row r="35" spans="1:16" ht="17" thickBot="1" x14ac:dyDescent="0.25">
      <c r="A35" s="83" t="s">
        <v>48</v>
      </c>
      <c r="B35" s="83" t="s">
        <v>73</v>
      </c>
      <c r="C35" s="27" t="s">
        <v>170</v>
      </c>
      <c r="D35" s="28">
        <v>3.9E-2</v>
      </c>
      <c r="E35" s="28">
        <v>1.6E-2</v>
      </c>
      <c r="F35" s="28">
        <v>2.1000000000000001E-2</v>
      </c>
      <c r="G35" s="28">
        <v>1.369</v>
      </c>
      <c r="H35" s="28">
        <v>0.35799999999999998</v>
      </c>
      <c r="I35" s="85" t="s">
        <v>171</v>
      </c>
      <c r="K35" s="83" t="s">
        <v>48</v>
      </c>
      <c r="L35" s="83" t="s">
        <v>73</v>
      </c>
      <c r="M35" s="27" t="s">
        <v>214</v>
      </c>
      <c r="N35" s="42">
        <v>14.17</v>
      </c>
      <c r="O35" s="27">
        <v>0</v>
      </c>
      <c r="P35" s="83" t="s">
        <v>174</v>
      </c>
    </row>
    <row r="36" spans="1:16" ht="17" thickBot="1" x14ac:dyDescent="0.25">
      <c r="A36" s="84"/>
      <c r="B36" s="84"/>
      <c r="C36" s="27" t="s">
        <v>172</v>
      </c>
      <c r="D36" s="29"/>
      <c r="E36" s="29"/>
      <c r="F36" s="28">
        <v>1.3340000000000001</v>
      </c>
      <c r="G36" s="28">
        <v>85.792000000000002</v>
      </c>
      <c r="H36" s="28">
        <v>22.42</v>
      </c>
      <c r="I36" s="86"/>
      <c r="K36" s="84"/>
      <c r="L36" s="84"/>
      <c r="M36" s="27" t="s">
        <v>172</v>
      </c>
      <c r="N36" s="41"/>
      <c r="O36" s="39">
        <v>0</v>
      </c>
      <c r="P36" s="84"/>
    </row>
    <row r="37" spans="1:16" ht="17" thickBot="1" x14ac:dyDescent="0.25">
      <c r="A37" s="83" t="s">
        <v>49</v>
      </c>
      <c r="B37" s="83" t="s">
        <v>15</v>
      </c>
      <c r="C37" s="27" t="s">
        <v>170</v>
      </c>
      <c r="D37" s="28">
        <v>1.7310000000000001</v>
      </c>
      <c r="E37" s="28">
        <v>1.571</v>
      </c>
      <c r="F37" s="28">
        <v>1.341</v>
      </c>
      <c r="G37" s="28">
        <v>2.306</v>
      </c>
      <c r="H37" s="28">
        <v>3.1739999999999999</v>
      </c>
      <c r="I37" s="85" t="s">
        <v>171</v>
      </c>
      <c r="K37" s="83" t="s">
        <v>49</v>
      </c>
      <c r="L37" s="83" t="s">
        <v>15</v>
      </c>
      <c r="M37" s="27" t="s">
        <v>214</v>
      </c>
      <c r="N37" s="42">
        <v>3.89</v>
      </c>
      <c r="O37" s="42">
        <v>4.17</v>
      </c>
      <c r="P37" s="83" t="s">
        <v>174</v>
      </c>
    </row>
    <row r="38" spans="1:16" ht="15.75" customHeight="1" thickBot="1" x14ac:dyDescent="0.25">
      <c r="A38" s="84"/>
      <c r="B38" s="84"/>
      <c r="C38" s="27" t="s">
        <v>172</v>
      </c>
      <c r="D38" s="29"/>
      <c r="E38" s="29"/>
      <c r="F38" s="28">
        <v>0.85299999999999998</v>
      </c>
      <c r="G38" s="28">
        <v>1.4670000000000001</v>
      </c>
      <c r="H38" s="28">
        <v>2.02</v>
      </c>
      <c r="I38" s="86"/>
      <c r="K38" s="84"/>
      <c r="L38" s="84"/>
      <c r="M38" s="27" t="s">
        <v>172</v>
      </c>
      <c r="N38" s="41"/>
      <c r="O38" s="27">
        <v>1.07</v>
      </c>
      <c r="P38" s="84"/>
    </row>
    <row r="39" spans="1:16" ht="16.5" customHeight="1" thickBot="1" x14ac:dyDescent="0.25">
      <c r="A39" s="83" t="s">
        <v>51</v>
      </c>
      <c r="B39" s="83" t="s">
        <v>73</v>
      </c>
      <c r="C39" s="27" t="s">
        <v>170</v>
      </c>
      <c r="D39" s="28">
        <v>0.96499999999999997</v>
      </c>
      <c r="E39" s="28">
        <v>0.93</v>
      </c>
      <c r="F39" s="87" t="s">
        <v>173</v>
      </c>
      <c r="G39" s="87" t="s">
        <v>173</v>
      </c>
      <c r="H39" s="87" t="s">
        <v>173</v>
      </c>
      <c r="I39" s="83" t="s">
        <v>77</v>
      </c>
      <c r="K39" s="83" t="s">
        <v>51</v>
      </c>
      <c r="L39" s="83" t="s">
        <v>73</v>
      </c>
      <c r="M39" s="27" t="s">
        <v>214</v>
      </c>
      <c r="N39" s="42">
        <v>20.56</v>
      </c>
      <c r="O39" s="83" t="s">
        <v>173</v>
      </c>
      <c r="P39" s="83" t="s">
        <v>77</v>
      </c>
    </row>
    <row r="40" spans="1:16" ht="17" thickBot="1" x14ac:dyDescent="0.25">
      <c r="A40" s="84"/>
      <c r="B40" s="84"/>
      <c r="C40" s="27" t="s">
        <v>172</v>
      </c>
      <c r="D40" s="29"/>
      <c r="E40" s="29"/>
      <c r="F40" s="88"/>
      <c r="G40" s="88"/>
      <c r="H40" s="88"/>
      <c r="I40" s="84"/>
      <c r="K40" s="84"/>
      <c r="L40" s="84"/>
      <c r="M40" s="27" t="s">
        <v>172</v>
      </c>
      <c r="N40" s="41"/>
      <c r="O40" s="84"/>
      <c r="P40" s="84"/>
    </row>
    <row r="41" spans="1:16" ht="17" thickBot="1" x14ac:dyDescent="0.25">
      <c r="A41" s="83" t="s">
        <v>53</v>
      </c>
      <c r="B41" s="83" t="s">
        <v>15</v>
      </c>
      <c r="C41" s="27" t="s">
        <v>170</v>
      </c>
      <c r="D41" s="28">
        <v>1.3919999999999999</v>
      </c>
      <c r="E41" s="28">
        <v>1.4930000000000001</v>
      </c>
      <c r="F41" s="28">
        <v>1.98</v>
      </c>
      <c r="G41" s="28">
        <v>10.988</v>
      </c>
      <c r="H41" s="28" t="s">
        <v>175</v>
      </c>
      <c r="I41" s="85" t="s">
        <v>171</v>
      </c>
      <c r="K41" s="83" t="s">
        <v>53</v>
      </c>
      <c r="L41" s="83" t="s">
        <v>15</v>
      </c>
      <c r="M41" s="27" t="s">
        <v>214</v>
      </c>
      <c r="N41" s="42">
        <v>57.5</v>
      </c>
      <c r="O41" s="42">
        <v>43.33</v>
      </c>
      <c r="P41" s="83" t="s">
        <v>174</v>
      </c>
    </row>
    <row r="42" spans="1:16" ht="17" thickBot="1" x14ac:dyDescent="0.25">
      <c r="A42" s="84"/>
      <c r="B42" s="84"/>
      <c r="C42" s="27" t="s">
        <v>172</v>
      </c>
      <c r="D42" s="29"/>
      <c r="E42" s="29"/>
      <c r="F42" s="28">
        <v>1.3260000000000001</v>
      </c>
      <c r="G42" s="28">
        <v>7.3579999999999997</v>
      </c>
      <c r="H42" s="28">
        <v>6.1059999999999999</v>
      </c>
      <c r="I42" s="86"/>
      <c r="K42" s="84"/>
      <c r="L42" s="84"/>
      <c r="M42" s="27" t="s">
        <v>172</v>
      </c>
      <c r="N42" s="41"/>
      <c r="O42" s="39">
        <v>0.75</v>
      </c>
      <c r="P42" s="84"/>
    </row>
    <row r="43" spans="1:16" ht="17" thickBot="1" x14ac:dyDescent="0.25">
      <c r="A43" s="83" t="s">
        <v>54</v>
      </c>
      <c r="B43" s="83" t="s">
        <v>73</v>
      </c>
      <c r="C43" s="27" t="s">
        <v>170</v>
      </c>
      <c r="D43" s="28">
        <v>1.9470000000000001</v>
      </c>
      <c r="E43" s="28">
        <v>0.83499999999999996</v>
      </c>
      <c r="F43" s="28">
        <v>3.411</v>
      </c>
      <c r="G43" s="28">
        <v>12.981</v>
      </c>
      <c r="H43" s="28">
        <v>5.2779999999999996</v>
      </c>
      <c r="I43" s="85" t="s">
        <v>171</v>
      </c>
      <c r="K43" s="83" t="s">
        <v>54</v>
      </c>
      <c r="L43" s="83" t="s">
        <v>73</v>
      </c>
      <c r="M43" s="27" t="s">
        <v>214</v>
      </c>
      <c r="N43" s="42">
        <v>41.67</v>
      </c>
      <c r="O43" s="42">
        <v>3.06</v>
      </c>
      <c r="P43" s="83" t="s">
        <v>174</v>
      </c>
    </row>
    <row r="44" spans="1:16" ht="17" thickBot="1" x14ac:dyDescent="0.25">
      <c r="A44" s="84"/>
      <c r="B44" s="84"/>
      <c r="C44" s="27" t="s">
        <v>172</v>
      </c>
      <c r="D44" s="29"/>
      <c r="E44" s="29"/>
      <c r="F44" s="28">
        <v>4.0869999999999997</v>
      </c>
      <c r="G44" s="28">
        <v>15.551</v>
      </c>
      <c r="H44" s="28">
        <v>6.3220000000000001</v>
      </c>
      <c r="I44" s="86"/>
      <c r="K44" s="84"/>
      <c r="L44" s="84"/>
      <c r="M44" s="27" t="s">
        <v>172</v>
      </c>
      <c r="N44" s="41"/>
      <c r="O44" s="39">
        <v>7.0000000000000007E-2</v>
      </c>
      <c r="P44" s="84"/>
    </row>
    <row r="45" spans="1:16" ht="17" thickBot="1" x14ac:dyDescent="0.25">
      <c r="A45" s="83" t="s">
        <v>55</v>
      </c>
      <c r="B45" s="83" t="s">
        <v>73</v>
      </c>
      <c r="C45" s="27" t="s">
        <v>170</v>
      </c>
      <c r="D45" s="28">
        <v>8.3979999999999997</v>
      </c>
      <c r="E45" s="28">
        <v>7.9550000000000001</v>
      </c>
      <c r="F45" s="28">
        <v>9.5990000000000002</v>
      </c>
      <c r="G45" s="28">
        <v>14.243</v>
      </c>
      <c r="H45" s="28">
        <v>12.942</v>
      </c>
      <c r="I45" s="85" t="s">
        <v>171</v>
      </c>
      <c r="K45" s="83" t="s">
        <v>55</v>
      </c>
      <c r="L45" s="83" t="s">
        <v>73</v>
      </c>
      <c r="M45" s="27" t="s">
        <v>214</v>
      </c>
      <c r="N45" s="42">
        <v>0</v>
      </c>
      <c r="O45" s="42">
        <v>3.06</v>
      </c>
      <c r="P45" s="83" t="s">
        <v>174</v>
      </c>
    </row>
    <row r="46" spans="1:16" ht="17" thickBot="1" x14ac:dyDescent="0.25">
      <c r="A46" s="84"/>
      <c r="B46" s="84"/>
      <c r="C46" s="27" t="s">
        <v>172</v>
      </c>
      <c r="D46" s="29"/>
      <c r="E46" s="29"/>
      <c r="F46" s="28">
        <v>1.2070000000000001</v>
      </c>
      <c r="G46" s="28">
        <v>1.79</v>
      </c>
      <c r="H46" s="28">
        <v>1.627</v>
      </c>
      <c r="I46" s="86"/>
      <c r="K46" s="84"/>
      <c r="L46" s="84"/>
      <c r="M46" s="27" t="s">
        <v>172</v>
      </c>
      <c r="N46" s="41"/>
      <c r="O46" s="39">
        <v>3.06</v>
      </c>
      <c r="P46" s="84"/>
    </row>
    <row r="47" spans="1:16" ht="17" thickBot="1" x14ac:dyDescent="0.25">
      <c r="A47" s="83" t="s">
        <v>57</v>
      </c>
      <c r="B47" s="83" t="s">
        <v>15</v>
      </c>
      <c r="C47" s="27" t="s">
        <v>170</v>
      </c>
      <c r="D47" s="28">
        <v>1.954</v>
      </c>
      <c r="E47" s="28">
        <v>1.8540000000000001</v>
      </c>
      <c r="F47" s="28">
        <v>10.44</v>
      </c>
      <c r="G47" s="28">
        <v>23.931999999999999</v>
      </c>
      <c r="H47" s="28">
        <v>10.962</v>
      </c>
      <c r="I47" s="85" t="s">
        <v>171</v>
      </c>
      <c r="K47" s="83" t="s">
        <v>57</v>
      </c>
      <c r="L47" s="83" t="s">
        <v>15</v>
      </c>
      <c r="M47" s="27" t="s">
        <v>214</v>
      </c>
      <c r="N47" s="42">
        <v>69.17</v>
      </c>
      <c r="O47" s="42">
        <v>140.83000000000001</v>
      </c>
      <c r="P47" s="83" t="s">
        <v>174</v>
      </c>
    </row>
    <row r="48" spans="1:16" ht="17" thickBot="1" x14ac:dyDescent="0.25">
      <c r="A48" s="84"/>
      <c r="B48" s="84"/>
      <c r="C48" s="27" t="s">
        <v>172</v>
      </c>
      <c r="D48" s="29"/>
      <c r="E48" s="29"/>
      <c r="F48" s="28">
        <v>5.6319999999999997</v>
      </c>
      <c r="G48" s="28">
        <v>12.911</v>
      </c>
      <c r="H48" s="28">
        <v>5.9139999999999997</v>
      </c>
      <c r="I48" s="86"/>
      <c r="K48" s="84"/>
      <c r="L48" s="84"/>
      <c r="M48" s="27" t="s">
        <v>172</v>
      </c>
      <c r="N48" s="41"/>
      <c r="O48" s="39">
        <v>2.04</v>
      </c>
      <c r="P48" s="84"/>
    </row>
    <row r="49" spans="1:16" ht="17" thickBot="1" x14ac:dyDescent="0.25">
      <c r="A49" s="83" t="s">
        <v>58</v>
      </c>
      <c r="B49" s="83" t="s">
        <v>73</v>
      </c>
      <c r="C49" s="27" t="s">
        <v>170</v>
      </c>
      <c r="D49" s="28">
        <v>1.3440000000000001</v>
      </c>
      <c r="E49" s="28">
        <v>1.7929999999999999</v>
      </c>
      <c r="F49" s="28">
        <v>16.777999999999999</v>
      </c>
      <c r="G49" s="28">
        <v>27.239000000000001</v>
      </c>
      <c r="H49" s="28">
        <v>20.02</v>
      </c>
      <c r="I49" s="85" t="s">
        <v>171</v>
      </c>
      <c r="K49" s="83" t="s">
        <v>58</v>
      </c>
      <c r="L49" s="83" t="s">
        <v>73</v>
      </c>
      <c r="M49" s="27" t="s">
        <v>214</v>
      </c>
      <c r="N49" s="42">
        <v>0</v>
      </c>
      <c r="O49" s="43">
        <v>14.17</v>
      </c>
      <c r="P49" s="85" t="s">
        <v>171</v>
      </c>
    </row>
    <row r="50" spans="1:16" ht="17" thickBot="1" x14ac:dyDescent="0.25">
      <c r="A50" s="84"/>
      <c r="B50" s="84"/>
      <c r="C50" s="27" t="s">
        <v>172</v>
      </c>
      <c r="D50" s="29"/>
      <c r="E50" s="29"/>
      <c r="F50" s="28">
        <v>9.3569999999999993</v>
      </c>
      <c r="G50" s="28">
        <v>15.191000000000001</v>
      </c>
      <c r="H50" s="28">
        <v>11.164999999999999</v>
      </c>
      <c r="I50" s="86"/>
      <c r="K50" s="84"/>
      <c r="L50" s="84"/>
      <c r="M50" s="27" t="s">
        <v>172</v>
      </c>
      <c r="N50" s="41"/>
      <c r="O50" s="39">
        <v>14.17</v>
      </c>
      <c r="P50" s="86"/>
    </row>
    <row r="51" spans="1:16" ht="17" thickBot="1" x14ac:dyDescent="0.25">
      <c r="A51" s="83" t="s">
        <v>60</v>
      </c>
      <c r="B51" s="83" t="s">
        <v>73</v>
      </c>
      <c r="C51" s="27" t="s">
        <v>170</v>
      </c>
      <c r="D51" s="28">
        <v>1.589</v>
      </c>
      <c r="E51" s="28">
        <v>1.758</v>
      </c>
      <c r="F51" s="28">
        <v>1.349</v>
      </c>
      <c r="G51" s="28">
        <v>21.963000000000001</v>
      </c>
      <c r="H51" s="28">
        <v>6.117</v>
      </c>
      <c r="I51" s="85" t="s">
        <v>171</v>
      </c>
      <c r="K51" s="83" t="s">
        <v>60</v>
      </c>
      <c r="L51" s="83" t="s">
        <v>73</v>
      </c>
      <c r="M51" s="27" t="s">
        <v>214</v>
      </c>
      <c r="N51" s="42">
        <v>0</v>
      </c>
      <c r="O51" s="42">
        <v>2.94</v>
      </c>
      <c r="P51" s="83" t="s">
        <v>174</v>
      </c>
    </row>
    <row r="52" spans="1:16" ht="17" thickBot="1" x14ac:dyDescent="0.25">
      <c r="A52" s="84"/>
      <c r="B52" s="84"/>
      <c r="C52" s="27" t="s">
        <v>172</v>
      </c>
      <c r="D52" s="29"/>
      <c r="E52" s="29"/>
      <c r="F52" s="28">
        <v>0.76700000000000002</v>
      </c>
      <c r="G52" s="28">
        <v>12.493</v>
      </c>
      <c r="H52" s="28">
        <v>3.4790000000000001</v>
      </c>
      <c r="I52" s="86"/>
      <c r="K52" s="84"/>
      <c r="L52" s="84"/>
      <c r="M52" s="27" t="s">
        <v>172</v>
      </c>
      <c r="N52" s="41"/>
      <c r="O52" s="39">
        <v>2.94</v>
      </c>
      <c r="P52" s="84"/>
    </row>
    <row r="53" spans="1:16" ht="17" thickBot="1" x14ac:dyDescent="0.25">
      <c r="A53" s="83" t="s">
        <v>61</v>
      </c>
      <c r="B53" s="83" t="s">
        <v>15</v>
      </c>
      <c r="C53" s="27" t="s">
        <v>170</v>
      </c>
      <c r="D53" s="28">
        <v>3.0880000000000001</v>
      </c>
      <c r="E53" s="28">
        <v>3.1080000000000001</v>
      </c>
      <c r="F53" s="28">
        <v>3.0230000000000001</v>
      </c>
      <c r="G53" s="28">
        <v>3.0350000000000001</v>
      </c>
      <c r="H53" s="28">
        <v>2.762</v>
      </c>
      <c r="I53" s="83" t="s">
        <v>174</v>
      </c>
      <c r="K53" s="83" t="s">
        <v>61</v>
      </c>
      <c r="L53" s="83" t="s">
        <v>15</v>
      </c>
      <c r="M53" s="27" t="s">
        <v>214</v>
      </c>
      <c r="N53" s="42">
        <v>0</v>
      </c>
      <c r="O53" s="42">
        <v>1.94</v>
      </c>
      <c r="P53" s="83" t="s">
        <v>174</v>
      </c>
    </row>
    <row r="54" spans="1:16" ht="17" thickBot="1" x14ac:dyDescent="0.25">
      <c r="A54" s="84"/>
      <c r="B54" s="84"/>
      <c r="C54" s="27" t="s">
        <v>172</v>
      </c>
      <c r="D54" s="29"/>
      <c r="E54" s="29"/>
      <c r="F54" s="28">
        <v>0.97299999999999998</v>
      </c>
      <c r="G54" s="28">
        <v>0.97599999999999998</v>
      </c>
      <c r="H54" s="28">
        <v>0.88800000000000001</v>
      </c>
      <c r="I54" s="84"/>
      <c r="K54" s="84"/>
      <c r="L54" s="84"/>
      <c r="M54" s="27" t="s">
        <v>172</v>
      </c>
      <c r="N54" s="41"/>
      <c r="O54" s="39">
        <v>1.94</v>
      </c>
      <c r="P54" s="84"/>
    </row>
    <row r="55" spans="1:16" ht="17" thickBot="1" x14ac:dyDescent="0.25">
      <c r="A55" s="83" t="s">
        <v>176</v>
      </c>
      <c r="B55" s="83" t="s">
        <v>73</v>
      </c>
      <c r="C55" s="27" t="s">
        <v>170</v>
      </c>
      <c r="D55" s="28">
        <v>0.27300000000000002</v>
      </c>
      <c r="E55" s="28">
        <v>0.25900000000000001</v>
      </c>
      <c r="F55" s="28">
        <v>0.68300000000000005</v>
      </c>
      <c r="G55" s="28">
        <v>8.3689999999999998</v>
      </c>
      <c r="H55" s="28">
        <v>1.2749999999999999</v>
      </c>
      <c r="I55" s="85" t="s">
        <v>171</v>
      </c>
      <c r="K55" s="83" t="s">
        <v>176</v>
      </c>
      <c r="L55" s="83" t="s">
        <v>73</v>
      </c>
      <c r="M55" s="27" t="s">
        <v>214</v>
      </c>
      <c r="N55" s="42">
        <v>10</v>
      </c>
      <c r="O55" s="42">
        <v>14.17</v>
      </c>
      <c r="P55" s="83" t="s">
        <v>174</v>
      </c>
    </row>
    <row r="56" spans="1:16" ht="17" thickBot="1" x14ac:dyDescent="0.25">
      <c r="A56" s="84"/>
      <c r="B56" s="84"/>
      <c r="C56" s="27" t="s">
        <v>172</v>
      </c>
      <c r="D56" s="29"/>
      <c r="E56" s="29"/>
      <c r="F56" s="28">
        <v>2.6429999999999998</v>
      </c>
      <c r="G56" s="28">
        <v>32.368000000000002</v>
      </c>
      <c r="H56" s="28">
        <v>4.931</v>
      </c>
      <c r="I56" s="86"/>
      <c r="K56" s="84"/>
      <c r="L56" s="84"/>
      <c r="M56" s="27" t="s">
        <v>172</v>
      </c>
      <c r="N56" s="41"/>
      <c r="O56" s="39">
        <v>1.42</v>
      </c>
      <c r="P56" s="84"/>
    </row>
    <row r="57" spans="1:16" ht="17" thickBot="1" x14ac:dyDescent="0.25">
      <c r="A57" s="83" t="s">
        <v>64</v>
      </c>
      <c r="B57" s="83" t="s">
        <v>73</v>
      </c>
      <c r="C57" s="27" t="s">
        <v>170</v>
      </c>
      <c r="D57" s="28">
        <v>0.14399999999999999</v>
      </c>
      <c r="E57" s="28">
        <v>0.14699999999999999</v>
      </c>
      <c r="F57" s="28">
        <v>0.152</v>
      </c>
      <c r="G57" s="28">
        <v>0.39500000000000002</v>
      </c>
      <c r="H57" s="28">
        <v>0.33</v>
      </c>
      <c r="I57" s="85" t="s">
        <v>171</v>
      </c>
      <c r="K57" s="83" t="s">
        <v>64</v>
      </c>
      <c r="L57" s="83" t="s">
        <v>73</v>
      </c>
      <c r="M57" s="27" t="s">
        <v>214</v>
      </c>
      <c r="N57" s="42">
        <v>30</v>
      </c>
      <c r="O57" s="42">
        <v>8.89</v>
      </c>
      <c r="P57" s="83" t="s">
        <v>174</v>
      </c>
    </row>
    <row r="58" spans="1:16" ht="17" thickBot="1" x14ac:dyDescent="0.25">
      <c r="A58" s="84"/>
      <c r="B58" s="84"/>
      <c r="C58" s="27" t="s">
        <v>172</v>
      </c>
      <c r="D58" s="29"/>
      <c r="E58" s="29"/>
      <c r="F58" s="28">
        <v>1.038</v>
      </c>
      <c r="G58" s="28">
        <v>2.6880000000000002</v>
      </c>
      <c r="H58" s="28">
        <v>2.2469999999999999</v>
      </c>
      <c r="I58" s="86"/>
      <c r="K58" s="84"/>
      <c r="L58" s="84"/>
      <c r="M58" s="27" t="s">
        <v>172</v>
      </c>
      <c r="N58" s="41"/>
      <c r="O58" s="39">
        <v>0.3</v>
      </c>
      <c r="P58" s="84"/>
    </row>
    <row r="59" spans="1:16" ht="17" thickBot="1" x14ac:dyDescent="0.25">
      <c r="A59" s="83" t="s">
        <v>65</v>
      </c>
      <c r="B59" s="83" t="s">
        <v>73</v>
      </c>
      <c r="C59" s="27" t="s">
        <v>170</v>
      </c>
      <c r="D59" s="28">
        <v>1.9990000000000001</v>
      </c>
      <c r="E59" s="28">
        <v>2.109</v>
      </c>
      <c r="F59" s="28">
        <v>1.863</v>
      </c>
      <c r="G59" s="28">
        <v>8.0820000000000007</v>
      </c>
      <c r="H59" s="28">
        <v>5.6029999999999998</v>
      </c>
      <c r="I59" s="85" t="s">
        <v>171</v>
      </c>
      <c r="K59" s="83" t="s">
        <v>65</v>
      </c>
      <c r="L59" s="83" t="s">
        <v>73</v>
      </c>
      <c r="M59" s="27" t="s">
        <v>214</v>
      </c>
      <c r="N59" s="42">
        <v>68.33</v>
      </c>
      <c r="O59" s="43">
        <v>140.83000000000001</v>
      </c>
      <c r="P59" s="85" t="s">
        <v>171</v>
      </c>
    </row>
    <row r="60" spans="1:16" ht="17" thickBot="1" x14ac:dyDescent="0.25">
      <c r="A60" s="84"/>
      <c r="B60" s="84"/>
      <c r="C60" s="27" t="s">
        <v>172</v>
      </c>
      <c r="D60" s="29"/>
      <c r="E60" s="29"/>
      <c r="F60" s="28">
        <v>0.88300000000000001</v>
      </c>
      <c r="G60" s="28">
        <v>3.8319999999999999</v>
      </c>
      <c r="H60" s="28">
        <v>2.6560000000000001</v>
      </c>
      <c r="I60" s="86"/>
      <c r="K60" s="84"/>
      <c r="L60" s="84"/>
      <c r="M60" s="27" t="s">
        <v>172</v>
      </c>
      <c r="N60" s="41"/>
      <c r="O60" s="39">
        <v>2.06</v>
      </c>
      <c r="P60" s="86"/>
    </row>
    <row r="61" spans="1:16" ht="17" thickBot="1" x14ac:dyDescent="0.25">
      <c r="A61" s="83" t="s">
        <v>67</v>
      </c>
      <c r="B61" s="83" t="s">
        <v>73</v>
      </c>
      <c r="C61" s="27" t="s">
        <v>170</v>
      </c>
      <c r="D61" s="28">
        <v>2.0089999999999999</v>
      </c>
      <c r="E61" s="28">
        <v>1.887</v>
      </c>
      <c r="F61" s="28">
        <v>11.045999999999999</v>
      </c>
      <c r="G61" s="28">
        <v>14.281000000000001</v>
      </c>
      <c r="H61" s="87" t="s">
        <v>173</v>
      </c>
      <c r="I61" s="85" t="s">
        <v>171</v>
      </c>
      <c r="K61" s="83" t="s">
        <v>67</v>
      </c>
      <c r="L61" s="83" t="s">
        <v>73</v>
      </c>
      <c r="M61" s="27" t="s">
        <v>214</v>
      </c>
      <c r="N61" s="42">
        <v>109.17</v>
      </c>
      <c r="O61" s="42">
        <v>25</v>
      </c>
      <c r="P61" s="83" t="s">
        <v>174</v>
      </c>
    </row>
    <row r="62" spans="1:16" ht="17" thickBot="1" x14ac:dyDescent="0.25">
      <c r="A62" s="84"/>
      <c r="B62" s="84"/>
      <c r="C62" s="27" t="s">
        <v>172</v>
      </c>
      <c r="D62" s="29"/>
      <c r="E62" s="29"/>
      <c r="F62" s="28">
        <v>5.8520000000000003</v>
      </c>
      <c r="G62" s="28">
        <v>7.5659999999999998</v>
      </c>
      <c r="H62" s="88"/>
      <c r="I62" s="86"/>
      <c r="K62" s="84"/>
      <c r="L62" s="84"/>
      <c r="M62" s="27" t="s">
        <v>172</v>
      </c>
      <c r="N62" s="41"/>
      <c r="O62" s="39">
        <v>0.23</v>
      </c>
      <c r="P62" s="84"/>
    </row>
    <row r="63" spans="1:16" x14ac:dyDescent="0.2">
      <c r="A63" s="32"/>
      <c r="K63" s="38"/>
    </row>
  </sheetData>
  <mergeCells count="191">
    <mergeCell ref="K61:K62"/>
    <mergeCell ref="L61:L62"/>
    <mergeCell ref="P61:P62"/>
    <mergeCell ref="K57:K58"/>
    <mergeCell ref="L57:L58"/>
    <mergeCell ref="P57:P58"/>
    <mergeCell ref="K59:K60"/>
    <mergeCell ref="L59:L60"/>
    <mergeCell ref="P59:P60"/>
    <mergeCell ref="K53:K54"/>
    <mergeCell ref="L53:L54"/>
    <mergeCell ref="P53:P54"/>
    <mergeCell ref="K55:K56"/>
    <mergeCell ref="L55:L56"/>
    <mergeCell ref="P55:P56"/>
    <mergeCell ref="K49:K50"/>
    <mergeCell ref="L49:L50"/>
    <mergeCell ref="P49:P50"/>
    <mergeCell ref="K51:K52"/>
    <mergeCell ref="L51:L52"/>
    <mergeCell ref="P51:P52"/>
    <mergeCell ref="K45:K46"/>
    <mergeCell ref="L45:L46"/>
    <mergeCell ref="P45:P46"/>
    <mergeCell ref="K47:K48"/>
    <mergeCell ref="L47:L48"/>
    <mergeCell ref="P47:P48"/>
    <mergeCell ref="P39:P40"/>
    <mergeCell ref="K41:K42"/>
    <mergeCell ref="L41:L42"/>
    <mergeCell ref="P41:P42"/>
    <mergeCell ref="K43:K44"/>
    <mergeCell ref="L43:L44"/>
    <mergeCell ref="P43:P44"/>
    <mergeCell ref="K39:K40"/>
    <mergeCell ref="L39:L40"/>
    <mergeCell ref="O39:O40"/>
    <mergeCell ref="K35:K36"/>
    <mergeCell ref="L35:L36"/>
    <mergeCell ref="P35:P36"/>
    <mergeCell ref="K37:K38"/>
    <mergeCell ref="L37:L38"/>
    <mergeCell ref="P37:P38"/>
    <mergeCell ref="K31:K32"/>
    <mergeCell ref="L31:L32"/>
    <mergeCell ref="P31:P32"/>
    <mergeCell ref="K33:K34"/>
    <mergeCell ref="L33:L34"/>
    <mergeCell ref="P33:P34"/>
    <mergeCell ref="K27:K28"/>
    <mergeCell ref="L27:L28"/>
    <mergeCell ref="P27:P28"/>
    <mergeCell ref="K29:K30"/>
    <mergeCell ref="L29:L30"/>
    <mergeCell ref="P29:P30"/>
    <mergeCell ref="K23:K24"/>
    <mergeCell ref="L23:L24"/>
    <mergeCell ref="P23:P24"/>
    <mergeCell ref="K25:K26"/>
    <mergeCell ref="L25:L26"/>
    <mergeCell ref="P25:P26"/>
    <mergeCell ref="K19:K20"/>
    <mergeCell ref="L19:L20"/>
    <mergeCell ref="P19:P20"/>
    <mergeCell ref="K21:K22"/>
    <mergeCell ref="L21:L22"/>
    <mergeCell ref="P21:P22"/>
    <mergeCell ref="K15:K16"/>
    <mergeCell ref="L15:L16"/>
    <mergeCell ref="P15:P16"/>
    <mergeCell ref="K17:K18"/>
    <mergeCell ref="L17:L18"/>
    <mergeCell ref="P17:P18"/>
    <mergeCell ref="K11:K12"/>
    <mergeCell ref="L11:L12"/>
    <mergeCell ref="P11:P12"/>
    <mergeCell ref="K13:K14"/>
    <mergeCell ref="L13:L14"/>
    <mergeCell ref="P13:P14"/>
    <mergeCell ref="K7:K8"/>
    <mergeCell ref="L7:L8"/>
    <mergeCell ref="P7:P8"/>
    <mergeCell ref="K9:K10"/>
    <mergeCell ref="L9:L10"/>
    <mergeCell ref="P9:P10"/>
    <mergeCell ref="C1:I1"/>
    <mergeCell ref="K3:K4"/>
    <mergeCell ref="L3:L4"/>
    <mergeCell ref="P3:P4"/>
    <mergeCell ref="K5:K6"/>
    <mergeCell ref="L5:L6"/>
    <mergeCell ref="P5:P6"/>
    <mergeCell ref="K1:P1"/>
    <mergeCell ref="A3:A4"/>
    <mergeCell ref="B3:B4"/>
    <mergeCell ref="I3:I4"/>
    <mergeCell ref="A5:A6"/>
    <mergeCell ref="B5:B6"/>
    <mergeCell ref="I5:I6"/>
    <mergeCell ref="A7:A8"/>
    <mergeCell ref="B7:B8"/>
    <mergeCell ref="I7:I8"/>
    <mergeCell ref="A9:A10"/>
    <mergeCell ref="B9:B10"/>
    <mergeCell ref="I9:I10"/>
    <mergeCell ref="A11:A12"/>
    <mergeCell ref="B11:B12"/>
    <mergeCell ref="I11:I12"/>
    <mergeCell ref="A13:A14"/>
    <mergeCell ref="B13:B14"/>
    <mergeCell ref="F13:F14"/>
    <mergeCell ref="I13:I14"/>
    <mergeCell ref="A15:A16"/>
    <mergeCell ref="B15:B16"/>
    <mergeCell ref="I15:I16"/>
    <mergeCell ref="A17:A18"/>
    <mergeCell ref="B17:B18"/>
    <mergeCell ref="I17:I18"/>
    <mergeCell ref="A19:A20"/>
    <mergeCell ref="B19:B20"/>
    <mergeCell ref="I19:I20"/>
    <mergeCell ref="A21:A22"/>
    <mergeCell ref="B21:B22"/>
    <mergeCell ref="I21:I22"/>
    <mergeCell ref="A23:A24"/>
    <mergeCell ref="B23:B24"/>
    <mergeCell ref="I23:I24"/>
    <mergeCell ref="A25:A26"/>
    <mergeCell ref="B25:B26"/>
    <mergeCell ref="F25:F26"/>
    <mergeCell ref="I25:I26"/>
    <mergeCell ref="A27:A28"/>
    <mergeCell ref="B27:B28"/>
    <mergeCell ref="I27:I28"/>
    <mergeCell ref="A29:A30"/>
    <mergeCell ref="B29:B30"/>
    <mergeCell ref="I29:I30"/>
    <mergeCell ref="A31:A32"/>
    <mergeCell ref="B31:B32"/>
    <mergeCell ref="F31:F32"/>
    <mergeCell ref="I31:I32"/>
    <mergeCell ref="A33:A34"/>
    <mergeCell ref="B33:B34"/>
    <mergeCell ref="H33:H34"/>
    <mergeCell ref="I33:I34"/>
    <mergeCell ref="I39:I40"/>
    <mergeCell ref="A35:A36"/>
    <mergeCell ref="B35:B36"/>
    <mergeCell ref="I35:I36"/>
    <mergeCell ref="A37:A38"/>
    <mergeCell ref="B37:B38"/>
    <mergeCell ref="I37:I38"/>
    <mergeCell ref="A39:A40"/>
    <mergeCell ref="B39:B40"/>
    <mergeCell ref="F39:F40"/>
    <mergeCell ref="G39:G40"/>
    <mergeCell ref="H39:H40"/>
    <mergeCell ref="A41:A42"/>
    <mergeCell ref="B41:B42"/>
    <mergeCell ref="I41:I42"/>
    <mergeCell ref="A43:A44"/>
    <mergeCell ref="B43:B44"/>
    <mergeCell ref="I43:I44"/>
    <mergeCell ref="A45:A46"/>
    <mergeCell ref="B45:B46"/>
    <mergeCell ref="I45:I46"/>
    <mergeCell ref="A47:A48"/>
    <mergeCell ref="B47:B48"/>
    <mergeCell ref="I47:I48"/>
    <mergeCell ref="A49:A50"/>
    <mergeCell ref="B49:B50"/>
    <mergeCell ref="I49:I50"/>
    <mergeCell ref="A51:A52"/>
    <mergeCell ref="B51:B52"/>
    <mergeCell ref="I51:I52"/>
    <mergeCell ref="A53:A54"/>
    <mergeCell ref="B53:B54"/>
    <mergeCell ref="I53:I54"/>
    <mergeCell ref="A55:A56"/>
    <mergeCell ref="B55:B56"/>
    <mergeCell ref="I55:I56"/>
    <mergeCell ref="A61:A62"/>
    <mergeCell ref="B61:B62"/>
    <mergeCell ref="H61:H62"/>
    <mergeCell ref="I61:I62"/>
    <mergeCell ref="A57:A58"/>
    <mergeCell ref="B57:B58"/>
    <mergeCell ref="I57:I58"/>
    <mergeCell ref="A59:A60"/>
    <mergeCell ref="B59:B60"/>
    <mergeCell ref="I59:I6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15D5EC17B0048ACE9416061CE79B0" ma:contentTypeVersion="13" ma:contentTypeDescription="Create a new document." ma:contentTypeScope="" ma:versionID="61bf8ff7d73a5d1779718106ca96b8cc">
  <xsd:schema xmlns:xsd="http://www.w3.org/2001/XMLSchema" xmlns:xs="http://www.w3.org/2001/XMLSchema" xmlns:p="http://schemas.microsoft.com/office/2006/metadata/properties" xmlns:ns3="41096bcc-30f9-4131-b148-a1e2337bbcdd" xmlns:ns4="df5cd57b-9bc2-411a-aaf6-0e28d5c17261" targetNamespace="http://schemas.microsoft.com/office/2006/metadata/properties" ma:root="true" ma:fieldsID="e3628a0ee23de2c2d525268dc6667311" ns3:_="" ns4:_="">
    <xsd:import namespace="41096bcc-30f9-4131-b148-a1e2337bbcdd"/>
    <xsd:import namespace="df5cd57b-9bc2-411a-aaf6-0e28d5c172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6bcc-30f9-4131-b148-a1e2337bbc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cd57b-9bc2-411a-aaf6-0e28d5c17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CE616-DBD6-462D-86D4-077DA871D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110BC6-5B17-4A20-890E-30A50AE31B99}">
  <ds:schemaRefs>
    <ds:schemaRef ds:uri="http://www.w3.org/XML/1998/namespace"/>
    <ds:schemaRef ds:uri="41096bcc-30f9-4131-b148-a1e2337bbcdd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f5cd57b-9bc2-411a-aaf6-0e28d5c1726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8E679C5-1FF6-4F7B-91FE-00455F361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6bcc-30f9-4131-b148-a1e2337bbcdd"/>
    <ds:schemaRef ds:uri="df5cd57b-9bc2-411a-aaf6-0e28d5c17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Clinical summary</vt:lpstr>
      <vt:lpstr>immune related Adverse Events</vt:lpstr>
      <vt:lpstr>PK and pAkt</vt:lpstr>
      <vt:lpstr>IHC</vt:lpstr>
      <vt:lpstr>Tetanus responses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Chudley, Lindsey</dc:creator>
  <cp:lastModifiedBy>Christian Ottensmeier</cp:lastModifiedBy>
  <dcterms:created xsi:type="dcterms:W3CDTF">2021-01-29T11:43:30Z</dcterms:created>
  <dcterms:modified xsi:type="dcterms:W3CDTF">2021-03-16T20:21:36Z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0x010100CE915D5EC17B0048ACE9416061CE79B0</vt:lpwstr>
  </property>
</Properties>
</file>