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P:\FSPL\SHARE\Saskatchewan field crops\Part 1\Data quality and availability report drafts\"/>
    </mc:Choice>
  </mc:AlternateContent>
  <xr:revisionPtr revIDLastSave="0" documentId="13_ncr:1_{DA27E6DC-89E8-4E10-934E-90EE4EDA7719}" xr6:coauthVersionLast="47" xr6:coauthVersionMax="47" xr10:uidLastSave="{00000000-0000-0000-0000-000000000000}"/>
  <bookViews>
    <workbookView xWindow="28680" yWindow="-120" windowWidth="29040" windowHeight="15720" firstSheet="28" activeTab="30" xr2:uid="{00000000-000D-0000-FFFF-FFFF00000000}"/>
  </bookViews>
  <sheets>
    <sheet name="Table of contents" sheetId="1" r:id="rId1"/>
    <sheet name="Default pedigree matrix" sheetId="2" r:id="rId2"/>
    <sheet name="Yield temporal pedigree" sheetId="3" r:id="rId3"/>
    <sheet name="Completeness pedigree" sheetId="4" r:id="rId4"/>
    <sheet name="Reliability pedigree" sheetId="37" r:id="rId5"/>
    <sheet name="Summary sheet - SK" sheetId="33" r:id="rId6"/>
    <sheet name="Summary sheet - CA" sheetId="32" r:id="rId7"/>
    <sheet name="Summary sheet - FR" sheetId="34" r:id="rId8"/>
    <sheet name="Summary sheet - DE" sheetId="35" r:id="rId9"/>
    <sheet name="Summary sheet - US" sheetId="36" r:id="rId10"/>
    <sheet name="Dried peas, Canada – Bamber" sheetId="5" r:id="rId11"/>
    <sheet name="Dried peas, CA - van Paassen" sheetId="6" r:id="rId12"/>
    <sheet name="Dried peas, CA - CRSC" sheetId="7" r:id="rId13"/>
    <sheet name="CA - StatsCan" sheetId="30" r:id="rId14"/>
    <sheet name="SK - Statscan" sheetId="31" r:id="rId15"/>
    <sheet name="Dried peas, SK - Bamber" sheetId="8" r:id="rId16"/>
    <sheet name="MacWilliam et al. 2014 - CA pea" sheetId="9" r:id="rId17"/>
    <sheet name="Dried peas, FR - van Paassen" sheetId="11" r:id="rId18"/>
    <sheet name="Dried peas, France – Nemecek " sheetId="12" r:id="rId19"/>
    <sheet name="FR - Eurostat database" sheetId="14" r:id="rId20"/>
    <sheet name="Peas, FR - Naudin et al. 2014" sheetId="22" r:id="rId21"/>
    <sheet name="Peas, FR - Mosnier et al. 2011" sheetId="23" r:id="rId22"/>
    <sheet name="Nguyen et al. 2012 FR peas" sheetId="13" r:id="rId23"/>
    <sheet name="DE - van Paassen et al. 2019" sheetId="15" r:id="rId24"/>
    <sheet name="Dried peas, DE - Nemecek" sheetId="16" r:id="rId25"/>
    <sheet name="DE - Eurostat database" sheetId="17" r:id="rId26"/>
    <sheet name="Peas, GER - Dekker et al 2013" sheetId="26" r:id="rId27"/>
    <sheet name="Peas, GER - Saget et al. 2021" sheetId="25" r:id="rId28"/>
    <sheet name="US - Van Paassen et al 2019" sheetId="18" r:id="rId29"/>
    <sheet name="US - Census of Ag 2017" sheetId="19" r:id="rId30"/>
    <sheet name="US - USDA NASS database" sheetId="20" r:id="rId31"/>
    <sheet name="Peas, US - Bandekar et al. 2022" sheetId="21" r:id="rId3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20" l="1"/>
  <c r="C7" i="20"/>
  <c r="J12" i="36"/>
  <c r="K12" i="36"/>
  <c r="M12" i="36"/>
  <c r="P12" i="36"/>
  <c r="S12" i="36"/>
  <c r="V12" i="36"/>
  <c r="Y12" i="36"/>
  <c r="Z12" i="36"/>
  <c r="AA12" i="36"/>
  <c r="AF12" i="36"/>
  <c r="AI12" i="36"/>
  <c r="AK12" i="36"/>
  <c r="AL12" i="36"/>
  <c r="AM12" i="36"/>
  <c r="AP12" i="36"/>
  <c r="AQ12" i="36"/>
  <c r="AR12" i="36"/>
  <c r="AT12" i="36"/>
  <c r="D26" i="36"/>
  <c r="E26" i="36" s="1"/>
  <c r="C26" i="36"/>
  <c r="B26" i="36"/>
  <c r="G25" i="36"/>
  <c r="L20" i="36" s="1"/>
  <c r="Q20" i="36" s="1"/>
  <c r="F25" i="36"/>
  <c r="K20" i="36" s="1"/>
  <c r="P20" i="36" s="1"/>
  <c r="E25" i="36"/>
  <c r="D25" i="36"/>
  <c r="K19" i="36" s="1"/>
  <c r="P19" i="36" s="1"/>
  <c r="C25" i="36"/>
  <c r="B25" i="36"/>
  <c r="S21" i="36"/>
  <c r="R21" i="36"/>
  <c r="Q21" i="36"/>
  <c r="P21" i="36"/>
  <c r="O21" i="36"/>
  <c r="S20" i="36"/>
  <c r="R20" i="36"/>
  <c r="O20" i="36"/>
  <c r="S19" i="36"/>
  <c r="R19" i="36"/>
  <c r="O19" i="36"/>
  <c r="L19" i="36"/>
  <c r="Q19" i="36" s="1"/>
  <c r="S18" i="36"/>
  <c r="R18" i="36"/>
  <c r="P18" i="36"/>
  <c r="O18" i="36"/>
  <c r="L18" i="36"/>
  <c r="Q18" i="36" s="1"/>
  <c r="G13" i="35"/>
  <c r="J13" i="35"/>
  <c r="K13" i="35"/>
  <c r="N13" i="35"/>
  <c r="V13" i="35"/>
  <c r="Y13" i="35"/>
  <c r="Z13" i="35"/>
  <c r="AA13" i="35"/>
  <c r="AK13" i="35"/>
  <c r="AL13" i="35"/>
  <c r="AM13" i="35"/>
  <c r="G27" i="35"/>
  <c r="F27" i="35"/>
  <c r="G26" i="35"/>
  <c r="F26" i="35"/>
  <c r="C26" i="35"/>
  <c r="E26" i="35" s="1"/>
  <c r="B26" i="35"/>
  <c r="D26" i="35" s="1"/>
  <c r="G25" i="35"/>
  <c r="F25" i="35"/>
  <c r="K20" i="35" s="1"/>
  <c r="P20" i="35" s="1"/>
  <c r="C25" i="35"/>
  <c r="E25" i="35" s="1"/>
  <c r="B25" i="35"/>
  <c r="D25" i="35" s="1"/>
  <c r="S21" i="35"/>
  <c r="R21" i="35"/>
  <c r="Q21" i="35"/>
  <c r="P21" i="35"/>
  <c r="O21" i="35"/>
  <c r="S20" i="35"/>
  <c r="R20" i="35"/>
  <c r="O20" i="35"/>
  <c r="S19" i="35"/>
  <c r="R19" i="35"/>
  <c r="O19" i="35"/>
  <c r="S18" i="35"/>
  <c r="R18" i="35"/>
  <c r="P18" i="35"/>
  <c r="O18" i="35"/>
  <c r="O20" i="26"/>
  <c r="O21" i="26"/>
  <c r="Q18" i="26"/>
  <c r="Q19" i="26"/>
  <c r="Q20" i="26"/>
  <c r="Q21" i="26"/>
  <c r="G14" i="34"/>
  <c r="J14" i="34"/>
  <c r="K14" i="34"/>
  <c r="M14" i="34"/>
  <c r="O14" i="34"/>
  <c r="P14" i="34"/>
  <c r="S14" i="34"/>
  <c r="V14" i="34"/>
  <c r="Y14" i="34"/>
  <c r="Z14" i="34"/>
  <c r="AA14" i="34"/>
  <c r="AD14" i="34"/>
  <c r="AG14" i="34"/>
  <c r="AJ14" i="34"/>
  <c r="AK14" i="34"/>
  <c r="AL14" i="34"/>
  <c r="AM14" i="34"/>
  <c r="AR14" i="34"/>
  <c r="O19" i="34"/>
  <c r="R19" i="34"/>
  <c r="S19" i="34"/>
  <c r="O20" i="34"/>
  <c r="R20" i="34"/>
  <c r="S20" i="34"/>
  <c r="O21" i="34"/>
  <c r="T21" i="34" s="1" a="1"/>
  <c r="T21" i="34" s="1"/>
  <c r="AX13" i="34" s="1"/>
  <c r="AX14" i="34" s="1"/>
  <c r="P21" i="34"/>
  <c r="Q21" i="34"/>
  <c r="R21" i="34"/>
  <c r="S21" i="34"/>
  <c r="P18" i="34"/>
  <c r="R18" i="34"/>
  <c r="S18" i="34"/>
  <c r="O18" i="34"/>
  <c r="K20" i="34"/>
  <c r="P20" i="34" s="1"/>
  <c r="K19" i="34"/>
  <c r="P19" i="34" s="1"/>
  <c r="G29" i="34"/>
  <c r="F29" i="34"/>
  <c r="C29" i="34"/>
  <c r="B29" i="34"/>
  <c r="C28" i="34"/>
  <c r="B28" i="34"/>
  <c r="C27" i="34"/>
  <c r="B27" i="34"/>
  <c r="G26" i="34"/>
  <c r="F26" i="34"/>
  <c r="F25" i="34"/>
  <c r="G25" i="34" s="1"/>
  <c r="L20" i="34" s="1"/>
  <c r="Q20" i="34" s="1"/>
  <c r="C25" i="34"/>
  <c r="E25" i="34" s="1"/>
  <c r="L19" i="34" s="1"/>
  <c r="Q19" i="34" s="1"/>
  <c r="B25" i="34"/>
  <c r="D25" i="34" s="1"/>
  <c r="H11" i="33"/>
  <c r="I11" i="33"/>
  <c r="J11" i="33"/>
  <c r="K11" i="33"/>
  <c r="L11" i="33"/>
  <c r="N11" i="33"/>
  <c r="Q11" i="33"/>
  <c r="T11" i="33"/>
  <c r="W11" i="33"/>
  <c r="Z11" i="33"/>
  <c r="AB11" i="33"/>
  <c r="AE11" i="33"/>
  <c r="AH11" i="33"/>
  <c r="AK11" i="33"/>
  <c r="AL11" i="33"/>
  <c r="AM11" i="33"/>
  <c r="AN11" i="33"/>
  <c r="AQ11" i="33"/>
  <c r="AR11" i="33"/>
  <c r="O16" i="33"/>
  <c r="R16" i="33"/>
  <c r="S16" i="33"/>
  <c r="O17" i="33"/>
  <c r="Q17" i="33"/>
  <c r="R17" i="33"/>
  <c r="S17" i="33"/>
  <c r="O18" i="33"/>
  <c r="P18" i="33"/>
  <c r="Q18" i="33"/>
  <c r="R18" i="33"/>
  <c r="T18" i="33" s="1" a="1"/>
  <c r="T18" i="33" s="1"/>
  <c r="AX10" i="33" s="1"/>
  <c r="S18" i="33"/>
  <c r="R15" i="33"/>
  <c r="S15" i="33"/>
  <c r="O15" i="33"/>
  <c r="L15" i="33"/>
  <c r="Q15" i="33" s="1"/>
  <c r="K17" i="33"/>
  <c r="D23" i="33"/>
  <c r="K16" i="33" s="1"/>
  <c r="P16" i="33" s="1"/>
  <c r="C23" i="33"/>
  <c r="E23" i="33" s="1"/>
  <c r="B23" i="33"/>
  <c r="E22" i="33"/>
  <c r="D22" i="33"/>
  <c r="C22" i="33"/>
  <c r="B22" i="33"/>
  <c r="K15" i="33" s="1"/>
  <c r="P15" i="33" s="1"/>
  <c r="L17" i="33"/>
  <c r="J13" i="32"/>
  <c r="K13" i="32"/>
  <c r="Z13" i="32"/>
  <c r="AK13" i="32"/>
  <c r="AL13" i="32"/>
  <c r="AM13" i="32"/>
  <c r="AR13" i="32"/>
  <c r="O18" i="32"/>
  <c r="R18" i="32"/>
  <c r="S18" i="32"/>
  <c r="O19" i="32"/>
  <c r="R19" i="32"/>
  <c r="S19" i="32"/>
  <c r="O20" i="32"/>
  <c r="P20" i="32"/>
  <c r="Q20" i="32"/>
  <c r="R20" i="32"/>
  <c r="S20" i="32"/>
  <c r="R17" i="32"/>
  <c r="S17" i="32"/>
  <c r="O17" i="32"/>
  <c r="B27" i="32"/>
  <c r="C27" i="32" s="1"/>
  <c r="D27" i="32" s="1"/>
  <c r="E27" i="32" s="1"/>
  <c r="C26" i="32"/>
  <c r="E26" i="32" s="1"/>
  <c r="B26" i="32"/>
  <c r="D26" i="32" s="1"/>
  <c r="G25" i="32"/>
  <c r="L19" i="32" s="1"/>
  <c r="Q19" i="32" s="1"/>
  <c r="F25" i="32"/>
  <c r="K19" i="32" s="1"/>
  <c r="P19" i="32" s="1"/>
  <c r="C25" i="32"/>
  <c r="B25" i="32"/>
  <c r="D25" i="32" s="1"/>
  <c r="E25" i="32" s="1"/>
  <c r="C24" i="32"/>
  <c r="B24" i="32"/>
  <c r="D24" i="32" s="1"/>
  <c r="O6" i="23"/>
  <c r="T6" i="23" s="1" a="1"/>
  <c r="P6" i="23"/>
  <c r="Q6" i="23"/>
  <c r="R6" i="23"/>
  <c r="S6" i="23"/>
  <c r="O7" i="23"/>
  <c r="P7" i="23"/>
  <c r="Q7" i="23"/>
  <c r="T7" i="23" s="1" a="1"/>
  <c r="R7" i="23"/>
  <c r="S7" i="23"/>
  <c r="L16" i="33" l="1"/>
  <c r="Q16" i="33" s="1"/>
  <c r="L17" i="32"/>
  <c r="Q17" i="32" s="1"/>
  <c r="P17" i="33"/>
  <c r="T17" i="33" s="1" a="1"/>
  <c r="T17" i="33" s="1"/>
  <c r="L18" i="34"/>
  <c r="Q18" i="34" s="1"/>
  <c r="L19" i="35"/>
  <c r="Q19" i="35" s="1"/>
  <c r="T19" i="35" s="1" a="1"/>
  <c r="T19" i="35" s="1"/>
  <c r="AV12" i="35" s="1"/>
  <c r="K19" i="35"/>
  <c r="P19" i="35" s="1"/>
  <c r="T19" i="34" a="1"/>
  <c r="T19" i="34" s="1"/>
  <c r="AV13" i="34" s="1"/>
  <c r="T21" i="36" a="1"/>
  <c r="T21" i="36" s="1"/>
  <c r="AX11" i="36" s="1"/>
  <c r="AX12" i="36" s="1"/>
  <c r="T20" i="36" a="1"/>
  <c r="T20" i="36" s="1"/>
  <c r="AW11" i="36" s="1"/>
  <c r="T19" i="36" a="1"/>
  <c r="T19" i="36" s="1"/>
  <c r="AV11" i="36" s="1"/>
  <c r="T18" i="36" a="1"/>
  <c r="T18" i="36" s="1"/>
  <c r="AU11" i="36" s="1"/>
  <c r="L20" i="35"/>
  <c r="Q20" i="35" s="1"/>
  <c r="T21" i="35" a="1"/>
  <c r="T21" i="35" s="1"/>
  <c r="AX12" i="35" s="1"/>
  <c r="AX13" i="35" s="1"/>
  <c r="L18" i="35"/>
  <c r="Q18" i="35" s="1"/>
  <c r="T18" i="35" s="1" a="1"/>
  <c r="T18" i="35" s="1"/>
  <c r="AU12" i="35" s="1"/>
  <c r="T20" i="35" a="1"/>
  <c r="T20" i="35" s="1"/>
  <c r="AW12" i="35" s="1"/>
  <c r="T18" i="34" a="1"/>
  <c r="T18" i="34" s="1"/>
  <c r="AU13" i="34" s="1"/>
  <c r="T20" i="34" a="1"/>
  <c r="T20" i="34" s="1"/>
  <c r="AW13" i="34" s="1"/>
  <c r="T15" i="33" a="1"/>
  <c r="T15" i="33" s="1"/>
  <c r="AU10" i="33" s="1"/>
  <c r="T16" i="33" a="1"/>
  <c r="T16" i="33" s="1"/>
  <c r="AV10" i="33" s="1"/>
  <c r="E24" i="32"/>
  <c r="L18" i="32" s="1"/>
  <c r="Q18" i="32" s="1"/>
  <c r="T20" i="32" a="1"/>
  <c r="T20" i="32" s="1"/>
  <c r="AX12" i="32" s="1"/>
  <c r="K18" i="32"/>
  <c r="P18" i="32" s="1"/>
  <c r="T18" i="32" s="1" a="1"/>
  <c r="T18" i="32" s="1"/>
  <c r="AV12" i="32" s="1"/>
  <c r="T19" i="32" a="1"/>
  <c r="T19" i="32" s="1"/>
  <c r="AW12" i="32" s="1"/>
  <c r="K17" i="32"/>
  <c r="P17" i="32" s="1"/>
  <c r="T17" i="32" a="1"/>
  <c r="T17" i="32" s="1"/>
  <c r="AU12" i="32" s="1"/>
  <c r="T6" i="23"/>
  <c r="N11" i="34" s="1"/>
  <c r="T7" i="23"/>
  <c r="I11" i="34" s="1"/>
  <c r="S17" i="25"/>
  <c r="R17" i="25"/>
  <c r="Q17" i="25"/>
  <c r="P17" i="25"/>
  <c r="O17" i="25"/>
  <c r="S21" i="26"/>
  <c r="S20" i="26"/>
  <c r="S19" i="26"/>
  <c r="S18" i="26"/>
  <c r="R21" i="26"/>
  <c r="R20" i="26"/>
  <c r="R19" i="26"/>
  <c r="R18" i="26"/>
  <c r="P21" i="26"/>
  <c r="T21" i="26" s="1" a="1"/>
  <c r="T21" i="26" s="1"/>
  <c r="AU10" i="35" s="1"/>
  <c r="P20" i="26"/>
  <c r="P19" i="26"/>
  <c r="P18" i="26"/>
  <c r="O19" i="26"/>
  <c r="O18" i="26"/>
  <c r="T18" i="26" s="1" a="1"/>
  <c r="T18" i="26" s="1"/>
  <c r="AR10" i="35" s="1"/>
  <c r="AR13" i="35" s="1"/>
  <c r="S22" i="26"/>
  <c r="R22" i="26"/>
  <c r="Q22" i="26"/>
  <c r="P22" i="26"/>
  <c r="O22" i="26"/>
  <c r="S23" i="13"/>
  <c r="R23" i="13"/>
  <c r="Q23" i="13"/>
  <c r="P23" i="13"/>
  <c r="O23" i="13"/>
  <c r="S22" i="13"/>
  <c r="R22" i="13"/>
  <c r="Q22" i="13"/>
  <c r="P22" i="13"/>
  <c r="O22" i="13"/>
  <c r="S21" i="13"/>
  <c r="R21" i="13"/>
  <c r="Q21" i="13"/>
  <c r="P21" i="13"/>
  <c r="O21" i="13"/>
  <c r="S20" i="13"/>
  <c r="R20" i="13"/>
  <c r="Q20" i="13"/>
  <c r="P20" i="13"/>
  <c r="O20" i="13"/>
  <c r="S18" i="23"/>
  <c r="R18" i="23"/>
  <c r="Q18" i="23"/>
  <c r="P18" i="23"/>
  <c r="O18" i="23"/>
  <c r="S17" i="23"/>
  <c r="R17" i="23"/>
  <c r="Q17" i="23"/>
  <c r="P17" i="23"/>
  <c r="O17" i="23"/>
  <c r="S16" i="23"/>
  <c r="R16" i="23"/>
  <c r="Q16" i="23"/>
  <c r="P16" i="23"/>
  <c r="O16" i="23"/>
  <c r="O22" i="22"/>
  <c r="P22" i="22"/>
  <c r="Q22" i="22"/>
  <c r="R22" i="22"/>
  <c r="S22" i="22"/>
  <c r="O23" i="22"/>
  <c r="P23" i="22"/>
  <c r="Q23" i="22"/>
  <c r="R23" i="22"/>
  <c r="S23" i="22"/>
  <c r="S21" i="22"/>
  <c r="P21" i="22"/>
  <c r="O21" i="22"/>
  <c r="R21" i="22"/>
  <c r="Q21" i="22"/>
  <c r="S6" i="31"/>
  <c r="R6" i="31"/>
  <c r="Q6" i="31"/>
  <c r="P6" i="31"/>
  <c r="O6" i="31"/>
  <c r="S5" i="31"/>
  <c r="R5" i="31"/>
  <c r="Q5" i="31"/>
  <c r="P5" i="31"/>
  <c r="O5" i="31"/>
  <c r="S4" i="31"/>
  <c r="R4" i="31"/>
  <c r="Q4" i="31"/>
  <c r="P4" i="31"/>
  <c r="O4" i="31"/>
  <c r="S6" i="30"/>
  <c r="R6" i="30"/>
  <c r="Q6" i="30"/>
  <c r="P6" i="30"/>
  <c r="O6" i="30"/>
  <c r="S5" i="30"/>
  <c r="R5" i="30"/>
  <c r="Q5" i="30"/>
  <c r="P5" i="30"/>
  <c r="O5" i="30"/>
  <c r="S4" i="30"/>
  <c r="R4" i="30"/>
  <c r="Q4" i="30"/>
  <c r="P4" i="30"/>
  <c r="O4" i="30"/>
  <c r="T20" i="26" l="1" a="1"/>
  <c r="T20" i="26" s="1"/>
  <c r="T18" i="23" a="1"/>
  <c r="T18" i="23" s="1"/>
  <c r="T5" i="31" a="1"/>
  <c r="T5" i="31" s="1"/>
  <c r="C7" i="33" s="1"/>
  <c r="C11" i="33" s="1"/>
  <c r="T19" i="26" a="1"/>
  <c r="T19" i="26" s="1"/>
  <c r="T21" i="22" a="1"/>
  <c r="T21" i="22" s="1"/>
  <c r="T21" i="13" a="1"/>
  <c r="T21" i="13" s="1"/>
  <c r="T22" i="13" a="1"/>
  <c r="T22" i="13" s="1"/>
  <c r="AU12" i="34" s="1"/>
  <c r="T22" i="22" a="1"/>
  <c r="T4" i="31" a="1"/>
  <c r="T4" i="31" s="1"/>
  <c r="B7" i="33" s="1"/>
  <c r="T22" i="26" a="1"/>
  <c r="T22" i="26" s="1"/>
  <c r="T4" i="30" a="1"/>
  <c r="T4" i="30" s="1"/>
  <c r="B10" i="32" s="1"/>
  <c r="T20" i="13" a="1"/>
  <c r="T20" i="13" s="1"/>
  <c r="T23" i="13" a="1"/>
  <c r="T23" i="13" s="1"/>
  <c r="T17" i="25" a="1"/>
  <c r="T17" i="25" s="1"/>
  <c r="T16" i="23" a="1"/>
  <c r="T16" i="23" s="1"/>
  <c r="AU11" i="34" s="1"/>
  <c r="T23" i="22" a="1"/>
  <c r="T23" i="22" s="1"/>
  <c r="T17" i="23" a="1"/>
  <c r="T17" i="23" s="1"/>
  <c r="T22" i="22"/>
  <c r="AU10" i="34" s="1"/>
  <c r="T6" i="30" a="1"/>
  <c r="T6" i="30" s="1"/>
  <c r="T6" i="31" a="1"/>
  <c r="T6" i="31" s="1"/>
  <c r="T5" i="30" a="1"/>
  <c r="T5" i="30" s="1"/>
  <c r="C10" i="32" s="1"/>
  <c r="C13" i="32" s="1"/>
  <c r="R40" i="7"/>
  <c r="Q40" i="7"/>
  <c r="P40" i="7"/>
  <c r="O40" i="7"/>
  <c r="N40" i="7"/>
  <c r="R39" i="7"/>
  <c r="Q39" i="7"/>
  <c r="P39" i="7"/>
  <c r="O39" i="7"/>
  <c r="N39" i="7"/>
  <c r="R38" i="7"/>
  <c r="Q38" i="7"/>
  <c r="P38" i="7"/>
  <c r="O38" i="7"/>
  <c r="N38" i="7"/>
  <c r="R37" i="7"/>
  <c r="Q37" i="7"/>
  <c r="P37" i="7"/>
  <c r="O37" i="7"/>
  <c r="N37" i="7"/>
  <c r="R36" i="7"/>
  <c r="Q36" i="7"/>
  <c r="P36" i="7"/>
  <c r="O36" i="7"/>
  <c r="N36" i="7"/>
  <c r="R35" i="7"/>
  <c r="Q35" i="7"/>
  <c r="P35" i="7"/>
  <c r="O35" i="7"/>
  <c r="N35" i="7"/>
  <c r="R34" i="7"/>
  <c r="Q34" i="7"/>
  <c r="P34" i="7"/>
  <c r="O34" i="7"/>
  <c r="N34" i="7"/>
  <c r="R33" i="7"/>
  <c r="Q33" i="7"/>
  <c r="P33" i="7"/>
  <c r="O33" i="7"/>
  <c r="N33" i="7"/>
  <c r="R32" i="7"/>
  <c r="Q32" i="7"/>
  <c r="P32" i="7"/>
  <c r="O32" i="7"/>
  <c r="N32" i="7"/>
  <c r="R31" i="7"/>
  <c r="Q31" i="7"/>
  <c r="P31" i="7"/>
  <c r="O31" i="7"/>
  <c r="N31" i="7"/>
  <c r="R30" i="7"/>
  <c r="Q30" i="7"/>
  <c r="P30" i="7"/>
  <c r="O30" i="7"/>
  <c r="N30" i="7"/>
  <c r="R29" i="7"/>
  <c r="Q29" i="7"/>
  <c r="P29" i="7"/>
  <c r="O29" i="7"/>
  <c r="N29" i="7"/>
  <c r="R28" i="7"/>
  <c r="Q28" i="7"/>
  <c r="P28" i="7"/>
  <c r="O28" i="7"/>
  <c r="N28" i="7"/>
  <c r="R27" i="7"/>
  <c r="Q27" i="7"/>
  <c r="P27" i="7"/>
  <c r="O27" i="7"/>
  <c r="N27" i="7"/>
  <c r="R26" i="7"/>
  <c r="Q26" i="7"/>
  <c r="P26" i="7"/>
  <c r="O26" i="7"/>
  <c r="N26" i="7"/>
  <c r="R25" i="7"/>
  <c r="Q25" i="7"/>
  <c r="P25" i="7"/>
  <c r="O25" i="7"/>
  <c r="N25" i="7"/>
  <c r="S25" i="7" s="1" a="1"/>
  <c r="S25" i="7" s="1"/>
  <c r="R24" i="7"/>
  <c r="Q24" i="7"/>
  <c r="P24" i="7"/>
  <c r="O24" i="7"/>
  <c r="N24" i="7"/>
  <c r="S24" i="7" s="1" a="1"/>
  <c r="S24" i="7" s="1"/>
  <c r="R23" i="7"/>
  <c r="Q23" i="7"/>
  <c r="P23" i="7"/>
  <c r="O23" i="7"/>
  <c r="N23" i="7"/>
  <c r="R21" i="7"/>
  <c r="Q21" i="7"/>
  <c r="P21" i="7"/>
  <c r="O21" i="7"/>
  <c r="N21" i="7"/>
  <c r="R20" i="7"/>
  <c r="Q20" i="7"/>
  <c r="P20" i="7"/>
  <c r="O20" i="7"/>
  <c r="N20" i="7"/>
  <c r="R19" i="7"/>
  <c r="Q19" i="7"/>
  <c r="P19" i="7"/>
  <c r="O19" i="7"/>
  <c r="N19" i="7"/>
  <c r="R18" i="7"/>
  <c r="Q18" i="7"/>
  <c r="P18" i="7"/>
  <c r="O18" i="7"/>
  <c r="N18" i="7"/>
  <c r="R17" i="7"/>
  <c r="Q17" i="7"/>
  <c r="P17" i="7"/>
  <c r="O17" i="7"/>
  <c r="N17" i="7"/>
  <c r="R16" i="7"/>
  <c r="Q16" i="7"/>
  <c r="P16" i="7"/>
  <c r="O16" i="7"/>
  <c r="N16" i="7"/>
  <c r="R15" i="7"/>
  <c r="Q15" i="7"/>
  <c r="P15" i="7"/>
  <c r="O15" i="7"/>
  <c r="N15" i="7"/>
  <c r="R14" i="7"/>
  <c r="Q14" i="7"/>
  <c r="P14" i="7"/>
  <c r="O14" i="7"/>
  <c r="N14" i="7"/>
  <c r="R13" i="7"/>
  <c r="Q13" i="7"/>
  <c r="P13" i="7"/>
  <c r="O13" i="7"/>
  <c r="N13" i="7"/>
  <c r="R12" i="7"/>
  <c r="Q12" i="7"/>
  <c r="P12" i="7"/>
  <c r="O12" i="7"/>
  <c r="N12" i="7"/>
  <c r="R11" i="7"/>
  <c r="Q11" i="7"/>
  <c r="P11" i="7"/>
  <c r="O11" i="7"/>
  <c r="N11" i="7"/>
  <c r="R10" i="7"/>
  <c r="Q10" i="7"/>
  <c r="P10" i="7"/>
  <c r="O10" i="7"/>
  <c r="N10" i="7"/>
  <c r="R9" i="7"/>
  <c r="Q9" i="7"/>
  <c r="P9" i="7"/>
  <c r="O9" i="7"/>
  <c r="N9" i="7"/>
  <c r="R8" i="7"/>
  <c r="Q8" i="7"/>
  <c r="P8" i="7"/>
  <c r="O8" i="7"/>
  <c r="N8" i="7"/>
  <c r="R7" i="7"/>
  <c r="Q7" i="7"/>
  <c r="P7" i="7"/>
  <c r="O7" i="7"/>
  <c r="N7" i="7"/>
  <c r="R6" i="7"/>
  <c r="Q6" i="7"/>
  <c r="P6" i="7"/>
  <c r="O6" i="7"/>
  <c r="N6" i="7"/>
  <c r="N5" i="7"/>
  <c r="O5" i="7"/>
  <c r="P5" i="7"/>
  <c r="Q5" i="7"/>
  <c r="R5" i="7"/>
  <c r="R4" i="7"/>
  <c r="Q4" i="7"/>
  <c r="P4" i="7"/>
  <c r="O4" i="7"/>
  <c r="N4" i="7"/>
  <c r="O8" i="21"/>
  <c r="P8" i="21"/>
  <c r="Q8" i="21"/>
  <c r="R8" i="21"/>
  <c r="S8" i="21"/>
  <c r="O9" i="21"/>
  <c r="T9" i="21" s="1" a="1"/>
  <c r="T9" i="21" s="1"/>
  <c r="P9" i="21"/>
  <c r="Q9" i="21"/>
  <c r="R9" i="21"/>
  <c r="S9" i="21"/>
  <c r="O10" i="21"/>
  <c r="T10" i="21" s="1" a="1"/>
  <c r="T10" i="21" s="1"/>
  <c r="P10" i="21"/>
  <c r="Q10" i="21"/>
  <c r="R10" i="21"/>
  <c r="S10" i="21"/>
  <c r="O11" i="21"/>
  <c r="P11" i="21"/>
  <c r="Q11" i="21"/>
  <c r="R11" i="21"/>
  <c r="S11" i="21"/>
  <c r="O12" i="21"/>
  <c r="P12" i="21"/>
  <c r="Q12" i="21"/>
  <c r="R12" i="21"/>
  <c r="S12" i="21"/>
  <c r="O13" i="21"/>
  <c r="P13" i="21"/>
  <c r="Q13" i="21"/>
  <c r="R13" i="21"/>
  <c r="S13" i="21"/>
  <c r="O14" i="21"/>
  <c r="P14" i="21"/>
  <c r="Q14" i="21"/>
  <c r="R14" i="21"/>
  <c r="S14" i="21"/>
  <c r="O15" i="21"/>
  <c r="P15" i="21"/>
  <c r="Q15" i="21"/>
  <c r="R15" i="21"/>
  <c r="S15" i="21"/>
  <c r="O16" i="21"/>
  <c r="P16" i="21"/>
  <c r="Q16" i="21"/>
  <c r="R16" i="21"/>
  <c r="S16" i="21"/>
  <c r="O17" i="21"/>
  <c r="P17" i="21"/>
  <c r="Q17" i="21"/>
  <c r="R17" i="21"/>
  <c r="S17" i="21"/>
  <c r="O18" i="21"/>
  <c r="P18" i="21"/>
  <c r="Q18" i="21"/>
  <c r="R18" i="21"/>
  <c r="S18" i="21"/>
  <c r="O19" i="21"/>
  <c r="P19" i="21"/>
  <c r="Q19" i="21"/>
  <c r="R19" i="21"/>
  <c r="S19" i="21"/>
  <c r="O20" i="21"/>
  <c r="P20" i="21"/>
  <c r="Q20" i="21"/>
  <c r="R20" i="21"/>
  <c r="S20" i="21"/>
  <c r="O21" i="21"/>
  <c r="P21" i="21"/>
  <c r="Q21" i="21"/>
  <c r="R21" i="21"/>
  <c r="S21" i="21"/>
  <c r="O22" i="21"/>
  <c r="T22" i="21" s="1" a="1"/>
  <c r="T22" i="21" s="1"/>
  <c r="P22" i="21"/>
  <c r="Q22" i="21"/>
  <c r="R22" i="21"/>
  <c r="S22" i="21"/>
  <c r="O23" i="21"/>
  <c r="P23" i="21"/>
  <c r="Q23" i="21"/>
  <c r="R23" i="21"/>
  <c r="S23" i="21"/>
  <c r="O24" i="21"/>
  <c r="T24" i="21" s="1" a="1"/>
  <c r="T24" i="21" s="1"/>
  <c r="P24" i="21"/>
  <c r="Q24" i="21"/>
  <c r="R24" i="21"/>
  <c r="S24" i="21"/>
  <c r="O25" i="21"/>
  <c r="P25" i="21"/>
  <c r="Q25" i="21"/>
  <c r="R25" i="21"/>
  <c r="S25" i="21"/>
  <c r="O26" i="21"/>
  <c r="P26" i="21"/>
  <c r="Q26" i="21"/>
  <c r="R26" i="21"/>
  <c r="S26" i="21"/>
  <c r="O27" i="21"/>
  <c r="T27" i="21" s="1" a="1"/>
  <c r="T27" i="21" s="1"/>
  <c r="P27" i="21"/>
  <c r="Q27" i="21"/>
  <c r="R27" i="21"/>
  <c r="S27" i="21"/>
  <c r="O28" i="21"/>
  <c r="T28" i="21" s="1" a="1"/>
  <c r="T28" i="21" s="1"/>
  <c r="P28" i="21"/>
  <c r="Q28" i="21"/>
  <c r="R28" i="21"/>
  <c r="S28" i="21"/>
  <c r="O29" i="21"/>
  <c r="T29" i="21" s="1" a="1"/>
  <c r="T29" i="21" s="1"/>
  <c r="P29" i="21"/>
  <c r="Q29" i="21"/>
  <c r="R29" i="21"/>
  <c r="S29" i="21"/>
  <c r="O30" i="21"/>
  <c r="T30" i="21" s="1" a="1"/>
  <c r="T30" i="21" s="1"/>
  <c r="P30" i="21"/>
  <c r="Q30" i="21"/>
  <c r="R30" i="21"/>
  <c r="S30" i="21"/>
  <c r="O31" i="21"/>
  <c r="T31" i="21" s="1" a="1"/>
  <c r="T31" i="21" s="1"/>
  <c r="P31" i="21"/>
  <c r="Q31" i="21"/>
  <c r="R31" i="21"/>
  <c r="S31" i="21"/>
  <c r="O32" i="21"/>
  <c r="P32" i="21"/>
  <c r="Q32" i="21"/>
  <c r="R32" i="21"/>
  <c r="S32" i="21"/>
  <c r="O33" i="21"/>
  <c r="T33" i="21" s="1" a="1"/>
  <c r="T33" i="21" s="1"/>
  <c r="P33" i="21"/>
  <c r="Q33" i="21"/>
  <c r="R33" i="21"/>
  <c r="S33" i="21"/>
  <c r="O34" i="21"/>
  <c r="P34" i="21"/>
  <c r="Q34" i="21"/>
  <c r="R34" i="21"/>
  <c r="S34" i="21"/>
  <c r="O35" i="21"/>
  <c r="T35" i="21" s="1" a="1"/>
  <c r="T35" i="21" s="1"/>
  <c r="P35" i="21"/>
  <c r="Q35" i="21"/>
  <c r="R35" i="21"/>
  <c r="S35" i="21"/>
  <c r="O36" i="21"/>
  <c r="T36" i="21" s="1" a="1"/>
  <c r="T36" i="21" s="1"/>
  <c r="P36" i="21"/>
  <c r="Q36" i="21"/>
  <c r="R36" i="21"/>
  <c r="S36" i="21"/>
  <c r="O37" i="21"/>
  <c r="T37" i="21" s="1" a="1"/>
  <c r="T37" i="21" s="1"/>
  <c r="P37" i="21"/>
  <c r="Q37" i="21"/>
  <c r="R37" i="21"/>
  <c r="S37" i="21"/>
  <c r="O38" i="21"/>
  <c r="P38" i="21"/>
  <c r="Q38" i="21"/>
  <c r="R38" i="21"/>
  <c r="S38" i="21"/>
  <c r="O39" i="21"/>
  <c r="T39" i="21" s="1" a="1"/>
  <c r="T39" i="21" s="1"/>
  <c r="P39" i="21"/>
  <c r="Q39" i="21"/>
  <c r="R39" i="21"/>
  <c r="S39" i="21"/>
  <c r="O40" i="21"/>
  <c r="P40" i="21"/>
  <c r="Q40" i="21"/>
  <c r="R40" i="21"/>
  <c r="S40" i="21"/>
  <c r="S7" i="21"/>
  <c r="R7" i="21"/>
  <c r="Q7" i="21"/>
  <c r="P7" i="21"/>
  <c r="O7" i="21"/>
  <c r="T7" i="21" s="1" a="1"/>
  <c r="T7" i="21" s="1"/>
  <c r="S6" i="21"/>
  <c r="R6" i="21"/>
  <c r="Q6" i="21"/>
  <c r="P6" i="21"/>
  <c r="O6" i="21"/>
  <c r="T6" i="21" s="1" a="1"/>
  <c r="T6" i="21" s="1"/>
  <c r="S5" i="21"/>
  <c r="R5" i="21"/>
  <c r="Q5" i="21"/>
  <c r="P5" i="21"/>
  <c r="O5" i="21"/>
  <c r="S4" i="21"/>
  <c r="R4" i="21"/>
  <c r="Q4" i="21"/>
  <c r="P4" i="21"/>
  <c r="O4" i="21"/>
  <c r="T4" i="21" s="1" a="1"/>
  <c r="T4" i="21" s="1"/>
  <c r="O6" i="20"/>
  <c r="P6" i="20"/>
  <c r="Q6" i="20"/>
  <c r="R6" i="20"/>
  <c r="S6" i="20"/>
  <c r="O7" i="20"/>
  <c r="P7" i="20"/>
  <c r="Q7" i="20"/>
  <c r="R7" i="20"/>
  <c r="S7" i="20"/>
  <c r="S5" i="20"/>
  <c r="R5" i="20"/>
  <c r="Q5" i="20"/>
  <c r="P5" i="20"/>
  <c r="O5" i="20"/>
  <c r="S4" i="20"/>
  <c r="R4" i="20"/>
  <c r="Q4" i="20"/>
  <c r="P4" i="20"/>
  <c r="O4" i="20"/>
  <c r="S5" i="19"/>
  <c r="R5" i="19"/>
  <c r="Q5" i="19"/>
  <c r="P5" i="19"/>
  <c r="O5" i="19"/>
  <c r="S4" i="19"/>
  <c r="R4" i="19"/>
  <c r="Q4" i="19"/>
  <c r="P4" i="19"/>
  <c r="O4" i="19"/>
  <c r="O10" i="18"/>
  <c r="P10" i="18"/>
  <c r="Q10" i="18"/>
  <c r="R10" i="18"/>
  <c r="S10" i="18"/>
  <c r="O11" i="18"/>
  <c r="P11" i="18"/>
  <c r="Q11" i="18"/>
  <c r="R11" i="18"/>
  <c r="S11" i="18"/>
  <c r="O12" i="18"/>
  <c r="P12" i="18"/>
  <c r="Q12" i="18"/>
  <c r="R12" i="18"/>
  <c r="S12" i="18"/>
  <c r="O13" i="18"/>
  <c r="P13" i="18"/>
  <c r="Q13" i="18"/>
  <c r="R13" i="18"/>
  <c r="S13" i="18"/>
  <c r="O14" i="18"/>
  <c r="P14" i="18"/>
  <c r="Q14" i="18"/>
  <c r="R14" i="18"/>
  <c r="S14" i="18"/>
  <c r="O15" i="18"/>
  <c r="P15" i="18"/>
  <c r="Q15" i="18"/>
  <c r="R15" i="18"/>
  <c r="S15" i="18"/>
  <c r="O16" i="18"/>
  <c r="P16" i="18"/>
  <c r="Q16" i="18"/>
  <c r="R16" i="18"/>
  <c r="S16" i="18"/>
  <c r="O17" i="18"/>
  <c r="P17" i="18"/>
  <c r="Q17" i="18"/>
  <c r="R17" i="18"/>
  <c r="S17" i="18"/>
  <c r="O18" i="18"/>
  <c r="P18" i="18"/>
  <c r="Q18" i="18"/>
  <c r="R18" i="18"/>
  <c r="S18" i="18"/>
  <c r="O19" i="18"/>
  <c r="P19" i="18"/>
  <c r="Q19" i="18"/>
  <c r="R19" i="18"/>
  <c r="S19" i="18"/>
  <c r="O20" i="18"/>
  <c r="P20" i="18"/>
  <c r="Q20" i="18"/>
  <c r="R20" i="18"/>
  <c r="S20" i="18"/>
  <c r="O21" i="18"/>
  <c r="P21" i="18"/>
  <c r="Q21" i="18"/>
  <c r="R21" i="18"/>
  <c r="S21" i="18"/>
  <c r="O22" i="18"/>
  <c r="P22" i="18"/>
  <c r="Q22" i="18"/>
  <c r="R22" i="18"/>
  <c r="S22" i="18"/>
  <c r="O23" i="18"/>
  <c r="P23" i="18"/>
  <c r="Q23" i="18"/>
  <c r="R23" i="18"/>
  <c r="S23" i="18"/>
  <c r="O24" i="18"/>
  <c r="P24" i="18"/>
  <c r="Q24" i="18"/>
  <c r="R24" i="18"/>
  <c r="S24" i="18"/>
  <c r="O25" i="18"/>
  <c r="P25" i="18"/>
  <c r="Q25" i="18"/>
  <c r="R25" i="18"/>
  <c r="S25" i="18"/>
  <c r="O26" i="18"/>
  <c r="P26" i="18"/>
  <c r="Q26" i="18"/>
  <c r="R26" i="18"/>
  <c r="S26" i="18"/>
  <c r="O27" i="18"/>
  <c r="P27" i="18"/>
  <c r="Q27" i="18"/>
  <c r="R27" i="18"/>
  <c r="S27" i="18"/>
  <c r="O28" i="18"/>
  <c r="P28" i="18"/>
  <c r="Q28" i="18"/>
  <c r="R28" i="18"/>
  <c r="S28" i="18"/>
  <c r="O29" i="18"/>
  <c r="P29" i="18"/>
  <c r="Q29" i="18"/>
  <c r="R29" i="18"/>
  <c r="S29" i="18"/>
  <c r="O30" i="18"/>
  <c r="P30" i="18"/>
  <c r="Q30" i="18"/>
  <c r="R30" i="18"/>
  <c r="S30" i="18"/>
  <c r="O31" i="18"/>
  <c r="P31" i="18"/>
  <c r="Q31" i="18"/>
  <c r="R31" i="18"/>
  <c r="S31" i="18"/>
  <c r="O32" i="18"/>
  <c r="T32" i="18" s="1" a="1"/>
  <c r="T32" i="18" s="1"/>
  <c r="P32" i="18"/>
  <c r="Q32" i="18"/>
  <c r="R32" i="18"/>
  <c r="S32" i="18"/>
  <c r="O33" i="18"/>
  <c r="T33" i="18" s="1" a="1"/>
  <c r="T33" i="18" s="1"/>
  <c r="P33" i="18"/>
  <c r="Q33" i="18"/>
  <c r="R33" i="18"/>
  <c r="S33" i="18"/>
  <c r="O34" i="18"/>
  <c r="P34" i="18"/>
  <c r="Q34" i="18"/>
  <c r="R34" i="18"/>
  <c r="S34" i="18"/>
  <c r="O35" i="18"/>
  <c r="P35" i="18"/>
  <c r="Q35" i="18"/>
  <c r="R35" i="18"/>
  <c r="S35" i="18"/>
  <c r="O36" i="18"/>
  <c r="P36" i="18"/>
  <c r="Q36" i="18"/>
  <c r="R36" i="18"/>
  <c r="S36" i="18"/>
  <c r="O37" i="18"/>
  <c r="P37" i="18"/>
  <c r="Q37" i="18"/>
  <c r="R37" i="18"/>
  <c r="S37" i="18"/>
  <c r="O38" i="18"/>
  <c r="P38" i="18"/>
  <c r="Q38" i="18"/>
  <c r="R38" i="18"/>
  <c r="S38" i="18"/>
  <c r="O39" i="18"/>
  <c r="P39" i="18"/>
  <c r="Q39" i="18"/>
  <c r="R39" i="18"/>
  <c r="S39" i="18"/>
  <c r="O40" i="18"/>
  <c r="P40" i="18"/>
  <c r="Q40" i="18"/>
  <c r="R40" i="18"/>
  <c r="S40" i="18"/>
  <c r="O41" i="18"/>
  <c r="P41" i="18"/>
  <c r="Q41" i="18"/>
  <c r="R41" i="18"/>
  <c r="S41" i="18"/>
  <c r="O42" i="18"/>
  <c r="P42" i="18"/>
  <c r="Q42" i="18"/>
  <c r="R42" i="18"/>
  <c r="S42" i="18"/>
  <c r="O43" i="18"/>
  <c r="P43" i="18"/>
  <c r="Q43" i="18"/>
  <c r="R43" i="18"/>
  <c r="S43" i="18"/>
  <c r="O44" i="18"/>
  <c r="P44" i="18"/>
  <c r="Q44" i="18"/>
  <c r="R44" i="18"/>
  <c r="S44" i="18"/>
  <c r="O45" i="18"/>
  <c r="P45" i="18"/>
  <c r="Q45" i="18"/>
  <c r="R45" i="18"/>
  <c r="S45" i="18"/>
  <c r="O46" i="18"/>
  <c r="P46" i="18"/>
  <c r="Q46" i="18"/>
  <c r="R46" i="18"/>
  <c r="S46" i="18"/>
  <c r="O47" i="18"/>
  <c r="P47" i="18"/>
  <c r="Q47" i="18"/>
  <c r="R47" i="18"/>
  <c r="S47" i="18"/>
  <c r="O48" i="18"/>
  <c r="P48" i="18"/>
  <c r="Q48" i="18"/>
  <c r="R48" i="18"/>
  <c r="S48" i="18"/>
  <c r="O49" i="18"/>
  <c r="P49" i="18"/>
  <c r="Q49" i="18"/>
  <c r="R49" i="18"/>
  <c r="S49" i="18"/>
  <c r="O50" i="18"/>
  <c r="P50" i="18"/>
  <c r="Q50" i="18"/>
  <c r="R50" i="18"/>
  <c r="S50" i="18"/>
  <c r="O51" i="18"/>
  <c r="P51" i="18"/>
  <c r="Q51" i="18"/>
  <c r="R51" i="18"/>
  <c r="S51" i="18"/>
  <c r="O52" i="18"/>
  <c r="P52" i="18"/>
  <c r="Q52" i="18"/>
  <c r="R52" i="18"/>
  <c r="S52" i="18"/>
  <c r="O53" i="18"/>
  <c r="P53" i="18"/>
  <c r="Q53" i="18"/>
  <c r="R53" i="18"/>
  <c r="S53" i="18"/>
  <c r="O54" i="18"/>
  <c r="P54" i="18"/>
  <c r="Q54" i="18"/>
  <c r="R54" i="18"/>
  <c r="S54" i="18"/>
  <c r="O55" i="18"/>
  <c r="P55" i="18"/>
  <c r="Q55" i="18"/>
  <c r="R55" i="18"/>
  <c r="S55" i="18"/>
  <c r="O56" i="18"/>
  <c r="P56" i="18"/>
  <c r="Q56" i="18"/>
  <c r="R56" i="18"/>
  <c r="S56" i="18"/>
  <c r="O57" i="18"/>
  <c r="P57" i="18"/>
  <c r="Q57" i="18"/>
  <c r="R57" i="18"/>
  <c r="S57" i="18"/>
  <c r="O58" i="18"/>
  <c r="P58" i="18"/>
  <c r="Q58" i="18"/>
  <c r="R58" i="18"/>
  <c r="S58" i="18"/>
  <c r="O59" i="18"/>
  <c r="P59" i="18"/>
  <c r="Q59" i="18"/>
  <c r="R59" i="18"/>
  <c r="S59" i="18"/>
  <c r="O60" i="18"/>
  <c r="P60" i="18"/>
  <c r="Q60" i="18"/>
  <c r="R60" i="18"/>
  <c r="S60" i="18"/>
  <c r="O61" i="18"/>
  <c r="P61" i="18"/>
  <c r="Q61" i="18"/>
  <c r="R61" i="18"/>
  <c r="S61" i="18"/>
  <c r="O62" i="18"/>
  <c r="P62" i="18"/>
  <c r="Q62" i="18"/>
  <c r="R62" i="18"/>
  <c r="S62" i="18"/>
  <c r="O63" i="18"/>
  <c r="P63" i="18"/>
  <c r="Q63" i="18"/>
  <c r="R63" i="18"/>
  <c r="S63" i="18"/>
  <c r="O64" i="18"/>
  <c r="P64" i="18"/>
  <c r="Q64" i="18"/>
  <c r="R64" i="18"/>
  <c r="S64" i="18"/>
  <c r="O65" i="18"/>
  <c r="P65" i="18"/>
  <c r="Q65" i="18"/>
  <c r="R65" i="18"/>
  <c r="S65" i="18"/>
  <c r="S9" i="18"/>
  <c r="R9" i="18"/>
  <c r="Q9" i="18"/>
  <c r="P9" i="18"/>
  <c r="O9" i="18"/>
  <c r="S8" i="18"/>
  <c r="R8" i="18"/>
  <c r="Q8" i="18"/>
  <c r="P8" i="18"/>
  <c r="O8" i="18"/>
  <c r="S7" i="18"/>
  <c r="R7" i="18"/>
  <c r="Q7" i="18"/>
  <c r="P7" i="18"/>
  <c r="O7" i="18"/>
  <c r="S6" i="18"/>
  <c r="R6" i="18"/>
  <c r="Q6" i="18"/>
  <c r="P6" i="18"/>
  <c r="O6" i="18"/>
  <c r="S5" i="18"/>
  <c r="R5" i="18"/>
  <c r="Q5" i="18"/>
  <c r="P5" i="18"/>
  <c r="O5" i="18"/>
  <c r="S4" i="18"/>
  <c r="R4" i="18"/>
  <c r="Q4" i="18"/>
  <c r="P4" i="18"/>
  <c r="O4" i="18"/>
  <c r="O10" i="25"/>
  <c r="P10" i="25"/>
  <c r="Q10" i="25"/>
  <c r="R10" i="25"/>
  <c r="S10" i="25"/>
  <c r="O11" i="25"/>
  <c r="P11" i="25"/>
  <c r="Q11" i="25"/>
  <c r="R11" i="25"/>
  <c r="S11" i="25"/>
  <c r="O12" i="25"/>
  <c r="P12" i="25"/>
  <c r="Q12" i="25"/>
  <c r="R12" i="25"/>
  <c r="S12" i="25"/>
  <c r="O13" i="25"/>
  <c r="T13" i="25" s="1" a="1"/>
  <c r="T13" i="25" s="1"/>
  <c r="P13" i="25"/>
  <c r="Q13" i="25"/>
  <c r="R13" i="25"/>
  <c r="S13" i="25"/>
  <c r="O14" i="25"/>
  <c r="P14" i="25"/>
  <c r="Q14" i="25"/>
  <c r="R14" i="25"/>
  <c r="S14" i="25"/>
  <c r="O15" i="25"/>
  <c r="P15" i="25"/>
  <c r="Q15" i="25"/>
  <c r="R15" i="25"/>
  <c r="S15" i="25"/>
  <c r="O16" i="25"/>
  <c r="P16" i="25"/>
  <c r="Q16" i="25"/>
  <c r="R16" i="25"/>
  <c r="S16" i="25"/>
  <c r="S9" i="25"/>
  <c r="R9" i="25"/>
  <c r="Q9" i="25"/>
  <c r="P9" i="25"/>
  <c r="O9" i="25"/>
  <c r="S8" i="25"/>
  <c r="R8" i="25"/>
  <c r="Q8" i="25"/>
  <c r="P8" i="25"/>
  <c r="O8" i="25"/>
  <c r="S7" i="25"/>
  <c r="R7" i="25"/>
  <c r="Q7" i="25"/>
  <c r="P7" i="25"/>
  <c r="O7" i="25"/>
  <c r="S6" i="25"/>
  <c r="R6" i="25"/>
  <c r="Q6" i="25"/>
  <c r="P6" i="25"/>
  <c r="O6" i="25"/>
  <c r="S5" i="25"/>
  <c r="R5" i="25"/>
  <c r="Q5" i="25"/>
  <c r="P5" i="25"/>
  <c r="O5" i="25"/>
  <c r="S4" i="25"/>
  <c r="R4" i="25"/>
  <c r="Q4" i="25"/>
  <c r="P4" i="25"/>
  <c r="O4" i="25"/>
  <c r="O7" i="26"/>
  <c r="P7" i="26"/>
  <c r="Q7" i="26"/>
  <c r="R7" i="26"/>
  <c r="S7" i="26"/>
  <c r="O8" i="26"/>
  <c r="P8" i="26"/>
  <c r="Q8" i="26"/>
  <c r="R8" i="26"/>
  <c r="S8" i="26"/>
  <c r="O9" i="26"/>
  <c r="P9" i="26"/>
  <c r="Q9" i="26"/>
  <c r="R9" i="26"/>
  <c r="S9" i="26"/>
  <c r="O10" i="26"/>
  <c r="P10" i="26"/>
  <c r="Q10" i="26"/>
  <c r="R10" i="26"/>
  <c r="S10" i="26"/>
  <c r="O11" i="26"/>
  <c r="P11" i="26"/>
  <c r="Q11" i="26"/>
  <c r="R11" i="26"/>
  <c r="S11" i="26"/>
  <c r="O12" i="26"/>
  <c r="P12" i="26"/>
  <c r="Q12" i="26"/>
  <c r="R12" i="26"/>
  <c r="S12" i="26"/>
  <c r="O13" i="26"/>
  <c r="P13" i="26"/>
  <c r="Q13" i="26"/>
  <c r="R13" i="26"/>
  <c r="S13" i="26"/>
  <c r="O14" i="26"/>
  <c r="P14" i="26"/>
  <c r="Q14" i="26"/>
  <c r="R14" i="26"/>
  <c r="S14" i="26"/>
  <c r="O15" i="26"/>
  <c r="P15" i="26"/>
  <c r="Q15" i="26"/>
  <c r="R15" i="26"/>
  <c r="S15" i="26"/>
  <c r="O16" i="26"/>
  <c r="P16" i="26"/>
  <c r="Q16" i="26"/>
  <c r="R16" i="26"/>
  <c r="S16" i="26"/>
  <c r="O17" i="26"/>
  <c r="P17" i="26"/>
  <c r="Q17" i="26"/>
  <c r="R17" i="26"/>
  <c r="S17" i="26"/>
  <c r="S6" i="26"/>
  <c r="R6" i="26"/>
  <c r="Q6" i="26"/>
  <c r="P6" i="26"/>
  <c r="O6" i="26"/>
  <c r="S5" i="26"/>
  <c r="R5" i="26"/>
  <c r="Q5" i="26"/>
  <c r="P5" i="26"/>
  <c r="O5" i="26"/>
  <c r="S4" i="26"/>
  <c r="R4" i="26"/>
  <c r="Q4" i="26"/>
  <c r="P4" i="26"/>
  <c r="O4" i="26"/>
  <c r="T4" i="26" s="1" a="1"/>
  <c r="T4" i="26" s="1"/>
  <c r="S6" i="17"/>
  <c r="R6" i="17"/>
  <c r="Q6" i="17"/>
  <c r="P6" i="17"/>
  <c r="O6" i="17"/>
  <c r="S5" i="17"/>
  <c r="R5" i="17"/>
  <c r="Q5" i="17"/>
  <c r="P5" i="17"/>
  <c r="O5" i="17"/>
  <c r="S4" i="17"/>
  <c r="R4" i="17"/>
  <c r="Q4" i="17"/>
  <c r="P4" i="17"/>
  <c r="O4" i="17"/>
  <c r="O10" i="16"/>
  <c r="P10" i="16"/>
  <c r="Q10" i="16"/>
  <c r="R10" i="16"/>
  <c r="S10" i="16"/>
  <c r="O11" i="16"/>
  <c r="P11" i="16"/>
  <c r="Q11" i="16"/>
  <c r="R11" i="16"/>
  <c r="S11" i="16"/>
  <c r="O12" i="16"/>
  <c r="P12" i="16"/>
  <c r="Q12" i="16"/>
  <c r="R12" i="16"/>
  <c r="S12" i="16"/>
  <c r="O13" i="16"/>
  <c r="P13" i="16"/>
  <c r="Q13" i="16"/>
  <c r="R13" i="16"/>
  <c r="S13" i="16"/>
  <c r="O14" i="16"/>
  <c r="P14" i="16"/>
  <c r="Q14" i="16"/>
  <c r="R14" i="16"/>
  <c r="S14" i="16"/>
  <c r="O15" i="16"/>
  <c r="P15" i="16"/>
  <c r="Q15" i="16"/>
  <c r="R15" i="16"/>
  <c r="S15" i="16"/>
  <c r="O16" i="16"/>
  <c r="T16" i="16" s="1" a="1"/>
  <c r="T16" i="16" s="1"/>
  <c r="P16" i="16"/>
  <c r="Q16" i="16"/>
  <c r="R16" i="16"/>
  <c r="S16" i="16"/>
  <c r="O17" i="16"/>
  <c r="T17" i="16" s="1" a="1"/>
  <c r="T17" i="16" s="1"/>
  <c r="P17" i="16"/>
  <c r="Q17" i="16"/>
  <c r="R17" i="16"/>
  <c r="S17" i="16"/>
  <c r="O18" i="16"/>
  <c r="P18" i="16"/>
  <c r="Q18" i="16"/>
  <c r="R18" i="16"/>
  <c r="S18" i="16"/>
  <c r="O19" i="16"/>
  <c r="P19" i="16"/>
  <c r="Q19" i="16"/>
  <c r="R19" i="16"/>
  <c r="S19" i="16"/>
  <c r="O20" i="16"/>
  <c r="P20" i="16"/>
  <c r="Q20" i="16"/>
  <c r="R20" i="16"/>
  <c r="S20" i="16"/>
  <c r="O21" i="16"/>
  <c r="P21" i="16"/>
  <c r="Q21" i="16"/>
  <c r="R21" i="16"/>
  <c r="S21" i="16"/>
  <c r="O22" i="16"/>
  <c r="P22" i="16"/>
  <c r="Q22" i="16"/>
  <c r="R22" i="16"/>
  <c r="S22" i="16"/>
  <c r="O23" i="16"/>
  <c r="P23" i="16"/>
  <c r="Q23" i="16"/>
  <c r="R23" i="16"/>
  <c r="S23" i="16"/>
  <c r="O24" i="16"/>
  <c r="P24" i="16"/>
  <c r="Q24" i="16"/>
  <c r="R24" i="16"/>
  <c r="S24" i="16"/>
  <c r="S9" i="16"/>
  <c r="R9" i="16"/>
  <c r="Q9" i="16"/>
  <c r="P9" i="16"/>
  <c r="O9" i="16"/>
  <c r="S8" i="16"/>
  <c r="R8" i="16"/>
  <c r="Q8" i="16"/>
  <c r="P8" i="16"/>
  <c r="O8" i="16"/>
  <c r="S7" i="16"/>
  <c r="R7" i="16"/>
  <c r="Q7" i="16"/>
  <c r="P7" i="16"/>
  <c r="O7" i="16"/>
  <c r="S6" i="16"/>
  <c r="R6" i="16"/>
  <c r="Q6" i="16"/>
  <c r="P6" i="16"/>
  <c r="O6" i="16"/>
  <c r="S5" i="16"/>
  <c r="R5" i="16"/>
  <c r="Q5" i="16"/>
  <c r="P5" i="16"/>
  <c r="O5" i="16"/>
  <c r="S4" i="16"/>
  <c r="R4" i="16"/>
  <c r="Q4" i="16"/>
  <c r="P4" i="16"/>
  <c r="O4" i="16"/>
  <c r="O10" i="15"/>
  <c r="P10" i="15"/>
  <c r="Q10" i="15"/>
  <c r="R10" i="15"/>
  <c r="S10" i="15"/>
  <c r="O11" i="15"/>
  <c r="P11" i="15"/>
  <c r="Q11" i="15"/>
  <c r="R11" i="15"/>
  <c r="S11" i="15"/>
  <c r="O12" i="15"/>
  <c r="P12" i="15"/>
  <c r="Q12" i="15"/>
  <c r="R12" i="15"/>
  <c r="S12" i="15"/>
  <c r="O13" i="15"/>
  <c r="P13" i="15"/>
  <c r="Q13" i="15"/>
  <c r="R13" i="15"/>
  <c r="S13" i="15"/>
  <c r="O14" i="15"/>
  <c r="P14" i="15"/>
  <c r="Q14" i="15"/>
  <c r="R14" i="15"/>
  <c r="S14" i="15"/>
  <c r="O15" i="15"/>
  <c r="P15" i="15"/>
  <c r="Q15" i="15"/>
  <c r="R15" i="15"/>
  <c r="S15" i="15"/>
  <c r="O16" i="15"/>
  <c r="P16" i="15"/>
  <c r="Q16" i="15"/>
  <c r="R16" i="15"/>
  <c r="S16" i="15"/>
  <c r="O17" i="15"/>
  <c r="P17" i="15"/>
  <c r="Q17" i="15"/>
  <c r="R17" i="15"/>
  <c r="S17" i="15"/>
  <c r="O18" i="15"/>
  <c r="P18" i="15"/>
  <c r="Q18" i="15"/>
  <c r="R18" i="15"/>
  <c r="S18" i="15"/>
  <c r="O19" i="15"/>
  <c r="P19" i="15"/>
  <c r="Q19" i="15"/>
  <c r="R19" i="15"/>
  <c r="S19" i="15"/>
  <c r="O20" i="15"/>
  <c r="P20" i="15"/>
  <c r="Q20" i="15"/>
  <c r="R20" i="15"/>
  <c r="S20" i="15"/>
  <c r="O21" i="15"/>
  <c r="P21" i="15"/>
  <c r="Q21" i="15"/>
  <c r="R21" i="15"/>
  <c r="S21" i="15"/>
  <c r="O22" i="15"/>
  <c r="P22" i="15"/>
  <c r="Q22" i="15"/>
  <c r="R22" i="15"/>
  <c r="S22" i="15"/>
  <c r="O23" i="15"/>
  <c r="P23" i="15"/>
  <c r="Q23" i="15"/>
  <c r="R23" i="15"/>
  <c r="S23" i="15"/>
  <c r="O24" i="15"/>
  <c r="P24" i="15"/>
  <c r="Q24" i="15"/>
  <c r="R24" i="15"/>
  <c r="S24" i="15"/>
  <c r="O25" i="15"/>
  <c r="P25" i="15"/>
  <c r="Q25" i="15"/>
  <c r="R25" i="15"/>
  <c r="S25" i="15"/>
  <c r="O26" i="15"/>
  <c r="P26" i="15"/>
  <c r="Q26" i="15"/>
  <c r="R26" i="15"/>
  <c r="S26" i="15"/>
  <c r="O27" i="15"/>
  <c r="P27" i="15"/>
  <c r="Q27" i="15"/>
  <c r="R27" i="15"/>
  <c r="S27" i="15"/>
  <c r="O28" i="15"/>
  <c r="P28" i="15"/>
  <c r="Q28" i="15"/>
  <c r="R28" i="15"/>
  <c r="S28" i="15"/>
  <c r="O29" i="15"/>
  <c r="P29" i="15"/>
  <c r="Q29" i="15"/>
  <c r="R29" i="15"/>
  <c r="S29" i="15"/>
  <c r="O30" i="15"/>
  <c r="P30" i="15"/>
  <c r="Q30" i="15"/>
  <c r="R30" i="15"/>
  <c r="S30" i="15"/>
  <c r="O31" i="15"/>
  <c r="P31" i="15"/>
  <c r="Q31" i="15"/>
  <c r="R31" i="15"/>
  <c r="S31" i="15"/>
  <c r="O32" i="15"/>
  <c r="T32" i="15" s="1" a="1"/>
  <c r="T32" i="15" s="1"/>
  <c r="P32" i="15"/>
  <c r="Q32" i="15"/>
  <c r="R32" i="15"/>
  <c r="S32" i="15"/>
  <c r="O33" i="15"/>
  <c r="T33" i="15" s="1" a="1"/>
  <c r="T33" i="15" s="1"/>
  <c r="P33" i="15"/>
  <c r="Q33" i="15"/>
  <c r="R33" i="15"/>
  <c r="S33" i="15"/>
  <c r="O34" i="15"/>
  <c r="P34" i="15"/>
  <c r="Q34" i="15"/>
  <c r="R34" i="15"/>
  <c r="S34" i="15"/>
  <c r="O35" i="15"/>
  <c r="P35" i="15"/>
  <c r="Q35" i="15"/>
  <c r="R35" i="15"/>
  <c r="S35" i="15"/>
  <c r="O36" i="15"/>
  <c r="P36" i="15"/>
  <c r="Q36" i="15"/>
  <c r="R36" i="15"/>
  <c r="S36" i="15"/>
  <c r="O37" i="15"/>
  <c r="P37" i="15"/>
  <c r="Q37" i="15"/>
  <c r="R37" i="15"/>
  <c r="S37" i="15"/>
  <c r="O38" i="15"/>
  <c r="P38" i="15"/>
  <c r="Q38" i="15"/>
  <c r="R38" i="15"/>
  <c r="S38" i="15"/>
  <c r="O39" i="15"/>
  <c r="P39" i="15"/>
  <c r="Q39" i="15"/>
  <c r="R39" i="15"/>
  <c r="S39" i="15"/>
  <c r="O40" i="15"/>
  <c r="P40" i="15"/>
  <c r="Q40" i="15"/>
  <c r="R40" i="15"/>
  <c r="S40" i="15"/>
  <c r="O41" i="15"/>
  <c r="P41" i="15"/>
  <c r="Q41" i="15"/>
  <c r="R41" i="15"/>
  <c r="S41" i="15"/>
  <c r="O42" i="15"/>
  <c r="P42" i="15"/>
  <c r="Q42" i="15"/>
  <c r="R42" i="15"/>
  <c r="S42" i="15"/>
  <c r="O43" i="15"/>
  <c r="P43" i="15"/>
  <c r="Q43" i="15"/>
  <c r="R43" i="15"/>
  <c r="S43" i="15"/>
  <c r="O44" i="15"/>
  <c r="P44" i="15"/>
  <c r="Q44" i="15"/>
  <c r="R44" i="15"/>
  <c r="S44" i="15"/>
  <c r="O45" i="15"/>
  <c r="P45" i="15"/>
  <c r="Q45" i="15"/>
  <c r="R45" i="15"/>
  <c r="S45" i="15"/>
  <c r="O46" i="15"/>
  <c r="P46" i="15"/>
  <c r="Q46" i="15"/>
  <c r="R46" i="15"/>
  <c r="S46" i="15"/>
  <c r="O47" i="15"/>
  <c r="P47" i="15"/>
  <c r="Q47" i="15"/>
  <c r="R47" i="15"/>
  <c r="S47" i="15"/>
  <c r="O48" i="15"/>
  <c r="P48" i="15"/>
  <c r="Q48" i="15"/>
  <c r="R48" i="15"/>
  <c r="S48" i="15"/>
  <c r="O49" i="15"/>
  <c r="P49" i="15"/>
  <c r="Q49" i="15"/>
  <c r="R49" i="15"/>
  <c r="S49" i="15"/>
  <c r="O50" i="15"/>
  <c r="P50" i="15"/>
  <c r="Q50" i="15"/>
  <c r="R50" i="15"/>
  <c r="S50" i="15"/>
  <c r="O51" i="15"/>
  <c r="P51" i="15"/>
  <c r="Q51" i="15"/>
  <c r="R51" i="15"/>
  <c r="S51" i="15"/>
  <c r="O52" i="15"/>
  <c r="P52" i="15"/>
  <c r="Q52" i="15"/>
  <c r="R52" i="15"/>
  <c r="S52" i="15"/>
  <c r="O53" i="15"/>
  <c r="P53" i="15"/>
  <c r="Q53" i="15"/>
  <c r="R53" i="15"/>
  <c r="S53" i="15"/>
  <c r="O54" i="15"/>
  <c r="P54" i="15"/>
  <c r="Q54" i="15"/>
  <c r="R54" i="15"/>
  <c r="S54" i="15"/>
  <c r="O55" i="15"/>
  <c r="P55" i="15"/>
  <c r="Q55" i="15"/>
  <c r="R55" i="15"/>
  <c r="S55" i="15"/>
  <c r="O56" i="15"/>
  <c r="P56" i="15"/>
  <c r="Q56" i="15"/>
  <c r="R56" i="15"/>
  <c r="S56" i="15"/>
  <c r="O57" i="15"/>
  <c r="P57" i="15"/>
  <c r="Q57" i="15"/>
  <c r="R57" i="15"/>
  <c r="S57" i="15"/>
  <c r="O58" i="15"/>
  <c r="P58" i="15"/>
  <c r="Q58" i="15"/>
  <c r="R58" i="15"/>
  <c r="S58" i="15"/>
  <c r="O59" i="15"/>
  <c r="P59" i="15"/>
  <c r="Q59" i="15"/>
  <c r="R59" i="15"/>
  <c r="S59" i="15"/>
  <c r="O60" i="15"/>
  <c r="P60" i="15"/>
  <c r="Q60" i="15"/>
  <c r="R60" i="15"/>
  <c r="S60" i="15"/>
  <c r="O61" i="15"/>
  <c r="P61" i="15"/>
  <c r="Q61" i="15"/>
  <c r="R61" i="15"/>
  <c r="S61" i="15"/>
  <c r="O62" i="15"/>
  <c r="P62" i="15"/>
  <c r="Q62" i="15"/>
  <c r="R62" i="15"/>
  <c r="S62" i="15"/>
  <c r="O63" i="15"/>
  <c r="P63" i="15"/>
  <c r="Q63" i="15"/>
  <c r="R63" i="15"/>
  <c r="S63" i="15"/>
  <c r="O64" i="15"/>
  <c r="P64" i="15"/>
  <c r="Q64" i="15"/>
  <c r="R64" i="15"/>
  <c r="S64" i="15"/>
  <c r="O65" i="15"/>
  <c r="P65" i="15"/>
  <c r="Q65" i="15"/>
  <c r="R65" i="15"/>
  <c r="S65" i="15"/>
  <c r="S9" i="15"/>
  <c r="R9" i="15"/>
  <c r="Q9" i="15"/>
  <c r="P9" i="15"/>
  <c r="O9" i="15"/>
  <c r="S8" i="15"/>
  <c r="R8" i="15"/>
  <c r="Q8" i="15"/>
  <c r="P8" i="15"/>
  <c r="O8" i="15"/>
  <c r="S7" i="15"/>
  <c r="R7" i="15"/>
  <c r="Q7" i="15"/>
  <c r="P7" i="15"/>
  <c r="O7" i="15"/>
  <c r="S6" i="15"/>
  <c r="R6" i="15"/>
  <c r="Q6" i="15"/>
  <c r="P6" i="15"/>
  <c r="O6" i="15"/>
  <c r="S5" i="15"/>
  <c r="R5" i="15"/>
  <c r="Q5" i="15"/>
  <c r="P5" i="15"/>
  <c r="O5" i="15"/>
  <c r="S4" i="15"/>
  <c r="R4" i="15"/>
  <c r="Q4" i="15"/>
  <c r="P4" i="15"/>
  <c r="O4" i="15"/>
  <c r="O10" i="13"/>
  <c r="P10" i="13"/>
  <c r="Q10" i="13"/>
  <c r="R10" i="13"/>
  <c r="S10" i="13"/>
  <c r="O11" i="13"/>
  <c r="P11" i="13"/>
  <c r="Q11" i="13"/>
  <c r="R11" i="13"/>
  <c r="S11" i="13"/>
  <c r="O12" i="13"/>
  <c r="P12" i="13"/>
  <c r="Q12" i="13"/>
  <c r="R12" i="13"/>
  <c r="S12" i="13"/>
  <c r="O13" i="13"/>
  <c r="P13" i="13"/>
  <c r="Q13" i="13"/>
  <c r="R13" i="13"/>
  <c r="S13" i="13"/>
  <c r="O14" i="13"/>
  <c r="P14" i="13"/>
  <c r="Q14" i="13"/>
  <c r="R14" i="13"/>
  <c r="S14" i="13"/>
  <c r="O15" i="13"/>
  <c r="P15" i="13"/>
  <c r="Q15" i="13"/>
  <c r="R15" i="13"/>
  <c r="S15" i="13"/>
  <c r="O16" i="13"/>
  <c r="P16" i="13"/>
  <c r="Q16" i="13"/>
  <c r="R16" i="13"/>
  <c r="S16" i="13"/>
  <c r="O17" i="13"/>
  <c r="T17" i="13" s="1" a="1"/>
  <c r="T17" i="13" s="1"/>
  <c r="P17" i="13"/>
  <c r="Q17" i="13"/>
  <c r="R17" i="13"/>
  <c r="S17" i="13"/>
  <c r="O18" i="13"/>
  <c r="P18" i="13"/>
  <c r="Q18" i="13"/>
  <c r="R18" i="13"/>
  <c r="S18" i="13"/>
  <c r="O19" i="13"/>
  <c r="P19" i="13"/>
  <c r="Q19" i="13"/>
  <c r="R19" i="13"/>
  <c r="S19" i="13"/>
  <c r="O24" i="13"/>
  <c r="P24" i="13"/>
  <c r="Q24" i="13"/>
  <c r="R24" i="13"/>
  <c r="S24" i="13"/>
  <c r="O25" i="13"/>
  <c r="P25" i="13"/>
  <c r="Q25" i="13"/>
  <c r="R25" i="13"/>
  <c r="S25" i="13"/>
  <c r="O26" i="13"/>
  <c r="T26" i="13" s="1" a="1"/>
  <c r="T26" i="13" s="1"/>
  <c r="P26" i="13"/>
  <c r="Q26" i="13"/>
  <c r="R26" i="13"/>
  <c r="S26" i="13"/>
  <c r="S9" i="13"/>
  <c r="R9" i="13"/>
  <c r="Q9" i="13"/>
  <c r="P9" i="13"/>
  <c r="O9" i="13"/>
  <c r="S8" i="13"/>
  <c r="R8" i="13"/>
  <c r="Q8" i="13"/>
  <c r="P8" i="13"/>
  <c r="O8" i="13"/>
  <c r="S7" i="13"/>
  <c r="R7" i="13"/>
  <c r="Q7" i="13"/>
  <c r="P7" i="13"/>
  <c r="O7" i="13"/>
  <c r="S6" i="13"/>
  <c r="R6" i="13"/>
  <c r="Q6" i="13"/>
  <c r="P6" i="13"/>
  <c r="O6" i="13"/>
  <c r="S5" i="13"/>
  <c r="R5" i="13"/>
  <c r="Q5" i="13"/>
  <c r="P5" i="13"/>
  <c r="O5" i="13"/>
  <c r="S4" i="13"/>
  <c r="R4" i="13"/>
  <c r="Q4" i="13"/>
  <c r="P4" i="13"/>
  <c r="O4" i="13"/>
  <c r="T4" i="13" s="1" a="1"/>
  <c r="T4" i="13" s="1"/>
  <c r="O12" i="23"/>
  <c r="P12" i="23"/>
  <c r="Q12" i="23"/>
  <c r="R12" i="23"/>
  <c r="S12" i="23"/>
  <c r="O13" i="23"/>
  <c r="P13" i="23"/>
  <c r="Q13" i="23"/>
  <c r="R13" i="23"/>
  <c r="S13" i="23"/>
  <c r="O14" i="23"/>
  <c r="P14" i="23"/>
  <c r="Q14" i="23"/>
  <c r="R14" i="23"/>
  <c r="S14" i="23"/>
  <c r="O15" i="23"/>
  <c r="P15" i="23"/>
  <c r="Q15" i="23"/>
  <c r="R15" i="23"/>
  <c r="S15" i="23"/>
  <c r="S11" i="23"/>
  <c r="R11" i="23"/>
  <c r="Q11" i="23"/>
  <c r="P11" i="23"/>
  <c r="O11" i="23"/>
  <c r="S10" i="23"/>
  <c r="R10" i="23"/>
  <c r="Q10" i="23"/>
  <c r="P10" i="23"/>
  <c r="O10" i="23"/>
  <c r="S9" i="23"/>
  <c r="R9" i="23"/>
  <c r="Q9" i="23"/>
  <c r="P9" i="23"/>
  <c r="O9" i="23"/>
  <c r="S8" i="23"/>
  <c r="R8" i="23"/>
  <c r="Q8" i="23"/>
  <c r="P8" i="23"/>
  <c r="O8" i="23"/>
  <c r="S5" i="23"/>
  <c r="R5" i="23"/>
  <c r="Q5" i="23"/>
  <c r="P5" i="23"/>
  <c r="O5" i="23"/>
  <c r="S4" i="23"/>
  <c r="R4" i="23"/>
  <c r="Q4" i="23"/>
  <c r="P4" i="23"/>
  <c r="O4" i="23"/>
  <c r="O7" i="22"/>
  <c r="P7" i="22"/>
  <c r="Q7" i="22"/>
  <c r="R7" i="22"/>
  <c r="S7" i="22"/>
  <c r="O8" i="22"/>
  <c r="P8" i="22"/>
  <c r="Q8" i="22"/>
  <c r="R8" i="22"/>
  <c r="S8" i="22"/>
  <c r="O9" i="22"/>
  <c r="P9" i="22"/>
  <c r="Q9" i="22"/>
  <c r="R9" i="22"/>
  <c r="S9" i="22"/>
  <c r="O10" i="22"/>
  <c r="P10" i="22"/>
  <c r="Q10" i="22"/>
  <c r="R10" i="22"/>
  <c r="S10" i="22"/>
  <c r="O11" i="22"/>
  <c r="P11" i="22"/>
  <c r="Q11" i="22"/>
  <c r="R11" i="22"/>
  <c r="S11" i="22"/>
  <c r="O12" i="22"/>
  <c r="P12" i="22"/>
  <c r="Q12" i="22"/>
  <c r="R12" i="22"/>
  <c r="S12" i="22"/>
  <c r="O13" i="22"/>
  <c r="P13" i="22"/>
  <c r="Q13" i="22"/>
  <c r="R13" i="22"/>
  <c r="S13" i="22"/>
  <c r="O14" i="22"/>
  <c r="P14" i="22"/>
  <c r="Q14" i="22"/>
  <c r="R14" i="22"/>
  <c r="S14" i="22"/>
  <c r="O15" i="22"/>
  <c r="P15" i="22"/>
  <c r="Q15" i="22"/>
  <c r="R15" i="22"/>
  <c r="S15" i="22"/>
  <c r="O16" i="22"/>
  <c r="P16" i="22"/>
  <c r="Q16" i="22"/>
  <c r="R16" i="22"/>
  <c r="S16" i="22"/>
  <c r="O17" i="22"/>
  <c r="P17" i="22"/>
  <c r="Q17" i="22"/>
  <c r="R17" i="22"/>
  <c r="S17" i="22"/>
  <c r="O18" i="22"/>
  <c r="P18" i="22"/>
  <c r="Q18" i="22"/>
  <c r="R18" i="22"/>
  <c r="S18" i="22"/>
  <c r="O19" i="22"/>
  <c r="P19" i="22"/>
  <c r="Q19" i="22"/>
  <c r="R19" i="22"/>
  <c r="S19" i="22"/>
  <c r="O20" i="22"/>
  <c r="P20" i="22"/>
  <c r="Q20" i="22"/>
  <c r="R20" i="22"/>
  <c r="S20" i="22"/>
  <c r="S6" i="22"/>
  <c r="R6" i="22"/>
  <c r="Q6" i="22"/>
  <c r="P6" i="22"/>
  <c r="O6" i="22"/>
  <c r="S5" i="22"/>
  <c r="R5" i="22"/>
  <c r="Q5" i="22"/>
  <c r="P5" i="22"/>
  <c r="O5" i="22"/>
  <c r="S4" i="22"/>
  <c r="R4" i="22"/>
  <c r="Q4" i="22"/>
  <c r="P4" i="22"/>
  <c r="O4" i="22"/>
  <c r="T4" i="22" s="1" a="1"/>
  <c r="T4" i="22" s="1"/>
  <c r="S6" i="14"/>
  <c r="R6" i="14"/>
  <c r="Q6" i="14"/>
  <c r="P6" i="14"/>
  <c r="O6" i="14"/>
  <c r="S5" i="14"/>
  <c r="R5" i="14"/>
  <c r="Q5" i="14"/>
  <c r="P5" i="14"/>
  <c r="O5" i="14"/>
  <c r="S4" i="14"/>
  <c r="R4" i="14"/>
  <c r="Q4" i="14"/>
  <c r="P4" i="14"/>
  <c r="O4" i="14"/>
  <c r="O10" i="12"/>
  <c r="P10" i="12"/>
  <c r="Q10" i="12"/>
  <c r="R10" i="12"/>
  <c r="S10" i="12"/>
  <c r="O11" i="12"/>
  <c r="P11" i="12"/>
  <c r="Q11" i="12"/>
  <c r="R11" i="12"/>
  <c r="S11" i="12"/>
  <c r="O12" i="12"/>
  <c r="P12" i="12"/>
  <c r="Q12" i="12"/>
  <c r="R12" i="12"/>
  <c r="S12" i="12"/>
  <c r="O13" i="12"/>
  <c r="P13" i="12"/>
  <c r="Q13" i="12"/>
  <c r="R13" i="12"/>
  <c r="S13" i="12"/>
  <c r="O14" i="12"/>
  <c r="P14" i="12"/>
  <c r="Q14" i="12"/>
  <c r="R14" i="12"/>
  <c r="S14" i="12"/>
  <c r="O15" i="12"/>
  <c r="P15" i="12"/>
  <c r="Q15" i="12"/>
  <c r="R15" i="12"/>
  <c r="S15" i="12"/>
  <c r="O16" i="12"/>
  <c r="P16" i="12"/>
  <c r="Q16" i="12"/>
  <c r="R16" i="12"/>
  <c r="S16" i="12"/>
  <c r="O17" i="12"/>
  <c r="P17" i="12"/>
  <c r="Q17" i="12"/>
  <c r="R17" i="12"/>
  <c r="S17" i="12"/>
  <c r="O18" i="12"/>
  <c r="P18" i="12"/>
  <c r="Q18" i="12"/>
  <c r="R18" i="12"/>
  <c r="S18" i="12"/>
  <c r="O19" i="12"/>
  <c r="P19" i="12"/>
  <c r="Q19" i="12"/>
  <c r="R19" i="12"/>
  <c r="S19" i="12"/>
  <c r="O20" i="12"/>
  <c r="P20" i="12"/>
  <c r="Q20" i="12"/>
  <c r="R20" i="12"/>
  <c r="S20" i="12"/>
  <c r="O21" i="12"/>
  <c r="P21" i="12"/>
  <c r="Q21" i="12"/>
  <c r="R21" i="12"/>
  <c r="S21" i="12"/>
  <c r="O22" i="12"/>
  <c r="P22" i="12"/>
  <c r="Q22" i="12"/>
  <c r="R22" i="12"/>
  <c r="S22" i="12"/>
  <c r="O23" i="12"/>
  <c r="P23" i="12"/>
  <c r="Q23" i="12"/>
  <c r="R23" i="12"/>
  <c r="S23" i="12"/>
  <c r="O24" i="12"/>
  <c r="P24" i="12"/>
  <c r="Q24" i="12"/>
  <c r="R24" i="12"/>
  <c r="S24" i="12"/>
  <c r="O25" i="12"/>
  <c r="P25" i="12"/>
  <c r="Q25" i="12"/>
  <c r="R25" i="12"/>
  <c r="S25" i="12"/>
  <c r="O26" i="12"/>
  <c r="P26" i="12"/>
  <c r="Q26" i="12"/>
  <c r="R26" i="12"/>
  <c r="S26" i="12"/>
  <c r="O27" i="12"/>
  <c r="P27" i="12"/>
  <c r="Q27" i="12"/>
  <c r="R27" i="12"/>
  <c r="S27" i="12"/>
  <c r="O28" i="12"/>
  <c r="P28" i="12"/>
  <c r="Q28" i="12"/>
  <c r="R28" i="12"/>
  <c r="S28" i="12"/>
  <c r="O29" i="12"/>
  <c r="P29" i="12"/>
  <c r="Q29" i="12"/>
  <c r="R29" i="12"/>
  <c r="S29" i="12"/>
  <c r="O30" i="12"/>
  <c r="P30" i="12"/>
  <c r="Q30" i="12"/>
  <c r="R30" i="12"/>
  <c r="S30" i="12"/>
  <c r="O31" i="12"/>
  <c r="P31" i="12"/>
  <c r="Q31" i="12"/>
  <c r="R31" i="12"/>
  <c r="S31" i="12"/>
  <c r="O32" i="12"/>
  <c r="P32" i="12"/>
  <c r="Q32" i="12"/>
  <c r="R32" i="12"/>
  <c r="S32" i="12"/>
  <c r="O33" i="12"/>
  <c r="P33" i="12"/>
  <c r="Q33" i="12"/>
  <c r="R33" i="12"/>
  <c r="S33" i="12"/>
  <c r="O34" i="12"/>
  <c r="P34" i="12"/>
  <c r="Q34" i="12"/>
  <c r="R34" i="12"/>
  <c r="S34" i="12"/>
  <c r="O35" i="12"/>
  <c r="P35" i="12"/>
  <c r="Q35" i="12"/>
  <c r="R35" i="12"/>
  <c r="S35" i="12"/>
  <c r="O36" i="12"/>
  <c r="P36" i="12"/>
  <c r="Q36" i="12"/>
  <c r="R36" i="12"/>
  <c r="S36" i="12"/>
  <c r="O37" i="12"/>
  <c r="P37" i="12"/>
  <c r="Q37" i="12"/>
  <c r="R37" i="12"/>
  <c r="S37" i="12"/>
  <c r="O38" i="12"/>
  <c r="P38" i="12"/>
  <c r="Q38" i="12"/>
  <c r="R38" i="12"/>
  <c r="S38" i="12"/>
  <c r="O39" i="12"/>
  <c r="P39" i="12"/>
  <c r="Q39" i="12"/>
  <c r="R39" i="12"/>
  <c r="S39" i="12"/>
  <c r="O40" i="12"/>
  <c r="P40" i="12"/>
  <c r="Q40" i="12"/>
  <c r="R40" i="12"/>
  <c r="S40" i="12"/>
  <c r="O41" i="12"/>
  <c r="P41" i="12"/>
  <c r="Q41" i="12"/>
  <c r="R41" i="12"/>
  <c r="S41" i="12"/>
  <c r="O42" i="12"/>
  <c r="P42" i="12"/>
  <c r="Q42" i="12"/>
  <c r="R42" i="12"/>
  <c r="S42" i="12"/>
  <c r="O43" i="12"/>
  <c r="P43" i="12"/>
  <c r="Q43" i="12"/>
  <c r="R43" i="12"/>
  <c r="S43" i="12"/>
  <c r="O44" i="12"/>
  <c r="P44" i="12"/>
  <c r="Q44" i="12"/>
  <c r="R44" i="12"/>
  <c r="S44" i="12"/>
  <c r="O45" i="12"/>
  <c r="P45" i="12"/>
  <c r="Q45" i="12"/>
  <c r="R45" i="12"/>
  <c r="S45" i="12"/>
  <c r="O46" i="12"/>
  <c r="P46" i="12"/>
  <c r="Q46" i="12"/>
  <c r="R46" i="12"/>
  <c r="S46" i="12"/>
  <c r="O47" i="12"/>
  <c r="P47" i="12"/>
  <c r="Q47" i="12"/>
  <c r="R47" i="12"/>
  <c r="S47" i="12"/>
  <c r="O48" i="12"/>
  <c r="P48" i="12"/>
  <c r="Q48" i="12"/>
  <c r="R48" i="12"/>
  <c r="S48" i="12"/>
  <c r="O49" i="12"/>
  <c r="P49" i="12"/>
  <c r="Q49" i="12"/>
  <c r="R49" i="12"/>
  <c r="S49" i="12"/>
  <c r="O50" i="12"/>
  <c r="P50" i="12"/>
  <c r="Q50" i="12"/>
  <c r="R50" i="12"/>
  <c r="S50" i="12"/>
  <c r="O51" i="12"/>
  <c r="P51" i="12"/>
  <c r="Q51" i="12"/>
  <c r="R51" i="12"/>
  <c r="S51" i="12"/>
  <c r="O52" i="12"/>
  <c r="P52" i="12"/>
  <c r="Q52" i="12"/>
  <c r="R52" i="12"/>
  <c r="S52" i="12"/>
  <c r="O53" i="12"/>
  <c r="P53" i="12"/>
  <c r="Q53" i="12"/>
  <c r="R53" i="12"/>
  <c r="S53" i="12"/>
  <c r="O54" i="12"/>
  <c r="P54" i="12"/>
  <c r="Q54" i="12"/>
  <c r="R54" i="12"/>
  <c r="S54" i="12"/>
  <c r="O55" i="12"/>
  <c r="P55" i="12"/>
  <c r="Q55" i="12"/>
  <c r="R55" i="12"/>
  <c r="S55" i="12"/>
  <c r="O56" i="12"/>
  <c r="P56" i="12"/>
  <c r="Q56" i="12"/>
  <c r="R56" i="12"/>
  <c r="S56" i="12"/>
  <c r="O57" i="12"/>
  <c r="P57" i="12"/>
  <c r="Q57" i="12"/>
  <c r="R57" i="12"/>
  <c r="S57" i="12"/>
  <c r="O58" i="12"/>
  <c r="P58" i="12"/>
  <c r="Q58" i="12"/>
  <c r="R58" i="12"/>
  <c r="S58" i="12"/>
  <c r="O59" i="12"/>
  <c r="P59" i="12"/>
  <c r="Q59" i="12"/>
  <c r="R59" i="12"/>
  <c r="S59" i="12"/>
  <c r="O60" i="12"/>
  <c r="P60" i="12"/>
  <c r="Q60" i="12"/>
  <c r="R60" i="12"/>
  <c r="S60" i="12"/>
  <c r="O61" i="12"/>
  <c r="P61" i="12"/>
  <c r="Q61" i="12"/>
  <c r="R61" i="12"/>
  <c r="S61" i="12"/>
  <c r="O62" i="12"/>
  <c r="P62" i="12"/>
  <c r="Q62" i="12"/>
  <c r="R62" i="12"/>
  <c r="S62" i="12"/>
  <c r="S9" i="12"/>
  <c r="R9" i="12"/>
  <c r="Q9" i="12"/>
  <c r="P9" i="12"/>
  <c r="O9" i="12"/>
  <c r="S8" i="12"/>
  <c r="R8" i="12"/>
  <c r="Q8" i="12"/>
  <c r="P8" i="12"/>
  <c r="O8" i="12"/>
  <c r="S7" i="12"/>
  <c r="R7" i="12"/>
  <c r="Q7" i="12"/>
  <c r="P7" i="12"/>
  <c r="O7" i="12"/>
  <c r="S6" i="12"/>
  <c r="R6" i="12"/>
  <c r="Q6" i="12"/>
  <c r="P6" i="12"/>
  <c r="O6" i="12"/>
  <c r="S5" i="12"/>
  <c r="R5" i="12"/>
  <c r="Q5" i="12"/>
  <c r="P5" i="12"/>
  <c r="O5" i="12"/>
  <c r="S4" i="12"/>
  <c r="R4" i="12"/>
  <c r="Q4" i="12"/>
  <c r="P4" i="12"/>
  <c r="O4" i="12"/>
  <c r="O10" i="11"/>
  <c r="P10" i="11"/>
  <c r="Q10" i="11"/>
  <c r="R10" i="11"/>
  <c r="S10" i="11"/>
  <c r="O11" i="11"/>
  <c r="P11" i="11"/>
  <c r="Q11" i="11"/>
  <c r="R11" i="11"/>
  <c r="S11" i="11"/>
  <c r="O12" i="11"/>
  <c r="P12" i="11"/>
  <c r="Q12" i="11"/>
  <c r="R12" i="11"/>
  <c r="S12" i="11"/>
  <c r="O13" i="11"/>
  <c r="P13" i="11"/>
  <c r="Q13" i="11"/>
  <c r="R13" i="11"/>
  <c r="S13" i="11"/>
  <c r="O14" i="11"/>
  <c r="P14" i="11"/>
  <c r="Q14" i="11"/>
  <c r="R14" i="11"/>
  <c r="S14" i="11"/>
  <c r="O15" i="11"/>
  <c r="P15" i="11"/>
  <c r="Q15" i="11"/>
  <c r="R15" i="11"/>
  <c r="S15" i="11"/>
  <c r="O16" i="11"/>
  <c r="P16" i="11"/>
  <c r="Q16" i="11"/>
  <c r="R16" i="11"/>
  <c r="S16" i="11"/>
  <c r="O17" i="11"/>
  <c r="P17" i="11"/>
  <c r="Q17" i="11"/>
  <c r="R17" i="11"/>
  <c r="S17" i="11"/>
  <c r="O18" i="11"/>
  <c r="P18" i="11"/>
  <c r="Q18" i="11"/>
  <c r="R18" i="11"/>
  <c r="S18" i="11"/>
  <c r="O19" i="11"/>
  <c r="P19" i="11"/>
  <c r="Q19" i="11"/>
  <c r="R19" i="11"/>
  <c r="S19" i="11"/>
  <c r="O20" i="11"/>
  <c r="P20" i="11"/>
  <c r="Q20" i="11"/>
  <c r="R20" i="11"/>
  <c r="S20" i="11"/>
  <c r="O21" i="11"/>
  <c r="P21" i="11"/>
  <c r="Q21" i="11"/>
  <c r="R21" i="11"/>
  <c r="S21" i="11"/>
  <c r="O22" i="11"/>
  <c r="P22" i="11"/>
  <c r="Q22" i="11"/>
  <c r="R22" i="11"/>
  <c r="S22" i="11"/>
  <c r="O23" i="11"/>
  <c r="P23" i="11"/>
  <c r="Q23" i="11"/>
  <c r="R23" i="11"/>
  <c r="S23" i="11"/>
  <c r="O24" i="11"/>
  <c r="P24" i="11"/>
  <c r="Q24" i="11"/>
  <c r="R24" i="11"/>
  <c r="S24" i="11"/>
  <c r="O25" i="11"/>
  <c r="P25" i="11"/>
  <c r="Q25" i="11"/>
  <c r="R25" i="11"/>
  <c r="S25" i="11"/>
  <c r="O26" i="11"/>
  <c r="P26" i="11"/>
  <c r="Q26" i="11"/>
  <c r="R26" i="11"/>
  <c r="S26" i="11"/>
  <c r="O27" i="11"/>
  <c r="P27" i="11"/>
  <c r="Q27" i="11"/>
  <c r="R27" i="11"/>
  <c r="S27" i="11"/>
  <c r="O28" i="11"/>
  <c r="P28" i="11"/>
  <c r="Q28" i="11"/>
  <c r="R28" i="11"/>
  <c r="S28" i="11"/>
  <c r="O29" i="11"/>
  <c r="P29" i="11"/>
  <c r="Q29" i="11"/>
  <c r="R29" i="11"/>
  <c r="S29" i="11"/>
  <c r="O30" i="11"/>
  <c r="P30" i="11"/>
  <c r="Q30" i="11"/>
  <c r="R30" i="11"/>
  <c r="S30" i="11"/>
  <c r="O31" i="11"/>
  <c r="P31" i="11"/>
  <c r="Q31" i="11"/>
  <c r="R31" i="11"/>
  <c r="S31" i="11"/>
  <c r="O32" i="11"/>
  <c r="T32" i="11" s="1" a="1"/>
  <c r="T32" i="11" s="1"/>
  <c r="P32" i="11"/>
  <c r="Q32" i="11"/>
  <c r="R32" i="11"/>
  <c r="S32" i="11"/>
  <c r="O33" i="11"/>
  <c r="T33" i="11" s="1" a="1"/>
  <c r="T33" i="11" s="1"/>
  <c r="P33" i="11"/>
  <c r="Q33" i="11"/>
  <c r="R33" i="11"/>
  <c r="S33" i="11"/>
  <c r="O34" i="11"/>
  <c r="P34" i="11"/>
  <c r="Q34" i="11"/>
  <c r="R34" i="11"/>
  <c r="S34" i="11"/>
  <c r="O35" i="11"/>
  <c r="P35" i="11"/>
  <c r="Q35" i="11"/>
  <c r="R35" i="11"/>
  <c r="S35" i="11"/>
  <c r="O36" i="11"/>
  <c r="P36" i="11"/>
  <c r="Q36" i="11"/>
  <c r="R36" i="11"/>
  <c r="S36" i="11"/>
  <c r="O37" i="11"/>
  <c r="P37" i="11"/>
  <c r="Q37" i="11"/>
  <c r="R37" i="11"/>
  <c r="S37" i="11"/>
  <c r="O38" i="11"/>
  <c r="P38" i="11"/>
  <c r="Q38" i="11"/>
  <c r="R38" i="11"/>
  <c r="S38" i="11"/>
  <c r="O39" i="11"/>
  <c r="P39" i="11"/>
  <c r="Q39" i="11"/>
  <c r="R39" i="11"/>
  <c r="S39" i="11"/>
  <c r="O40" i="11"/>
  <c r="P40" i="11"/>
  <c r="Q40" i="11"/>
  <c r="R40" i="11"/>
  <c r="S40" i="11"/>
  <c r="O41" i="11"/>
  <c r="P41" i="11"/>
  <c r="Q41" i="11"/>
  <c r="R41" i="11"/>
  <c r="S41" i="11"/>
  <c r="O42" i="11"/>
  <c r="P42" i="11"/>
  <c r="Q42" i="11"/>
  <c r="R42" i="11"/>
  <c r="S42" i="11"/>
  <c r="O43" i="11"/>
  <c r="P43" i="11"/>
  <c r="Q43" i="11"/>
  <c r="R43" i="11"/>
  <c r="S43" i="11"/>
  <c r="O44" i="11"/>
  <c r="P44" i="11"/>
  <c r="Q44" i="11"/>
  <c r="R44" i="11"/>
  <c r="S44" i="11"/>
  <c r="O45" i="11"/>
  <c r="P45" i="11"/>
  <c r="Q45" i="11"/>
  <c r="R45" i="11"/>
  <c r="S45" i="11"/>
  <c r="O46" i="11"/>
  <c r="P46" i="11"/>
  <c r="Q46" i="11"/>
  <c r="R46" i="11"/>
  <c r="S46" i="11"/>
  <c r="O47" i="11"/>
  <c r="P47" i="11"/>
  <c r="Q47" i="11"/>
  <c r="R47" i="11"/>
  <c r="S47" i="11"/>
  <c r="O48" i="11"/>
  <c r="P48" i="11"/>
  <c r="Q48" i="11"/>
  <c r="R48" i="11"/>
  <c r="S48" i="11"/>
  <c r="O49" i="11"/>
  <c r="P49" i="11"/>
  <c r="Q49" i="11"/>
  <c r="R49" i="11"/>
  <c r="S49" i="11"/>
  <c r="O50" i="11"/>
  <c r="P50" i="11"/>
  <c r="Q50" i="11"/>
  <c r="R50" i="11"/>
  <c r="S50" i="11"/>
  <c r="O51" i="11"/>
  <c r="P51" i="11"/>
  <c r="Q51" i="11"/>
  <c r="R51" i="11"/>
  <c r="S51" i="11"/>
  <c r="O52" i="11"/>
  <c r="P52" i="11"/>
  <c r="Q52" i="11"/>
  <c r="R52" i="11"/>
  <c r="S52" i="11"/>
  <c r="O53" i="11"/>
  <c r="P53" i="11"/>
  <c r="Q53" i="11"/>
  <c r="R53" i="11"/>
  <c r="S53" i="11"/>
  <c r="O54" i="11"/>
  <c r="P54" i="11"/>
  <c r="Q54" i="11"/>
  <c r="R54" i="11"/>
  <c r="S54" i="11"/>
  <c r="O55" i="11"/>
  <c r="P55" i="11"/>
  <c r="Q55" i="11"/>
  <c r="R55" i="11"/>
  <c r="S55" i="11"/>
  <c r="O56" i="11"/>
  <c r="P56" i="11"/>
  <c r="Q56" i="11"/>
  <c r="R56" i="11"/>
  <c r="S56" i="11"/>
  <c r="O57" i="11"/>
  <c r="P57" i="11"/>
  <c r="Q57" i="11"/>
  <c r="R57" i="11"/>
  <c r="S57" i="11"/>
  <c r="O58" i="11"/>
  <c r="P58" i="11"/>
  <c r="Q58" i="11"/>
  <c r="R58" i="11"/>
  <c r="S58" i="11"/>
  <c r="O59" i="11"/>
  <c r="P59" i="11"/>
  <c r="Q59" i="11"/>
  <c r="R59" i="11"/>
  <c r="S59" i="11"/>
  <c r="O60" i="11"/>
  <c r="P60" i="11"/>
  <c r="Q60" i="11"/>
  <c r="R60" i="11"/>
  <c r="S60" i="11"/>
  <c r="O61" i="11"/>
  <c r="P61" i="11"/>
  <c r="Q61" i="11"/>
  <c r="R61" i="11"/>
  <c r="S61" i="11"/>
  <c r="O62" i="11"/>
  <c r="P62" i="11"/>
  <c r="Q62" i="11"/>
  <c r="R62" i="11"/>
  <c r="S62" i="11"/>
  <c r="O63" i="11"/>
  <c r="P63" i="11"/>
  <c r="Q63" i="11"/>
  <c r="R63" i="11"/>
  <c r="S63" i="11"/>
  <c r="O64" i="11"/>
  <c r="P64" i="11"/>
  <c r="Q64" i="11"/>
  <c r="R64" i="11"/>
  <c r="S64" i="11"/>
  <c r="O65" i="11"/>
  <c r="P65" i="11"/>
  <c r="Q65" i="11"/>
  <c r="R65" i="11"/>
  <c r="S65" i="11"/>
  <c r="S9" i="11"/>
  <c r="R9" i="11"/>
  <c r="Q9" i="11"/>
  <c r="P9" i="11"/>
  <c r="O9" i="11"/>
  <c r="S8" i="11"/>
  <c r="R8" i="11"/>
  <c r="Q8" i="11"/>
  <c r="P8" i="11"/>
  <c r="O8" i="11"/>
  <c r="S7" i="11"/>
  <c r="R7" i="11"/>
  <c r="Q7" i="11"/>
  <c r="P7" i="11"/>
  <c r="O7" i="11"/>
  <c r="S6" i="11"/>
  <c r="R6" i="11"/>
  <c r="Q6" i="11"/>
  <c r="P6" i="11"/>
  <c r="O6" i="11"/>
  <c r="S5" i="11"/>
  <c r="R5" i="11"/>
  <c r="Q5" i="11"/>
  <c r="P5" i="11"/>
  <c r="O5" i="11"/>
  <c r="S4" i="11"/>
  <c r="R4" i="11"/>
  <c r="Q4" i="11"/>
  <c r="P4" i="11"/>
  <c r="O4" i="11"/>
  <c r="O10" i="9"/>
  <c r="P10" i="9"/>
  <c r="Q10" i="9"/>
  <c r="R10" i="9"/>
  <c r="S10" i="9"/>
  <c r="O11" i="9"/>
  <c r="P11" i="9"/>
  <c r="Q11" i="9"/>
  <c r="R11" i="9"/>
  <c r="S11" i="9"/>
  <c r="O12" i="9"/>
  <c r="P12" i="9"/>
  <c r="Q12" i="9"/>
  <c r="R12" i="9"/>
  <c r="S12" i="9"/>
  <c r="O13" i="9"/>
  <c r="P13" i="9"/>
  <c r="Q13" i="9"/>
  <c r="R13" i="9"/>
  <c r="S13" i="9"/>
  <c r="O14" i="9"/>
  <c r="P14" i="9"/>
  <c r="Q14" i="9"/>
  <c r="R14" i="9"/>
  <c r="S14" i="9"/>
  <c r="O15" i="9"/>
  <c r="P15" i="9"/>
  <c r="Q15" i="9"/>
  <c r="R15" i="9"/>
  <c r="S15" i="9"/>
  <c r="O16" i="9"/>
  <c r="P16" i="9"/>
  <c r="Q16" i="9"/>
  <c r="R16" i="9"/>
  <c r="S16" i="9"/>
  <c r="O17" i="9"/>
  <c r="P17" i="9"/>
  <c r="Q17" i="9"/>
  <c r="R17" i="9"/>
  <c r="S17" i="9"/>
  <c r="O18" i="9"/>
  <c r="P18" i="9"/>
  <c r="Q18" i="9"/>
  <c r="R18" i="9"/>
  <c r="S18" i="9"/>
  <c r="O19" i="9"/>
  <c r="P19" i="9"/>
  <c r="Q19" i="9"/>
  <c r="R19" i="9"/>
  <c r="S19" i="9"/>
  <c r="S9" i="9"/>
  <c r="R9" i="9"/>
  <c r="Q9" i="9"/>
  <c r="P9" i="9"/>
  <c r="O9" i="9"/>
  <c r="S8" i="9"/>
  <c r="R8" i="9"/>
  <c r="Q8" i="9"/>
  <c r="P8" i="9"/>
  <c r="O8" i="9"/>
  <c r="S7" i="9"/>
  <c r="R7" i="9"/>
  <c r="Q7" i="9"/>
  <c r="P7" i="9"/>
  <c r="O7" i="9"/>
  <c r="S6" i="9"/>
  <c r="R6" i="9"/>
  <c r="Q6" i="9"/>
  <c r="P6" i="9"/>
  <c r="O6" i="9"/>
  <c r="S5" i="9"/>
  <c r="R5" i="9"/>
  <c r="Q5" i="9"/>
  <c r="P5" i="9"/>
  <c r="O5" i="9"/>
  <c r="S4" i="9"/>
  <c r="R4" i="9"/>
  <c r="Q4" i="9"/>
  <c r="P4" i="9"/>
  <c r="O4" i="9"/>
  <c r="AD41" i="7" a="1"/>
  <c r="AD41" i="7" s="1"/>
  <c r="O10" i="8"/>
  <c r="P10" i="8"/>
  <c r="Q10" i="8"/>
  <c r="R10" i="8"/>
  <c r="S10" i="8"/>
  <c r="O11" i="8"/>
  <c r="P11" i="8"/>
  <c r="Q11" i="8"/>
  <c r="R11" i="8"/>
  <c r="S11" i="8"/>
  <c r="O12" i="8"/>
  <c r="P12" i="8"/>
  <c r="Q12" i="8"/>
  <c r="R12" i="8"/>
  <c r="S12" i="8"/>
  <c r="O13" i="8"/>
  <c r="P13" i="8"/>
  <c r="Q13" i="8"/>
  <c r="R13" i="8"/>
  <c r="S13" i="8"/>
  <c r="O14" i="8"/>
  <c r="P14" i="8"/>
  <c r="Q14" i="8"/>
  <c r="R14" i="8"/>
  <c r="S14" i="8"/>
  <c r="O15" i="8"/>
  <c r="P15" i="8"/>
  <c r="Q15" i="8"/>
  <c r="R15" i="8"/>
  <c r="S15" i="8"/>
  <c r="O16" i="8"/>
  <c r="P16" i="8"/>
  <c r="Q16" i="8"/>
  <c r="R16" i="8"/>
  <c r="S16" i="8"/>
  <c r="O17" i="8"/>
  <c r="P17" i="8"/>
  <c r="Q17" i="8"/>
  <c r="R17" i="8"/>
  <c r="S17" i="8"/>
  <c r="O18" i="8"/>
  <c r="P18" i="8"/>
  <c r="Q18" i="8"/>
  <c r="R18" i="8"/>
  <c r="S18" i="8"/>
  <c r="O19" i="8"/>
  <c r="P19" i="8"/>
  <c r="Q19" i="8"/>
  <c r="R19" i="8"/>
  <c r="S19" i="8"/>
  <c r="O20" i="8"/>
  <c r="P20" i="8"/>
  <c r="Q20" i="8"/>
  <c r="R20" i="8"/>
  <c r="S20" i="8"/>
  <c r="O21" i="8"/>
  <c r="P21" i="8"/>
  <c r="Q21" i="8"/>
  <c r="R21" i="8"/>
  <c r="S21" i="8"/>
  <c r="O22" i="8"/>
  <c r="P22" i="8"/>
  <c r="Q22" i="8"/>
  <c r="R22" i="8"/>
  <c r="S22" i="8"/>
  <c r="O23" i="8"/>
  <c r="P23" i="8"/>
  <c r="Q23" i="8"/>
  <c r="R23" i="8"/>
  <c r="S23" i="8"/>
  <c r="O24" i="8"/>
  <c r="P24" i="8"/>
  <c r="Q24" i="8"/>
  <c r="R24" i="8"/>
  <c r="S24" i="8"/>
  <c r="O25" i="8"/>
  <c r="P25" i="8"/>
  <c r="Q25" i="8"/>
  <c r="R25" i="8"/>
  <c r="S25" i="8"/>
  <c r="O26" i="8"/>
  <c r="P26" i="8"/>
  <c r="Q26" i="8"/>
  <c r="R26" i="8"/>
  <c r="S26" i="8"/>
  <c r="O27" i="8"/>
  <c r="P27" i="8"/>
  <c r="Q27" i="8"/>
  <c r="R27" i="8"/>
  <c r="S27" i="8"/>
  <c r="O28" i="8"/>
  <c r="P28" i="8"/>
  <c r="Q28" i="8"/>
  <c r="R28" i="8"/>
  <c r="S28" i="8"/>
  <c r="O29" i="8"/>
  <c r="P29" i="8"/>
  <c r="Q29" i="8"/>
  <c r="R29" i="8"/>
  <c r="S29" i="8"/>
  <c r="O30" i="8"/>
  <c r="P30" i="8"/>
  <c r="Q30" i="8"/>
  <c r="R30" i="8"/>
  <c r="S30" i="8"/>
  <c r="O31" i="8"/>
  <c r="P31" i="8"/>
  <c r="Q31" i="8"/>
  <c r="R31" i="8"/>
  <c r="S31" i="8"/>
  <c r="O32" i="8"/>
  <c r="P32" i="8"/>
  <c r="Q32" i="8"/>
  <c r="R32" i="8"/>
  <c r="S32" i="8"/>
  <c r="O33" i="8"/>
  <c r="P33" i="8"/>
  <c r="Q33" i="8"/>
  <c r="R33" i="8"/>
  <c r="S33" i="8"/>
  <c r="O34" i="8"/>
  <c r="P34" i="8"/>
  <c r="Q34" i="8"/>
  <c r="R34" i="8"/>
  <c r="S34" i="8"/>
  <c r="O35" i="8"/>
  <c r="P35" i="8"/>
  <c r="Q35" i="8"/>
  <c r="R35" i="8"/>
  <c r="S35" i="8"/>
  <c r="O36" i="8"/>
  <c r="T36" i="8" s="1" a="1"/>
  <c r="T36" i="8" s="1"/>
  <c r="P36" i="8"/>
  <c r="Q36" i="8"/>
  <c r="R36" i="8"/>
  <c r="S36" i="8"/>
  <c r="O37" i="8"/>
  <c r="P37" i="8"/>
  <c r="Q37" i="8"/>
  <c r="R37" i="8"/>
  <c r="S37" i="8"/>
  <c r="O38" i="8"/>
  <c r="P38" i="8"/>
  <c r="Q38" i="8"/>
  <c r="R38" i="8"/>
  <c r="S38" i="8"/>
  <c r="O39" i="8"/>
  <c r="P39" i="8"/>
  <c r="Q39" i="8"/>
  <c r="R39" i="8"/>
  <c r="S39" i="8"/>
  <c r="O40" i="8"/>
  <c r="P40" i="8"/>
  <c r="Q40" i="8"/>
  <c r="R40" i="8"/>
  <c r="S40" i="8"/>
  <c r="O41" i="8"/>
  <c r="P41" i="8"/>
  <c r="Q41" i="8"/>
  <c r="R41" i="8"/>
  <c r="S41" i="8"/>
  <c r="O42" i="8"/>
  <c r="P42" i="8"/>
  <c r="Q42" i="8"/>
  <c r="R42" i="8"/>
  <c r="S42" i="8"/>
  <c r="O43" i="8"/>
  <c r="P43" i="8"/>
  <c r="Q43" i="8"/>
  <c r="R43" i="8"/>
  <c r="S43" i="8"/>
  <c r="O44" i="8"/>
  <c r="P44" i="8"/>
  <c r="Q44" i="8"/>
  <c r="R44" i="8"/>
  <c r="S44" i="8"/>
  <c r="O45" i="8"/>
  <c r="P45" i="8"/>
  <c r="Q45" i="8"/>
  <c r="R45" i="8"/>
  <c r="S45" i="8"/>
  <c r="O46" i="8"/>
  <c r="P46" i="8"/>
  <c r="Q46" i="8"/>
  <c r="R46" i="8"/>
  <c r="S46" i="8"/>
  <c r="O47" i="8"/>
  <c r="P47" i="8"/>
  <c r="Q47" i="8"/>
  <c r="R47" i="8"/>
  <c r="S47" i="8"/>
  <c r="O48" i="8"/>
  <c r="P48" i="8"/>
  <c r="Q48" i="8"/>
  <c r="R48" i="8"/>
  <c r="S48" i="8"/>
  <c r="O49" i="8"/>
  <c r="P49" i="8"/>
  <c r="Q49" i="8"/>
  <c r="R49" i="8"/>
  <c r="S49" i="8"/>
  <c r="O50" i="8"/>
  <c r="P50" i="8"/>
  <c r="Q50" i="8"/>
  <c r="R50" i="8"/>
  <c r="S50" i="8"/>
  <c r="O51" i="8"/>
  <c r="P51" i="8"/>
  <c r="Q51" i="8"/>
  <c r="R51" i="8"/>
  <c r="S51" i="8"/>
  <c r="O52" i="8"/>
  <c r="P52" i="8"/>
  <c r="Q52" i="8"/>
  <c r="R52" i="8"/>
  <c r="S52" i="8"/>
  <c r="O53" i="8"/>
  <c r="P53" i="8"/>
  <c r="Q53" i="8"/>
  <c r="R53" i="8"/>
  <c r="S53" i="8"/>
  <c r="O54" i="8"/>
  <c r="P54" i="8"/>
  <c r="Q54" i="8"/>
  <c r="R54" i="8"/>
  <c r="S54" i="8"/>
  <c r="O55" i="8"/>
  <c r="P55" i="8"/>
  <c r="Q55" i="8"/>
  <c r="R55" i="8"/>
  <c r="S55" i="8"/>
  <c r="O56" i="8"/>
  <c r="P56" i="8"/>
  <c r="Q56" i="8"/>
  <c r="R56" i="8"/>
  <c r="S56" i="8"/>
  <c r="O57" i="8"/>
  <c r="P57" i="8"/>
  <c r="Q57" i="8"/>
  <c r="R57" i="8"/>
  <c r="S57" i="8"/>
  <c r="O58" i="8"/>
  <c r="P58" i="8"/>
  <c r="Q58" i="8"/>
  <c r="R58" i="8"/>
  <c r="S58" i="8"/>
  <c r="O59" i="8"/>
  <c r="P59" i="8"/>
  <c r="Q59" i="8"/>
  <c r="R59" i="8"/>
  <c r="S59" i="8"/>
  <c r="O60" i="8"/>
  <c r="P60" i="8"/>
  <c r="Q60" i="8"/>
  <c r="R60" i="8"/>
  <c r="S60" i="8"/>
  <c r="O61" i="8"/>
  <c r="P61" i="8"/>
  <c r="Q61" i="8"/>
  <c r="R61" i="8"/>
  <c r="S61" i="8"/>
  <c r="O62" i="8"/>
  <c r="P62" i="8"/>
  <c r="Q62" i="8"/>
  <c r="R62" i="8"/>
  <c r="S62" i="8"/>
  <c r="O63" i="8"/>
  <c r="P63" i="8"/>
  <c r="Q63" i="8"/>
  <c r="R63" i="8"/>
  <c r="S63" i="8"/>
  <c r="O64" i="8"/>
  <c r="P64" i="8"/>
  <c r="Q64" i="8"/>
  <c r="R64" i="8"/>
  <c r="S64" i="8"/>
  <c r="O65" i="8"/>
  <c r="P65" i="8"/>
  <c r="Q65" i="8"/>
  <c r="R65" i="8"/>
  <c r="S65" i="8"/>
  <c r="O66" i="8"/>
  <c r="P66" i="8"/>
  <c r="Q66" i="8"/>
  <c r="R66" i="8"/>
  <c r="S66" i="8"/>
  <c r="O67" i="8"/>
  <c r="P67" i="8"/>
  <c r="Q67" i="8"/>
  <c r="R67" i="8"/>
  <c r="S67" i="8"/>
  <c r="O68" i="8"/>
  <c r="P68" i="8"/>
  <c r="Q68" i="8"/>
  <c r="R68" i="8"/>
  <c r="S68" i="8"/>
  <c r="O69" i="8"/>
  <c r="P69" i="8"/>
  <c r="Q69" i="8"/>
  <c r="R69" i="8"/>
  <c r="S69" i="8"/>
  <c r="O70" i="8"/>
  <c r="P70" i="8"/>
  <c r="Q70" i="8"/>
  <c r="R70" i="8"/>
  <c r="S70" i="8"/>
  <c r="O71" i="8"/>
  <c r="P71" i="8"/>
  <c r="Q71" i="8"/>
  <c r="R71" i="8"/>
  <c r="S71" i="8"/>
  <c r="O72" i="8"/>
  <c r="P72" i="8"/>
  <c r="Q72" i="8"/>
  <c r="R72" i="8"/>
  <c r="S72" i="8"/>
  <c r="O73" i="8"/>
  <c r="P73" i="8"/>
  <c r="Q73" i="8"/>
  <c r="R73" i="8"/>
  <c r="S73" i="8"/>
  <c r="O74" i="8"/>
  <c r="P74" i="8"/>
  <c r="Q74" i="8"/>
  <c r="R74" i="8"/>
  <c r="S74" i="8"/>
  <c r="O75" i="8"/>
  <c r="P75" i="8"/>
  <c r="Q75" i="8"/>
  <c r="R75" i="8"/>
  <c r="S75" i="8"/>
  <c r="O76" i="8"/>
  <c r="P76" i="8"/>
  <c r="Q76" i="8"/>
  <c r="R76" i="8"/>
  <c r="S76" i="8"/>
  <c r="O77" i="8"/>
  <c r="P77" i="8"/>
  <c r="Q77" i="8"/>
  <c r="R77" i="8"/>
  <c r="S77" i="8"/>
  <c r="O78" i="8"/>
  <c r="P78" i="8"/>
  <c r="Q78" i="8"/>
  <c r="R78" i="8"/>
  <c r="S78" i="8"/>
  <c r="O79" i="8"/>
  <c r="P79" i="8"/>
  <c r="Q79" i="8"/>
  <c r="R79" i="8"/>
  <c r="S79" i="8"/>
  <c r="O80" i="8"/>
  <c r="P80" i="8"/>
  <c r="Q80" i="8"/>
  <c r="R80" i="8"/>
  <c r="S80" i="8"/>
  <c r="O81" i="8"/>
  <c r="P81" i="8"/>
  <c r="Q81" i="8"/>
  <c r="R81" i="8"/>
  <c r="S81" i="8"/>
  <c r="O82" i="8"/>
  <c r="P82" i="8"/>
  <c r="Q82" i="8"/>
  <c r="R82" i="8"/>
  <c r="S82" i="8"/>
  <c r="O83" i="8"/>
  <c r="P83" i="8"/>
  <c r="Q83" i="8"/>
  <c r="R83" i="8"/>
  <c r="S83" i="8"/>
  <c r="O84" i="8"/>
  <c r="P84" i="8"/>
  <c r="Q84" i="8"/>
  <c r="R84" i="8"/>
  <c r="S84" i="8"/>
  <c r="O85" i="8"/>
  <c r="P85" i="8"/>
  <c r="Q85" i="8"/>
  <c r="R85" i="8"/>
  <c r="S85" i="8"/>
  <c r="O86" i="8"/>
  <c r="P86" i="8"/>
  <c r="Q86" i="8"/>
  <c r="R86" i="8"/>
  <c r="S86" i="8"/>
  <c r="O87" i="8"/>
  <c r="P87" i="8"/>
  <c r="Q87" i="8"/>
  <c r="R87" i="8"/>
  <c r="S87" i="8"/>
  <c r="O88" i="8"/>
  <c r="P88" i="8"/>
  <c r="Q88" i="8"/>
  <c r="R88" i="8"/>
  <c r="S88" i="8"/>
  <c r="O89" i="8"/>
  <c r="P89" i="8"/>
  <c r="Q89" i="8"/>
  <c r="R89" i="8"/>
  <c r="S89" i="8"/>
  <c r="O90" i="8"/>
  <c r="P90" i="8"/>
  <c r="Q90" i="8"/>
  <c r="R90" i="8"/>
  <c r="S90" i="8"/>
  <c r="O91" i="8"/>
  <c r="P91" i="8"/>
  <c r="Q91" i="8"/>
  <c r="R91" i="8"/>
  <c r="S91" i="8"/>
  <c r="O92" i="8"/>
  <c r="P92" i="8"/>
  <c r="Q92" i="8"/>
  <c r="R92" i="8"/>
  <c r="S92" i="8"/>
  <c r="O93" i="8"/>
  <c r="P93" i="8"/>
  <c r="Q93" i="8"/>
  <c r="R93" i="8"/>
  <c r="S93" i="8"/>
  <c r="O94" i="8"/>
  <c r="P94" i="8"/>
  <c r="Q94" i="8"/>
  <c r="R94" i="8"/>
  <c r="S94" i="8"/>
  <c r="O95" i="8"/>
  <c r="P95" i="8"/>
  <c r="Q95" i="8"/>
  <c r="R95" i="8"/>
  <c r="S95" i="8"/>
  <c r="O96" i="8"/>
  <c r="P96" i="8"/>
  <c r="Q96" i="8"/>
  <c r="R96" i="8"/>
  <c r="S96" i="8"/>
  <c r="O97" i="8"/>
  <c r="P97" i="8"/>
  <c r="Q97" i="8"/>
  <c r="R97" i="8"/>
  <c r="S97" i="8"/>
  <c r="O98" i="8"/>
  <c r="P98" i="8"/>
  <c r="Q98" i="8"/>
  <c r="R98" i="8"/>
  <c r="S98" i="8"/>
  <c r="O99" i="8"/>
  <c r="P99" i="8"/>
  <c r="Q99" i="8"/>
  <c r="R99" i="8"/>
  <c r="S99" i="8"/>
  <c r="O100" i="8"/>
  <c r="P100" i="8"/>
  <c r="Q100" i="8"/>
  <c r="R100" i="8"/>
  <c r="S100" i="8"/>
  <c r="O101" i="8"/>
  <c r="P101" i="8"/>
  <c r="Q101" i="8"/>
  <c r="R101" i="8"/>
  <c r="S101" i="8"/>
  <c r="O102" i="8"/>
  <c r="P102" i="8"/>
  <c r="Q102" i="8"/>
  <c r="R102" i="8"/>
  <c r="S102" i="8"/>
  <c r="O103" i="8"/>
  <c r="P103" i="8"/>
  <c r="Q103" i="8"/>
  <c r="R103" i="8"/>
  <c r="S103" i="8"/>
  <c r="O104" i="8"/>
  <c r="P104" i="8"/>
  <c r="Q104" i="8"/>
  <c r="R104" i="8"/>
  <c r="S104" i="8"/>
  <c r="O105" i="8"/>
  <c r="P105" i="8"/>
  <c r="Q105" i="8"/>
  <c r="R105" i="8"/>
  <c r="S105" i="8"/>
  <c r="O106" i="8"/>
  <c r="P106" i="8"/>
  <c r="Q106" i="8"/>
  <c r="R106" i="8"/>
  <c r="S106" i="8"/>
  <c r="O107" i="8"/>
  <c r="P107" i="8"/>
  <c r="Q107" i="8"/>
  <c r="R107" i="8"/>
  <c r="S107" i="8"/>
  <c r="S9" i="8"/>
  <c r="R9" i="8"/>
  <c r="Q9" i="8"/>
  <c r="P9" i="8"/>
  <c r="O9" i="8"/>
  <c r="S8" i="8"/>
  <c r="R8" i="8"/>
  <c r="Q8" i="8"/>
  <c r="P8" i="8"/>
  <c r="O8" i="8"/>
  <c r="S7" i="8"/>
  <c r="R7" i="8"/>
  <c r="Q7" i="8"/>
  <c r="P7" i="8"/>
  <c r="O7" i="8"/>
  <c r="S6" i="8"/>
  <c r="R6" i="8"/>
  <c r="Q6" i="8"/>
  <c r="P6" i="8"/>
  <c r="O6" i="8"/>
  <c r="S5" i="8"/>
  <c r="R5" i="8"/>
  <c r="Q5" i="8"/>
  <c r="P5" i="8"/>
  <c r="O5" i="8"/>
  <c r="S4" i="8"/>
  <c r="R4" i="8"/>
  <c r="Q4" i="8"/>
  <c r="P4" i="8"/>
  <c r="O4" i="8"/>
  <c r="T4" i="8" s="1" a="1"/>
  <c r="T4" i="8" s="1"/>
  <c r="Y22" i="7"/>
  <c r="AD22" i="7" s="1" a="1"/>
  <c r="AD22" i="7" s="1"/>
  <c r="Z22" i="7"/>
  <c r="AA22" i="7"/>
  <c r="AB22" i="7"/>
  <c r="AC22" i="7"/>
  <c r="Y23" i="7"/>
  <c r="AD23" i="7" s="1" a="1"/>
  <c r="AD23" i="7" s="1"/>
  <c r="Z23" i="7"/>
  <c r="AA23" i="7"/>
  <c r="AB23" i="7"/>
  <c r="AC23" i="7"/>
  <c r="Y24" i="7"/>
  <c r="AD24" i="7" s="1" a="1"/>
  <c r="AD24" i="7" s="1"/>
  <c r="Z24" i="7"/>
  <c r="AA24" i="7"/>
  <c r="AB24" i="7"/>
  <c r="AC24" i="7"/>
  <c r="Y25" i="7"/>
  <c r="AD25" i="7" s="1" a="1"/>
  <c r="AD25" i="7" s="1"/>
  <c r="Z25" i="7"/>
  <c r="AA25" i="7"/>
  <c r="AB25" i="7"/>
  <c r="AC25" i="7"/>
  <c r="Y26" i="7"/>
  <c r="AD26" i="7" s="1" a="1"/>
  <c r="AD26" i="7" s="1"/>
  <c r="Z26" i="7"/>
  <c r="AA26" i="7"/>
  <c r="AB26" i="7"/>
  <c r="AC26" i="7"/>
  <c r="Y27" i="7"/>
  <c r="AD27" i="7" s="1" a="1"/>
  <c r="AD27" i="7" s="1"/>
  <c r="Z27" i="7"/>
  <c r="AA27" i="7"/>
  <c r="AB27" i="7"/>
  <c r="AC27" i="7"/>
  <c r="Y28" i="7"/>
  <c r="AD28" i="7" s="1" a="1"/>
  <c r="AD28" i="7" s="1"/>
  <c r="Z28" i="7"/>
  <c r="AA28" i="7"/>
  <c r="AB28" i="7"/>
  <c r="AC28" i="7"/>
  <c r="Y29" i="7"/>
  <c r="AD29" i="7" s="1" a="1"/>
  <c r="AD29" i="7" s="1"/>
  <c r="Z29" i="7"/>
  <c r="AA29" i="7"/>
  <c r="AB29" i="7"/>
  <c r="AC29" i="7"/>
  <c r="Y30" i="7"/>
  <c r="AD30" i="7" s="1" a="1"/>
  <c r="AD30" i="7" s="1"/>
  <c r="Z30" i="7"/>
  <c r="AA30" i="7"/>
  <c r="AB30" i="7"/>
  <c r="AC30" i="7"/>
  <c r="Y31" i="7"/>
  <c r="AD31" i="7" s="1" a="1"/>
  <c r="AD31" i="7" s="1"/>
  <c r="Z31" i="7"/>
  <c r="AA31" i="7"/>
  <c r="AB31" i="7"/>
  <c r="AC31" i="7"/>
  <c r="Y32" i="7"/>
  <c r="AD32" i="7" s="1" a="1"/>
  <c r="AD32" i="7" s="1"/>
  <c r="Z32" i="7"/>
  <c r="AA32" i="7"/>
  <c r="AB32" i="7"/>
  <c r="AC32" i="7"/>
  <c r="Y33" i="7"/>
  <c r="AD33" i="7" s="1" a="1"/>
  <c r="AD33" i="7" s="1"/>
  <c r="Z33" i="7"/>
  <c r="AA33" i="7"/>
  <c r="AB33" i="7"/>
  <c r="AC33" i="7"/>
  <c r="Y34" i="7"/>
  <c r="Z34" i="7"/>
  <c r="AA34" i="7"/>
  <c r="AB34" i="7"/>
  <c r="AC34" i="7"/>
  <c r="Y35" i="7"/>
  <c r="Z35" i="7"/>
  <c r="AA35" i="7"/>
  <c r="AB35" i="7"/>
  <c r="AC35" i="7"/>
  <c r="Y36" i="7"/>
  <c r="Z36" i="7"/>
  <c r="AA36" i="7"/>
  <c r="AB36" i="7"/>
  <c r="AC36" i="7"/>
  <c r="Y37" i="7"/>
  <c r="Z37" i="7"/>
  <c r="AA37" i="7"/>
  <c r="AB37" i="7"/>
  <c r="AC37" i="7"/>
  <c r="Y38" i="7"/>
  <c r="Z38" i="7"/>
  <c r="AA38" i="7"/>
  <c r="AB38" i="7"/>
  <c r="AC38" i="7"/>
  <c r="Y39" i="7"/>
  <c r="Z39" i="7"/>
  <c r="AA39" i="7"/>
  <c r="AB39" i="7"/>
  <c r="AC39" i="7"/>
  <c r="Y40" i="7"/>
  <c r="Z40" i="7"/>
  <c r="AA40" i="7"/>
  <c r="AB40" i="7"/>
  <c r="AC40" i="7"/>
  <c r="Y10" i="7"/>
  <c r="Z10" i="7"/>
  <c r="AA10" i="7"/>
  <c r="AB10" i="7"/>
  <c r="AC10" i="7"/>
  <c r="Y11" i="7"/>
  <c r="Z11" i="7"/>
  <c r="AA11" i="7"/>
  <c r="AB11" i="7"/>
  <c r="AC11" i="7"/>
  <c r="Y12" i="7"/>
  <c r="Z12" i="7"/>
  <c r="AA12" i="7"/>
  <c r="AB12" i="7"/>
  <c r="AC12" i="7"/>
  <c r="Y13" i="7"/>
  <c r="Z13" i="7"/>
  <c r="AA13" i="7"/>
  <c r="AB13" i="7"/>
  <c r="AC13" i="7"/>
  <c r="Y14" i="7"/>
  <c r="Z14" i="7"/>
  <c r="AA14" i="7"/>
  <c r="AB14" i="7"/>
  <c r="AC14" i="7"/>
  <c r="Y15" i="7"/>
  <c r="Z15" i="7"/>
  <c r="AA15" i="7"/>
  <c r="AB15" i="7"/>
  <c r="AC15" i="7"/>
  <c r="Y16" i="7"/>
  <c r="Z16" i="7"/>
  <c r="AA16" i="7"/>
  <c r="AB16" i="7"/>
  <c r="AC16" i="7"/>
  <c r="Y17" i="7"/>
  <c r="Z17" i="7"/>
  <c r="AA17" i="7"/>
  <c r="AB17" i="7"/>
  <c r="AC17" i="7"/>
  <c r="Y18" i="7"/>
  <c r="Z18" i="7"/>
  <c r="AA18" i="7"/>
  <c r="AB18" i="7"/>
  <c r="AC18" i="7"/>
  <c r="Y19" i="7"/>
  <c r="Z19" i="7"/>
  <c r="AA19" i="7"/>
  <c r="AB19" i="7"/>
  <c r="AC19" i="7"/>
  <c r="Y20" i="7"/>
  <c r="Z20" i="7"/>
  <c r="AA20" i="7"/>
  <c r="AB20" i="7"/>
  <c r="AC20" i="7"/>
  <c r="Y21" i="7"/>
  <c r="Z21" i="7"/>
  <c r="AA21" i="7"/>
  <c r="AB21" i="7"/>
  <c r="AC21" i="7"/>
  <c r="Y4" i="7"/>
  <c r="AC9" i="7"/>
  <c r="AB9" i="7"/>
  <c r="AA9" i="7"/>
  <c r="Z9" i="7"/>
  <c r="Y9" i="7"/>
  <c r="AC8" i="7"/>
  <c r="AB8" i="7"/>
  <c r="AA8" i="7"/>
  <c r="Z8" i="7"/>
  <c r="Y8" i="7"/>
  <c r="AC7" i="7"/>
  <c r="AB7" i="7"/>
  <c r="AA7" i="7"/>
  <c r="Z7" i="7"/>
  <c r="Y7" i="7"/>
  <c r="AC6" i="7"/>
  <c r="AB6" i="7"/>
  <c r="AA6" i="7"/>
  <c r="Z6" i="7"/>
  <c r="Y6" i="7"/>
  <c r="AC5" i="7"/>
  <c r="AB5" i="7"/>
  <c r="AA5" i="7"/>
  <c r="Z5" i="7"/>
  <c r="Y5" i="7"/>
  <c r="AC4" i="7"/>
  <c r="AB4" i="7"/>
  <c r="AA4" i="7"/>
  <c r="Z4" i="7"/>
  <c r="O10" i="6"/>
  <c r="P10" i="6"/>
  <c r="Q10" i="6"/>
  <c r="R10" i="6"/>
  <c r="S10" i="6"/>
  <c r="O11" i="6"/>
  <c r="P11" i="6"/>
  <c r="Q11" i="6"/>
  <c r="R11" i="6"/>
  <c r="S11" i="6"/>
  <c r="O12" i="6"/>
  <c r="P12" i="6"/>
  <c r="Q12" i="6"/>
  <c r="R12" i="6"/>
  <c r="S12" i="6"/>
  <c r="O13" i="6"/>
  <c r="P13" i="6"/>
  <c r="Q13" i="6"/>
  <c r="R13" i="6"/>
  <c r="S13" i="6"/>
  <c r="O14" i="6"/>
  <c r="P14" i="6"/>
  <c r="Q14" i="6"/>
  <c r="R14" i="6"/>
  <c r="S14" i="6"/>
  <c r="O15" i="6"/>
  <c r="P15" i="6"/>
  <c r="Q15" i="6"/>
  <c r="R15" i="6"/>
  <c r="S15" i="6"/>
  <c r="O16" i="6"/>
  <c r="P16" i="6"/>
  <c r="Q16" i="6"/>
  <c r="R16" i="6"/>
  <c r="S16" i="6"/>
  <c r="O17" i="6"/>
  <c r="P17" i="6"/>
  <c r="Q17" i="6"/>
  <c r="R17" i="6"/>
  <c r="S17" i="6"/>
  <c r="O18" i="6"/>
  <c r="P18" i="6"/>
  <c r="Q18" i="6"/>
  <c r="R18" i="6"/>
  <c r="S18" i="6"/>
  <c r="O19" i="6"/>
  <c r="P19" i="6"/>
  <c r="Q19" i="6"/>
  <c r="R19" i="6"/>
  <c r="S19" i="6"/>
  <c r="O20" i="6"/>
  <c r="P20" i="6"/>
  <c r="Q20" i="6"/>
  <c r="R20" i="6"/>
  <c r="S20" i="6"/>
  <c r="O21" i="6"/>
  <c r="P21" i="6"/>
  <c r="Q21" i="6"/>
  <c r="R21" i="6"/>
  <c r="S21" i="6"/>
  <c r="O22" i="6"/>
  <c r="P22" i="6"/>
  <c r="Q22" i="6"/>
  <c r="R22" i="6"/>
  <c r="S22" i="6"/>
  <c r="O23" i="6"/>
  <c r="P23" i="6"/>
  <c r="Q23" i="6"/>
  <c r="R23" i="6"/>
  <c r="S23" i="6"/>
  <c r="O24" i="6"/>
  <c r="P24" i="6"/>
  <c r="Q24" i="6"/>
  <c r="R24" i="6"/>
  <c r="S24" i="6"/>
  <c r="O25" i="6"/>
  <c r="P25" i="6"/>
  <c r="Q25" i="6"/>
  <c r="R25" i="6"/>
  <c r="S25" i="6"/>
  <c r="O26" i="6"/>
  <c r="P26" i="6"/>
  <c r="Q26" i="6"/>
  <c r="R26" i="6"/>
  <c r="S26" i="6"/>
  <c r="O27" i="6"/>
  <c r="P27" i="6"/>
  <c r="Q27" i="6"/>
  <c r="R27" i="6"/>
  <c r="S27" i="6"/>
  <c r="O28" i="6"/>
  <c r="P28" i="6"/>
  <c r="Q28" i="6"/>
  <c r="R28" i="6"/>
  <c r="S28" i="6"/>
  <c r="O29" i="6"/>
  <c r="P29" i="6"/>
  <c r="Q29" i="6"/>
  <c r="R29" i="6"/>
  <c r="S29" i="6"/>
  <c r="O30" i="6"/>
  <c r="P30" i="6"/>
  <c r="Q30" i="6"/>
  <c r="R30" i="6"/>
  <c r="S30" i="6"/>
  <c r="O31" i="6"/>
  <c r="P31" i="6"/>
  <c r="Q31" i="6"/>
  <c r="R31" i="6"/>
  <c r="S31" i="6"/>
  <c r="O32" i="6"/>
  <c r="T32" i="6" s="1" a="1"/>
  <c r="T32" i="6" s="1"/>
  <c r="P32" i="6"/>
  <c r="Q32" i="6"/>
  <c r="R32" i="6"/>
  <c r="S32" i="6"/>
  <c r="O33" i="6"/>
  <c r="T33" i="6" s="1" a="1"/>
  <c r="T33" i="6" s="1"/>
  <c r="P33" i="6"/>
  <c r="Q33" i="6"/>
  <c r="R33" i="6"/>
  <c r="S33" i="6"/>
  <c r="O34" i="6"/>
  <c r="P34" i="6"/>
  <c r="Q34" i="6"/>
  <c r="R34" i="6"/>
  <c r="S34" i="6"/>
  <c r="O35" i="6"/>
  <c r="P35" i="6"/>
  <c r="Q35" i="6"/>
  <c r="R35" i="6"/>
  <c r="S35" i="6"/>
  <c r="O36" i="6"/>
  <c r="P36" i="6"/>
  <c r="Q36" i="6"/>
  <c r="R36" i="6"/>
  <c r="S36" i="6"/>
  <c r="O37" i="6"/>
  <c r="P37" i="6"/>
  <c r="Q37" i="6"/>
  <c r="R37" i="6"/>
  <c r="S37" i="6"/>
  <c r="O38" i="6"/>
  <c r="P38" i="6"/>
  <c r="Q38" i="6"/>
  <c r="R38" i="6"/>
  <c r="S38" i="6"/>
  <c r="O39" i="6"/>
  <c r="P39" i="6"/>
  <c r="Q39" i="6"/>
  <c r="R39" i="6"/>
  <c r="S39" i="6"/>
  <c r="O40" i="6"/>
  <c r="P40" i="6"/>
  <c r="Q40" i="6"/>
  <c r="R40" i="6"/>
  <c r="S40" i="6"/>
  <c r="O41" i="6"/>
  <c r="P41" i="6"/>
  <c r="Q41" i="6"/>
  <c r="R41" i="6"/>
  <c r="S41" i="6"/>
  <c r="O42" i="6"/>
  <c r="P42" i="6"/>
  <c r="Q42" i="6"/>
  <c r="R42" i="6"/>
  <c r="S42" i="6"/>
  <c r="O43" i="6"/>
  <c r="P43" i="6"/>
  <c r="Q43" i="6"/>
  <c r="R43" i="6"/>
  <c r="S43" i="6"/>
  <c r="O44" i="6"/>
  <c r="P44" i="6"/>
  <c r="Q44" i="6"/>
  <c r="R44" i="6"/>
  <c r="S44" i="6"/>
  <c r="O45" i="6"/>
  <c r="P45" i="6"/>
  <c r="Q45" i="6"/>
  <c r="R45" i="6"/>
  <c r="S45" i="6"/>
  <c r="O46" i="6"/>
  <c r="P46" i="6"/>
  <c r="Q46" i="6"/>
  <c r="R46" i="6"/>
  <c r="S46" i="6"/>
  <c r="O47" i="6"/>
  <c r="P47" i="6"/>
  <c r="Q47" i="6"/>
  <c r="R47" i="6"/>
  <c r="S47" i="6"/>
  <c r="O48" i="6"/>
  <c r="P48" i="6"/>
  <c r="Q48" i="6"/>
  <c r="R48" i="6"/>
  <c r="S48" i="6"/>
  <c r="O49" i="6"/>
  <c r="P49" i="6"/>
  <c r="Q49" i="6"/>
  <c r="R49" i="6"/>
  <c r="S49" i="6"/>
  <c r="O50" i="6"/>
  <c r="P50" i="6"/>
  <c r="Q50" i="6"/>
  <c r="R50" i="6"/>
  <c r="S50" i="6"/>
  <c r="O51" i="6"/>
  <c r="P51" i="6"/>
  <c r="Q51" i="6"/>
  <c r="R51" i="6"/>
  <c r="S51" i="6"/>
  <c r="O52" i="6"/>
  <c r="P52" i="6"/>
  <c r="Q52" i="6"/>
  <c r="R52" i="6"/>
  <c r="S52" i="6"/>
  <c r="O53" i="6"/>
  <c r="P53" i="6"/>
  <c r="Q53" i="6"/>
  <c r="R53" i="6"/>
  <c r="S53" i="6"/>
  <c r="O54" i="6"/>
  <c r="P54" i="6"/>
  <c r="Q54" i="6"/>
  <c r="R54" i="6"/>
  <c r="S54" i="6"/>
  <c r="O55" i="6"/>
  <c r="P55" i="6"/>
  <c r="Q55" i="6"/>
  <c r="R55" i="6"/>
  <c r="S55" i="6"/>
  <c r="O56" i="6"/>
  <c r="P56" i="6"/>
  <c r="Q56" i="6"/>
  <c r="R56" i="6"/>
  <c r="S56" i="6"/>
  <c r="O57" i="6"/>
  <c r="P57" i="6"/>
  <c r="Q57" i="6"/>
  <c r="R57" i="6"/>
  <c r="S57" i="6"/>
  <c r="O58" i="6"/>
  <c r="P58" i="6"/>
  <c r="Q58" i="6"/>
  <c r="R58" i="6"/>
  <c r="S58" i="6"/>
  <c r="O59" i="6"/>
  <c r="P59" i="6"/>
  <c r="Q59" i="6"/>
  <c r="R59" i="6"/>
  <c r="S59" i="6"/>
  <c r="O60" i="6"/>
  <c r="P60" i="6"/>
  <c r="Q60" i="6"/>
  <c r="R60" i="6"/>
  <c r="S60" i="6"/>
  <c r="O61" i="6"/>
  <c r="P61" i="6"/>
  <c r="Q61" i="6"/>
  <c r="R61" i="6"/>
  <c r="S61" i="6"/>
  <c r="O62" i="6"/>
  <c r="P62" i="6"/>
  <c r="Q62" i="6"/>
  <c r="R62" i="6"/>
  <c r="S62" i="6"/>
  <c r="O63" i="6"/>
  <c r="P63" i="6"/>
  <c r="Q63" i="6"/>
  <c r="R63" i="6"/>
  <c r="S63" i="6"/>
  <c r="O64" i="6"/>
  <c r="P64" i="6"/>
  <c r="Q64" i="6"/>
  <c r="R64" i="6"/>
  <c r="S64" i="6"/>
  <c r="O65" i="6"/>
  <c r="P65" i="6"/>
  <c r="Q65" i="6"/>
  <c r="R65" i="6"/>
  <c r="S65" i="6"/>
  <c r="O4" i="6"/>
  <c r="P4" i="6"/>
  <c r="Q4" i="6"/>
  <c r="R4" i="6"/>
  <c r="S4" i="6"/>
  <c r="O5" i="6"/>
  <c r="O5" i="5"/>
  <c r="S9" i="6"/>
  <c r="R9" i="6"/>
  <c r="Q9" i="6"/>
  <c r="P9" i="6"/>
  <c r="O9" i="6"/>
  <c r="S8" i="6"/>
  <c r="R8" i="6"/>
  <c r="Q8" i="6"/>
  <c r="P8" i="6"/>
  <c r="O8" i="6"/>
  <c r="S7" i="6"/>
  <c r="R7" i="6"/>
  <c r="Q7" i="6"/>
  <c r="P7" i="6"/>
  <c r="O7" i="6"/>
  <c r="S6" i="6"/>
  <c r="R6" i="6"/>
  <c r="Q6" i="6"/>
  <c r="P6" i="6"/>
  <c r="O6" i="6"/>
  <c r="S5" i="6"/>
  <c r="R5" i="6"/>
  <c r="Q5" i="6"/>
  <c r="P5" i="6"/>
  <c r="O10" i="5"/>
  <c r="P10" i="5"/>
  <c r="Q10" i="5"/>
  <c r="R10" i="5"/>
  <c r="S10" i="5"/>
  <c r="O11" i="5"/>
  <c r="P11" i="5"/>
  <c r="Q11" i="5"/>
  <c r="R11" i="5"/>
  <c r="S11" i="5"/>
  <c r="O12" i="5"/>
  <c r="P12" i="5"/>
  <c r="Q12" i="5"/>
  <c r="R12" i="5"/>
  <c r="S12" i="5"/>
  <c r="O13" i="5"/>
  <c r="P13" i="5"/>
  <c r="Q13" i="5"/>
  <c r="R13" i="5"/>
  <c r="S13" i="5"/>
  <c r="O14" i="5"/>
  <c r="P14" i="5"/>
  <c r="Q14" i="5"/>
  <c r="R14" i="5"/>
  <c r="S14" i="5"/>
  <c r="O15" i="5"/>
  <c r="P15" i="5"/>
  <c r="Q15" i="5"/>
  <c r="R15" i="5"/>
  <c r="S15" i="5"/>
  <c r="O16" i="5"/>
  <c r="P16" i="5"/>
  <c r="Q16" i="5"/>
  <c r="R16" i="5"/>
  <c r="S16" i="5"/>
  <c r="O17" i="5"/>
  <c r="P17" i="5"/>
  <c r="Q17" i="5"/>
  <c r="R17" i="5"/>
  <c r="S17" i="5"/>
  <c r="O18" i="5"/>
  <c r="P18" i="5"/>
  <c r="Q18" i="5"/>
  <c r="R18" i="5"/>
  <c r="S18" i="5"/>
  <c r="O19" i="5"/>
  <c r="P19" i="5"/>
  <c r="Q19" i="5"/>
  <c r="R19" i="5"/>
  <c r="S19" i="5"/>
  <c r="O20" i="5"/>
  <c r="P20" i="5"/>
  <c r="Q20" i="5"/>
  <c r="R20" i="5"/>
  <c r="S20" i="5"/>
  <c r="O21" i="5"/>
  <c r="P21" i="5"/>
  <c r="Q21" i="5"/>
  <c r="R21" i="5"/>
  <c r="S21" i="5"/>
  <c r="O22" i="5"/>
  <c r="P22" i="5"/>
  <c r="Q22" i="5"/>
  <c r="R22" i="5"/>
  <c r="S22" i="5"/>
  <c r="O23" i="5"/>
  <c r="P23" i="5"/>
  <c r="Q23" i="5"/>
  <c r="R23" i="5"/>
  <c r="S23" i="5"/>
  <c r="O24" i="5"/>
  <c r="P24" i="5"/>
  <c r="Q24" i="5"/>
  <c r="R24" i="5"/>
  <c r="S24" i="5"/>
  <c r="O25" i="5"/>
  <c r="P25" i="5"/>
  <c r="Q25" i="5"/>
  <c r="R25" i="5"/>
  <c r="S25" i="5"/>
  <c r="O26" i="5"/>
  <c r="P26" i="5"/>
  <c r="Q26" i="5"/>
  <c r="R26" i="5"/>
  <c r="S26" i="5"/>
  <c r="O27" i="5"/>
  <c r="P27" i="5"/>
  <c r="Q27" i="5"/>
  <c r="R27" i="5"/>
  <c r="S27" i="5"/>
  <c r="O28" i="5"/>
  <c r="P28" i="5"/>
  <c r="Q28" i="5"/>
  <c r="R28" i="5"/>
  <c r="S28" i="5"/>
  <c r="O29" i="5"/>
  <c r="P29" i="5"/>
  <c r="Q29" i="5"/>
  <c r="R29" i="5"/>
  <c r="S29" i="5"/>
  <c r="O30" i="5"/>
  <c r="P30" i="5"/>
  <c r="Q30" i="5"/>
  <c r="R30" i="5"/>
  <c r="S30" i="5"/>
  <c r="O31" i="5"/>
  <c r="P31" i="5"/>
  <c r="Q31" i="5"/>
  <c r="R31" i="5"/>
  <c r="S31" i="5"/>
  <c r="O32" i="5"/>
  <c r="P32" i="5"/>
  <c r="Q32" i="5"/>
  <c r="R32" i="5"/>
  <c r="S32" i="5"/>
  <c r="O33" i="5"/>
  <c r="P33" i="5"/>
  <c r="Q33" i="5"/>
  <c r="R33" i="5"/>
  <c r="S33" i="5"/>
  <c r="O34" i="5"/>
  <c r="P34" i="5"/>
  <c r="Q34" i="5"/>
  <c r="R34" i="5"/>
  <c r="S34" i="5"/>
  <c r="O35" i="5"/>
  <c r="P35" i="5"/>
  <c r="Q35" i="5"/>
  <c r="R35" i="5"/>
  <c r="S35" i="5"/>
  <c r="O36" i="5"/>
  <c r="T36" i="5" s="1" a="1"/>
  <c r="T36" i="5" s="1"/>
  <c r="P36" i="5"/>
  <c r="Q36" i="5"/>
  <c r="R36" i="5"/>
  <c r="S36" i="5"/>
  <c r="O37" i="5"/>
  <c r="P37" i="5"/>
  <c r="Q37" i="5"/>
  <c r="R37" i="5"/>
  <c r="S37" i="5"/>
  <c r="O38" i="5"/>
  <c r="P38" i="5"/>
  <c r="Q38" i="5"/>
  <c r="R38" i="5"/>
  <c r="S38" i="5"/>
  <c r="O39" i="5"/>
  <c r="P39" i="5"/>
  <c r="Q39" i="5"/>
  <c r="R39" i="5"/>
  <c r="S39" i="5"/>
  <c r="O40" i="5"/>
  <c r="P40" i="5"/>
  <c r="Q40" i="5"/>
  <c r="R40" i="5"/>
  <c r="S40" i="5"/>
  <c r="O41" i="5"/>
  <c r="P41" i="5"/>
  <c r="Q41" i="5"/>
  <c r="R41" i="5"/>
  <c r="S41" i="5"/>
  <c r="O42" i="5"/>
  <c r="P42" i="5"/>
  <c r="Q42" i="5"/>
  <c r="R42" i="5"/>
  <c r="S42" i="5"/>
  <c r="O43" i="5"/>
  <c r="P43" i="5"/>
  <c r="Q43" i="5"/>
  <c r="R43" i="5"/>
  <c r="S43" i="5"/>
  <c r="O44" i="5"/>
  <c r="P44" i="5"/>
  <c r="Q44" i="5"/>
  <c r="R44" i="5"/>
  <c r="S44" i="5"/>
  <c r="O45" i="5"/>
  <c r="P45" i="5"/>
  <c r="Q45" i="5"/>
  <c r="R45" i="5"/>
  <c r="S45" i="5"/>
  <c r="O46" i="5"/>
  <c r="P46" i="5"/>
  <c r="Q46" i="5"/>
  <c r="R46" i="5"/>
  <c r="S46" i="5"/>
  <c r="O47" i="5"/>
  <c r="P47" i="5"/>
  <c r="Q47" i="5"/>
  <c r="R47" i="5"/>
  <c r="S47" i="5"/>
  <c r="O48" i="5"/>
  <c r="P48" i="5"/>
  <c r="Q48" i="5"/>
  <c r="R48" i="5"/>
  <c r="S48" i="5"/>
  <c r="O49" i="5"/>
  <c r="P49" i="5"/>
  <c r="Q49" i="5"/>
  <c r="R49" i="5"/>
  <c r="S49" i="5"/>
  <c r="O50" i="5"/>
  <c r="P50" i="5"/>
  <c r="Q50" i="5"/>
  <c r="R50" i="5"/>
  <c r="S50" i="5"/>
  <c r="O51" i="5"/>
  <c r="P51" i="5"/>
  <c r="Q51" i="5"/>
  <c r="R51" i="5"/>
  <c r="S51" i="5"/>
  <c r="O52" i="5"/>
  <c r="P52" i="5"/>
  <c r="Q52" i="5"/>
  <c r="R52" i="5"/>
  <c r="S52" i="5"/>
  <c r="O53" i="5"/>
  <c r="P53" i="5"/>
  <c r="Q53" i="5"/>
  <c r="R53" i="5"/>
  <c r="S53" i="5"/>
  <c r="O54" i="5"/>
  <c r="P54" i="5"/>
  <c r="Q54" i="5"/>
  <c r="R54" i="5"/>
  <c r="S54" i="5"/>
  <c r="O55" i="5"/>
  <c r="P55" i="5"/>
  <c r="Q55" i="5"/>
  <c r="R55" i="5"/>
  <c r="S55" i="5"/>
  <c r="O56" i="5"/>
  <c r="P56" i="5"/>
  <c r="Q56" i="5"/>
  <c r="R56" i="5"/>
  <c r="S56" i="5"/>
  <c r="O57" i="5"/>
  <c r="P57" i="5"/>
  <c r="Q57" i="5"/>
  <c r="R57" i="5"/>
  <c r="S57" i="5"/>
  <c r="O58" i="5"/>
  <c r="P58" i="5"/>
  <c r="Q58" i="5"/>
  <c r="R58" i="5"/>
  <c r="S58" i="5"/>
  <c r="O59" i="5"/>
  <c r="P59" i="5"/>
  <c r="Q59" i="5"/>
  <c r="R59" i="5"/>
  <c r="S59" i="5"/>
  <c r="O60" i="5"/>
  <c r="P60" i="5"/>
  <c r="Q60" i="5"/>
  <c r="R60" i="5"/>
  <c r="S60" i="5"/>
  <c r="O61" i="5"/>
  <c r="P61" i="5"/>
  <c r="Q61" i="5"/>
  <c r="R61" i="5"/>
  <c r="S61" i="5"/>
  <c r="O62" i="5"/>
  <c r="P62" i="5"/>
  <c r="Q62" i="5"/>
  <c r="R62" i="5"/>
  <c r="S62" i="5"/>
  <c r="O63" i="5"/>
  <c r="P63" i="5"/>
  <c r="Q63" i="5"/>
  <c r="R63" i="5"/>
  <c r="S63" i="5"/>
  <c r="O64" i="5"/>
  <c r="P64" i="5"/>
  <c r="Q64" i="5"/>
  <c r="R64" i="5"/>
  <c r="S64" i="5"/>
  <c r="O65" i="5"/>
  <c r="P65" i="5"/>
  <c r="Q65" i="5"/>
  <c r="R65" i="5"/>
  <c r="S65" i="5"/>
  <c r="O66" i="5"/>
  <c r="P66" i="5"/>
  <c r="Q66" i="5"/>
  <c r="R66" i="5"/>
  <c r="S66" i="5"/>
  <c r="O67" i="5"/>
  <c r="P67" i="5"/>
  <c r="Q67" i="5"/>
  <c r="R67" i="5"/>
  <c r="S67" i="5"/>
  <c r="O68" i="5"/>
  <c r="P68" i="5"/>
  <c r="Q68" i="5"/>
  <c r="R68" i="5"/>
  <c r="S68" i="5"/>
  <c r="O69" i="5"/>
  <c r="P69" i="5"/>
  <c r="Q69" i="5"/>
  <c r="R69" i="5"/>
  <c r="S69" i="5"/>
  <c r="O70" i="5"/>
  <c r="P70" i="5"/>
  <c r="Q70" i="5"/>
  <c r="R70" i="5"/>
  <c r="S70" i="5"/>
  <c r="O71" i="5"/>
  <c r="P71" i="5"/>
  <c r="Q71" i="5"/>
  <c r="R71" i="5"/>
  <c r="S71" i="5"/>
  <c r="O72" i="5"/>
  <c r="P72" i="5"/>
  <c r="Q72" i="5"/>
  <c r="R72" i="5"/>
  <c r="S72" i="5"/>
  <c r="O73" i="5"/>
  <c r="P73" i="5"/>
  <c r="Q73" i="5"/>
  <c r="R73" i="5"/>
  <c r="S73" i="5"/>
  <c r="O74" i="5"/>
  <c r="P74" i="5"/>
  <c r="Q74" i="5"/>
  <c r="R74" i="5"/>
  <c r="S74" i="5"/>
  <c r="O75" i="5"/>
  <c r="P75" i="5"/>
  <c r="Q75" i="5"/>
  <c r="R75" i="5"/>
  <c r="S75" i="5"/>
  <c r="O76" i="5"/>
  <c r="P76" i="5"/>
  <c r="Q76" i="5"/>
  <c r="R76" i="5"/>
  <c r="S76" i="5"/>
  <c r="O77" i="5"/>
  <c r="P77" i="5"/>
  <c r="Q77" i="5"/>
  <c r="R77" i="5"/>
  <c r="S77" i="5"/>
  <c r="O78" i="5"/>
  <c r="P78" i="5"/>
  <c r="Q78" i="5"/>
  <c r="R78" i="5"/>
  <c r="S78" i="5"/>
  <c r="O79" i="5"/>
  <c r="P79" i="5"/>
  <c r="Q79" i="5"/>
  <c r="R79" i="5"/>
  <c r="S79" i="5"/>
  <c r="O80" i="5"/>
  <c r="P80" i="5"/>
  <c r="Q80" i="5"/>
  <c r="R80" i="5"/>
  <c r="S80" i="5"/>
  <c r="O81" i="5"/>
  <c r="P81" i="5"/>
  <c r="Q81" i="5"/>
  <c r="R81" i="5"/>
  <c r="S81" i="5"/>
  <c r="O82" i="5"/>
  <c r="P82" i="5"/>
  <c r="Q82" i="5"/>
  <c r="R82" i="5"/>
  <c r="S82" i="5"/>
  <c r="O83" i="5"/>
  <c r="P83" i="5"/>
  <c r="Q83" i="5"/>
  <c r="R83" i="5"/>
  <c r="S83" i="5"/>
  <c r="O84" i="5"/>
  <c r="P84" i="5"/>
  <c r="Q84" i="5"/>
  <c r="R84" i="5"/>
  <c r="S84" i="5"/>
  <c r="O85" i="5"/>
  <c r="P85" i="5"/>
  <c r="Q85" i="5"/>
  <c r="R85" i="5"/>
  <c r="S85" i="5"/>
  <c r="O86" i="5"/>
  <c r="P86" i="5"/>
  <c r="Q86" i="5"/>
  <c r="R86" i="5"/>
  <c r="S86" i="5"/>
  <c r="O87" i="5"/>
  <c r="P87" i="5"/>
  <c r="Q87" i="5"/>
  <c r="R87" i="5"/>
  <c r="S87" i="5"/>
  <c r="O88" i="5"/>
  <c r="P88" i="5"/>
  <c r="Q88" i="5"/>
  <c r="R88" i="5"/>
  <c r="S88" i="5"/>
  <c r="O89" i="5"/>
  <c r="P89" i="5"/>
  <c r="Q89" i="5"/>
  <c r="R89" i="5"/>
  <c r="S89" i="5"/>
  <c r="O90" i="5"/>
  <c r="P90" i="5"/>
  <c r="Q90" i="5"/>
  <c r="R90" i="5"/>
  <c r="S90" i="5"/>
  <c r="O91" i="5"/>
  <c r="P91" i="5"/>
  <c r="Q91" i="5"/>
  <c r="R91" i="5"/>
  <c r="S91" i="5"/>
  <c r="O92" i="5"/>
  <c r="P92" i="5"/>
  <c r="Q92" i="5"/>
  <c r="R92" i="5"/>
  <c r="S92" i="5"/>
  <c r="O93" i="5"/>
  <c r="P93" i="5"/>
  <c r="Q93" i="5"/>
  <c r="R93" i="5"/>
  <c r="S93" i="5"/>
  <c r="O94" i="5"/>
  <c r="P94" i="5"/>
  <c r="Q94" i="5"/>
  <c r="R94" i="5"/>
  <c r="S94" i="5"/>
  <c r="O95" i="5"/>
  <c r="P95" i="5"/>
  <c r="Q95" i="5"/>
  <c r="R95" i="5"/>
  <c r="S95" i="5"/>
  <c r="O96" i="5"/>
  <c r="P96" i="5"/>
  <c r="Q96" i="5"/>
  <c r="R96" i="5"/>
  <c r="S96" i="5"/>
  <c r="O97" i="5"/>
  <c r="P97" i="5"/>
  <c r="Q97" i="5"/>
  <c r="R97" i="5"/>
  <c r="S97" i="5"/>
  <c r="O98" i="5"/>
  <c r="P98" i="5"/>
  <c r="Q98" i="5"/>
  <c r="R98" i="5"/>
  <c r="S98" i="5"/>
  <c r="O99" i="5"/>
  <c r="P99" i="5"/>
  <c r="Q99" i="5"/>
  <c r="R99" i="5"/>
  <c r="S99" i="5"/>
  <c r="O100" i="5"/>
  <c r="P100" i="5"/>
  <c r="Q100" i="5"/>
  <c r="R100" i="5"/>
  <c r="S100" i="5"/>
  <c r="O101" i="5"/>
  <c r="P101" i="5"/>
  <c r="Q101" i="5"/>
  <c r="R101" i="5"/>
  <c r="S101" i="5"/>
  <c r="O102" i="5"/>
  <c r="P102" i="5"/>
  <c r="Q102" i="5"/>
  <c r="R102" i="5"/>
  <c r="S102" i="5"/>
  <c r="O103" i="5"/>
  <c r="P103" i="5"/>
  <c r="Q103" i="5"/>
  <c r="R103" i="5"/>
  <c r="S103" i="5"/>
  <c r="O104" i="5"/>
  <c r="P104" i="5"/>
  <c r="Q104" i="5"/>
  <c r="R104" i="5"/>
  <c r="S104" i="5"/>
  <c r="O105" i="5"/>
  <c r="P105" i="5"/>
  <c r="Q105" i="5"/>
  <c r="R105" i="5"/>
  <c r="S105" i="5"/>
  <c r="O106" i="5"/>
  <c r="P106" i="5"/>
  <c r="Q106" i="5"/>
  <c r="R106" i="5"/>
  <c r="S106" i="5"/>
  <c r="O107" i="5"/>
  <c r="P107" i="5"/>
  <c r="Q107" i="5"/>
  <c r="R107" i="5"/>
  <c r="S107" i="5"/>
  <c r="O108" i="5"/>
  <c r="P108" i="5"/>
  <c r="Q108" i="5"/>
  <c r="R108" i="5"/>
  <c r="S108" i="5"/>
  <c r="O6" i="5"/>
  <c r="P6" i="5"/>
  <c r="Q6" i="5"/>
  <c r="R6" i="5"/>
  <c r="S6" i="5"/>
  <c r="O7" i="5"/>
  <c r="P7" i="5"/>
  <c r="Q7" i="5"/>
  <c r="R7" i="5"/>
  <c r="S7" i="5"/>
  <c r="O8" i="5"/>
  <c r="P8" i="5"/>
  <c r="Q8" i="5"/>
  <c r="R8" i="5"/>
  <c r="S8" i="5"/>
  <c r="O9" i="5"/>
  <c r="P9" i="5"/>
  <c r="Q9" i="5"/>
  <c r="R9" i="5"/>
  <c r="S9" i="5"/>
  <c r="S5" i="5"/>
  <c r="Q5" i="5"/>
  <c r="R5" i="5"/>
  <c r="P5" i="5"/>
  <c r="S4" i="5"/>
  <c r="R4" i="5"/>
  <c r="Q4" i="5"/>
  <c r="P4" i="5"/>
  <c r="O4" i="5"/>
  <c r="T4" i="5" s="1" a="1"/>
  <c r="T4" i="5" s="1"/>
  <c r="D10" i="32" l="1"/>
  <c r="D7" i="33"/>
  <c r="T17" i="22" a="1"/>
  <c r="T17" i="22" s="1"/>
  <c r="T60" i="15" a="1"/>
  <c r="T60" i="15" s="1"/>
  <c r="T52" i="15" a="1"/>
  <c r="T52" i="15" s="1"/>
  <c r="T36" i="15" a="1"/>
  <c r="T36" i="15" s="1"/>
  <c r="AW7" i="35" s="1"/>
  <c r="T64" i="18" a="1"/>
  <c r="T64" i="18" s="1"/>
  <c r="T56" i="18" a="1"/>
  <c r="T56" i="18" s="1"/>
  <c r="T48" i="18" a="1"/>
  <c r="T48" i="18" s="1"/>
  <c r="T38" i="21" a="1"/>
  <c r="T38" i="21" s="1"/>
  <c r="S4" i="7" a="1"/>
  <c r="S4" i="7" s="1"/>
  <c r="F9" i="32" s="1"/>
  <c r="S7" i="7" a="1"/>
  <c r="S7" i="7" s="1"/>
  <c r="O9" i="32" s="1"/>
  <c r="R9" i="32" s="1"/>
  <c r="U9" i="32" s="1"/>
  <c r="X9" i="32" s="1"/>
  <c r="S9" i="7" a="1"/>
  <c r="S9" i="7" s="1"/>
  <c r="S17" i="7" a="1"/>
  <c r="S17" i="7" s="1"/>
  <c r="AD9" i="32" s="1"/>
  <c r="AG9" i="32" s="1"/>
  <c r="AJ9" i="32" s="1"/>
  <c r="T44" i="11" a="1"/>
  <c r="T44" i="11" s="1"/>
  <c r="T16" i="22" a="1"/>
  <c r="T16" i="22" s="1"/>
  <c r="T4" i="14" a="1"/>
  <c r="T4" i="14" s="1"/>
  <c r="B9" i="34" s="1"/>
  <c r="S33" i="7" a="1"/>
  <c r="S33" i="7" s="1"/>
  <c r="T85" i="5" a="1"/>
  <c r="T85" i="5" s="1"/>
  <c r="T37" i="6" a="1"/>
  <c r="T37" i="6" s="1"/>
  <c r="T34" i="8" a="1"/>
  <c r="T34" i="8" s="1"/>
  <c r="T56" i="12" a="1"/>
  <c r="T56" i="12" s="1"/>
  <c r="T48" i="12" a="1"/>
  <c r="T48" i="12" s="1"/>
  <c r="T42" i="8" a="1"/>
  <c r="T42" i="8" s="1"/>
  <c r="S36" i="7" a="1"/>
  <c r="S36" i="7" s="1"/>
  <c r="T101" i="5" a="1"/>
  <c r="T101" i="5" s="1"/>
  <c r="T53" i="5" a="1"/>
  <c r="T53" i="5" s="1"/>
  <c r="T21" i="5" a="1"/>
  <c r="T21" i="5" s="1"/>
  <c r="T101" i="8" a="1"/>
  <c r="T101" i="8" s="1"/>
  <c r="T93" i="8" a="1"/>
  <c r="T93" i="8" s="1"/>
  <c r="T85" i="8" a="1"/>
  <c r="T85" i="8" s="1"/>
  <c r="T26" i="21" a="1"/>
  <c r="T26" i="21" s="1"/>
  <c r="S13" i="7" a="1"/>
  <c r="S13" i="7" s="1"/>
  <c r="S30" i="7" a="1"/>
  <c r="S30" i="7" s="1"/>
  <c r="S38" i="7" a="1"/>
  <c r="S38" i="7" s="1"/>
  <c r="T69" i="5" a="1"/>
  <c r="T69" i="5" s="1"/>
  <c r="T53" i="12" a="1"/>
  <c r="T53" i="12" s="1"/>
  <c r="T9" i="22" a="1"/>
  <c r="T9" i="22" s="1"/>
  <c r="T10" i="34" s="1"/>
  <c r="U10" i="34" s="1"/>
  <c r="T12" i="21" a="1"/>
  <c r="T12" i="21" s="1"/>
  <c r="Q10" i="36" s="1"/>
  <c r="R10" i="36" s="1"/>
  <c r="T29" i="6" a="1"/>
  <c r="T29" i="6" s="1"/>
  <c r="AS8" i="32" s="1"/>
  <c r="T12" i="9" a="1"/>
  <c r="T12" i="9" s="1"/>
  <c r="T24" i="13" a="1"/>
  <c r="T24" i="13" s="1"/>
  <c r="T24" i="15" a="1"/>
  <c r="T24" i="15" s="1"/>
  <c r="AF7" i="35" s="1"/>
  <c r="T16" i="15" a="1"/>
  <c r="T16" i="15" s="1"/>
  <c r="Q7" i="35" s="1"/>
  <c r="S21" i="7" a="1"/>
  <c r="S21" i="7" s="1"/>
  <c r="AS9" i="32" s="1"/>
  <c r="T51" i="15" a="1"/>
  <c r="T51" i="15" s="1"/>
  <c r="T43" i="15" a="1"/>
  <c r="T43" i="15" s="1"/>
  <c r="T15" i="18" a="1"/>
  <c r="T15" i="18" s="1"/>
  <c r="S15" i="7" a="1"/>
  <c r="S15" i="7" s="1"/>
  <c r="S27" i="7" a="1"/>
  <c r="S27" i="7" s="1"/>
  <c r="T77" i="8" a="1"/>
  <c r="T77" i="8" s="1"/>
  <c r="T24" i="8" a="1"/>
  <c r="T24" i="8" s="1"/>
  <c r="T45" i="12" a="1"/>
  <c r="T45" i="12" s="1"/>
  <c r="T106" i="5" a="1"/>
  <c r="T106" i="5" s="1"/>
  <c r="T102" i="5" a="1"/>
  <c r="T102" i="5" s="1"/>
  <c r="T94" i="5" a="1"/>
  <c r="T94" i="5" s="1"/>
  <c r="T90" i="5" a="1"/>
  <c r="T90" i="5" s="1"/>
  <c r="T86" i="5" a="1"/>
  <c r="T86" i="5" s="1"/>
  <c r="T78" i="5" a="1"/>
  <c r="T78" i="5" s="1"/>
  <c r="T74" i="5" a="1"/>
  <c r="T74" i="5" s="1"/>
  <c r="T70" i="5" a="1"/>
  <c r="T70" i="5" s="1"/>
  <c r="T62" i="5" a="1"/>
  <c r="T62" i="5" s="1"/>
  <c r="T58" i="5" a="1"/>
  <c r="T58" i="5" s="1"/>
  <c r="T54" i="5" a="1"/>
  <c r="T54" i="5" s="1"/>
  <c r="T46" i="5" a="1"/>
  <c r="T46" i="5" s="1"/>
  <c r="T42" i="5" a="1"/>
  <c r="T42" i="5" s="1"/>
  <c r="T38" i="5" a="1"/>
  <c r="T38" i="5" s="1"/>
  <c r="T30" i="5" a="1"/>
  <c r="T30" i="5" s="1"/>
  <c r="T26" i="5" a="1"/>
  <c r="T26" i="5" s="1"/>
  <c r="AQ7" i="32" s="1"/>
  <c r="T22" i="5" a="1"/>
  <c r="T22" i="5" s="1"/>
  <c r="T14" i="5" a="1"/>
  <c r="T14" i="5" s="1"/>
  <c r="M7" i="32" s="1"/>
  <c r="T10" i="5" a="1"/>
  <c r="T10" i="5" s="1"/>
  <c r="G7" i="32" s="1"/>
  <c r="G13" i="32" s="1"/>
  <c r="T65" i="6" a="1"/>
  <c r="T65" i="6" s="1"/>
  <c r="T61" i="6" a="1"/>
  <c r="T61" i="6" s="1"/>
  <c r="T57" i="6" a="1"/>
  <c r="T57" i="6" s="1"/>
  <c r="T53" i="6" a="1"/>
  <c r="T53" i="6" s="1"/>
  <c r="T49" i="6" a="1"/>
  <c r="T49" i="6" s="1"/>
  <c r="T45" i="6" a="1"/>
  <c r="T45" i="6" s="1"/>
  <c r="T41" i="6" a="1"/>
  <c r="T41" i="6" s="1"/>
  <c r="AV8" i="32" s="1"/>
  <c r="T25" i="6" a="1"/>
  <c r="T25" i="6" s="1"/>
  <c r="AN8" i="32" s="1"/>
  <c r="T17" i="6" a="1"/>
  <c r="T17" i="6" s="1"/>
  <c r="T10" i="6" a="1"/>
  <c r="T10" i="6" s="1"/>
  <c r="T94" i="8" a="1"/>
  <c r="T94" i="8" s="1"/>
  <c r="T89" i="8" a="1"/>
  <c r="T89" i="8" s="1"/>
  <c r="T86" i="8" a="1"/>
  <c r="T86" i="8" s="1"/>
  <c r="T81" i="8" a="1"/>
  <c r="T81" i="8" s="1"/>
  <c r="T78" i="8" a="1"/>
  <c r="T78" i="8" s="1"/>
  <c r="T70" i="8" a="1"/>
  <c r="T70" i="8" s="1"/>
  <c r="T62" i="8" a="1"/>
  <c r="T62" i="8" s="1"/>
  <c r="T54" i="8" a="1"/>
  <c r="T54" i="8" s="1"/>
  <c r="T46" i="8" a="1"/>
  <c r="T46" i="8" s="1"/>
  <c r="T41" i="8" a="1"/>
  <c r="T41" i="8" s="1"/>
  <c r="T38" i="8" a="1"/>
  <c r="T38" i="8" s="1"/>
  <c r="AW8" i="33" s="1"/>
  <c r="AW11" i="33" s="1"/>
  <c r="T33" i="8" a="1"/>
  <c r="T33" i="8" s="1"/>
  <c r="T30" i="8" a="1"/>
  <c r="T30" i="8" s="1"/>
  <c r="T22" i="8" a="1"/>
  <c r="T22" i="8" s="1"/>
  <c r="T14" i="8" a="1"/>
  <c r="T14" i="8" s="1"/>
  <c r="T12" i="12" a="1"/>
  <c r="T12" i="12" s="1"/>
  <c r="AH8" i="34" s="1"/>
  <c r="AH14" i="34" s="1"/>
  <c r="T12" i="15" a="1"/>
  <c r="T12" i="15" s="1"/>
  <c r="F7" i="35" s="1"/>
  <c r="T58" i="8" a="1"/>
  <c r="T58" i="8" s="1"/>
  <c r="T50" i="8" a="1"/>
  <c r="T50" i="8" s="1"/>
  <c r="T34" i="11" a="1"/>
  <c r="T34" i="11" s="1"/>
  <c r="T44" i="15" a="1"/>
  <c r="T44" i="15" s="1"/>
  <c r="T41" i="15" a="1"/>
  <c r="T41" i="15" s="1"/>
  <c r="T14" i="15" a="1"/>
  <c r="T14" i="15" s="1"/>
  <c r="I7" i="35" s="1"/>
  <c r="T4" i="16" a="1"/>
  <c r="T4" i="16" s="1"/>
  <c r="B8" i="35" s="1"/>
  <c r="T7" i="16" a="1"/>
  <c r="T7" i="16" s="1"/>
  <c r="F8" i="35" s="1"/>
  <c r="T16" i="18" a="1"/>
  <c r="T16" i="18" s="1"/>
  <c r="Q7" i="36" s="1"/>
  <c r="T13" i="18" a="1"/>
  <c r="T13" i="18" s="1"/>
  <c r="H7" i="36" s="1"/>
  <c r="H12" i="36" s="1"/>
  <c r="T5" i="19" a="1"/>
  <c r="T5" i="19" s="1"/>
  <c r="T105" i="5" a="1"/>
  <c r="T105" i="5" s="1"/>
  <c r="T97" i="5" a="1"/>
  <c r="T97" i="5" s="1"/>
  <c r="T89" i="5" a="1"/>
  <c r="T89" i="5" s="1"/>
  <c r="T81" i="5" a="1"/>
  <c r="T81" i="5" s="1"/>
  <c r="T73" i="5" a="1"/>
  <c r="T73" i="5" s="1"/>
  <c r="T65" i="5" a="1"/>
  <c r="T65" i="5" s="1"/>
  <c r="T57" i="5" a="1"/>
  <c r="T57" i="5" s="1"/>
  <c r="T49" i="5" a="1"/>
  <c r="T49" i="5" s="1"/>
  <c r="T41" i="5" a="1"/>
  <c r="T41" i="5" s="1"/>
  <c r="T33" i="5" a="1"/>
  <c r="T33" i="5" s="1"/>
  <c r="T25" i="5" a="1"/>
  <c r="T25" i="5" s="1"/>
  <c r="T17" i="5" a="1"/>
  <c r="T17" i="5" s="1"/>
  <c r="T60" i="6" a="1"/>
  <c r="T60" i="6" s="1"/>
  <c r="T105" i="8" a="1"/>
  <c r="T105" i="8" s="1"/>
  <c r="T97" i="8" a="1"/>
  <c r="T97" i="8" s="1"/>
  <c r="T73" i="8" a="1"/>
  <c r="T73" i="8" s="1"/>
  <c r="T65" i="8" a="1"/>
  <c r="T65" i="8" s="1"/>
  <c r="T57" i="8" a="1"/>
  <c r="T57" i="8" s="1"/>
  <c r="T49" i="8" a="1"/>
  <c r="T49" i="8" s="1"/>
  <c r="T18" i="9" a="1"/>
  <c r="T18" i="9" s="1"/>
  <c r="T13" i="22" a="1"/>
  <c r="T13" i="22" s="1"/>
  <c r="T11" i="22" a="1"/>
  <c r="T11" i="22" s="1"/>
  <c r="AC10" i="34" s="1"/>
  <c r="AF10" i="34" s="1"/>
  <c r="AI10" i="34" s="1"/>
  <c r="T4" i="23" a="1"/>
  <c r="T4" i="23" s="1"/>
  <c r="B11" i="34" s="1"/>
  <c r="T9" i="23" a="1"/>
  <c r="T9" i="23" s="1"/>
  <c r="T11" i="34" s="1"/>
  <c r="U11" i="34" s="1"/>
  <c r="T5" i="13" a="1"/>
  <c r="T5" i="13" s="1"/>
  <c r="B12" i="34" s="1"/>
  <c r="T25" i="13" a="1"/>
  <c r="T25" i="13" s="1"/>
  <c r="T27" i="15" a="1"/>
  <c r="T27" i="15" s="1"/>
  <c r="AO7" i="35" s="1"/>
  <c r="T20" i="15" a="1"/>
  <c r="T20" i="15" s="1"/>
  <c r="T19" i="15" a="1"/>
  <c r="T19" i="15" s="1"/>
  <c r="W7" i="35" s="1"/>
  <c r="T17" i="15" a="1"/>
  <c r="T17" i="15" s="1"/>
  <c r="T7" i="35" s="1"/>
  <c r="S6" i="7" a="1"/>
  <c r="S6" i="7" s="1"/>
  <c r="N9" i="32" s="1"/>
  <c r="S26" i="7" a="1"/>
  <c r="S26" i="7" s="1"/>
  <c r="AN9" i="32" s="1"/>
  <c r="S37" i="7" a="1"/>
  <c r="S37" i="7" s="1"/>
  <c r="S40" i="7" a="1"/>
  <c r="S40" i="7" s="1"/>
  <c r="AX9" i="32" s="1"/>
  <c r="S10" i="7" a="1"/>
  <c r="S10" i="7" s="1"/>
  <c r="S16" i="7" a="1"/>
  <c r="S16" i="7" s="1"/>
  <c r="AC9" i="32" s="1"/>
  <c r="S19" i="7" a="1"/>
  <c r="S19" i="7" s="1"/>
  <c r="S23" i="7" a="1"/>
  <c r="S23" i="7" s="1"/>
  <c r="S32" i="7" a="1"/>
  <c r="S32" i="7" s="1"/>
  <c r="S34" i="7" a="1"/>
  <c r="S34" i="7" s="1"/>
  <c r="T14" i="21" a="1"/>
  <c r="T14" i="21" s="1"/>
  <c r="AC10" i="36" s="1"/>
  <c r="S5" i="7" a="1"/>
  <c r="S5" i="7" s="1"/>
  <c r="B9" i="32" s="1"/>
  <c r="T76" i="5" a="1"/>
  <c r="T76" i="5" s="1"/>
  <c r="T60" i="5" a="1"/>
  <c r="T60" i="5" s="1"/>
  <c r="T95" i="5" a="1"/>
  <c r="T95" i="5" s="1"/>
  <c r="T55" i="5" a="1"/>
  <c r="T55" i="5" s="1"/>
  <c r="T39" i="5" a="1"/>
  <c r="T39" i="5" s="1"/>
  <c r="AU7" i="32" s="1"/>
  <c r="T15" i="5" a="1"/>
  <c r="T15" i="5" s="1"/>
  <c r="T42" i="6" a="1"/>
  <c r="T42" i="6" s="1"/>
  <c r="T98" i="8" a="1"/>
  <c r="T98" i="8" s="1"/>
  <c r="T72" i="8" a="1"/>
  <c r="T72" i="8" s="1"/>
  <c r="T98" i="5" a="1"/>
  <c r="T98" i="5" s="1"/>
  <c r="T82" i="5" a="1"/>
  <c r="T82" i="5" s="1"/>
  <c r="T66" i="5" a="1"/>
  <c r="T66" i="5" s="1"/>
  <c r="T50" i="5" a="1"/>
  <c r="T50" i="5" s="1"/>
  <c r="T34" i="5" a="1"/>
  <c r="T34" i="5" s="1"/>
  <c r="T18" i="5" a="1"/>
  <c r="T18" i="5" s="1"/>
  <c r="T21" i="6" a="1"/>
  <c r="T21" i="6" s="1"/>
  <c r="T13" i="6" a="1"/>
  <c r="T13" i="6" s="1"/>
  <c r="H8" i="32" s="1"/>
  <c r="H13" i="32" s="1"/>
  <c r="T90" i="8" a="1"/>
  <c r="T90" i="8" s="1"/>
  <c r="T82" i="8" a="1"/>
  <c r="T82" i="8" s="1"/>
  <c r="T74" i="8" a="1"/>
  <c r="T74" i="8" s="1"/>
  <c r="T66" i="8" a="1"/>
  <c r="T66" i="8" s="1"/>
  <c r="T26" i="8" a="1"/>
  <c r="T26" i="8" s="1"/>
  <c r="T18" i="8" a="1"/>
  <c r="T18" i="8" s="1"/>
  <c r="T30" i="11" a="1"/>
  <c r="T30" i="11" s="1"/>
  <c r="T9" i="12" a="1"/>
  <c r="T9" i="12" s="1"/>
  <c r="Q8" i="34" s="1"/>
  <c r="R8" i="34" s="1"/>
  <c r="T59" i="12" a="1"/>
  <c r="T59" i="12" s="1"/>
  <c r="T51" i="12" a="1"/>
  <c r="T51" i="12" s="1"/>
  <c r="T43" i="12" a="1"/>
  <c r="T43" i="12" s="1"/>
  <c r="T35" i="12" a="1"/>
  <c r="T35" i="12" s="1"/>
  <c r="T27" i="12" a="1"/>
  <c r="T27" i="12" s="1"/>
  <c r="AS8" i="34" s="1"/>
  <c r="T8" i="15" a="1"/>
  <c r="T8" i="15" s="1"/>
  <c r="T63" i="15" a="1"/>
  <c r="T63" i="15" s="1"/>
  <c r="T61" i="15" a="1"/>
  <c r="T61" i="15" s="1"/>
  <c r="T11" i="16" a="1"/>
  <c r="T11" i="16" s="1"/>
  <c r="T17" i="26" a="1"/>
  <c r="T17" i="26" s="1"/>
  <c r="AS10" i="35" s="1"/>
  <c r="T14" i="26" a="1"/>
  <c r="T14" i="26" s="1"/>
  <c r="T9" i="26" a="1"/>
  <c r="T9" i="26" s="1"/>
  <c r="T59" i="18" a="1"/>
  <c r="T59" i="18" s="1"/>
  <c r="T51" i="18" a="1"/>
  <c r="T51" i="18" s="1"/>
  <c r="T36" i="18" a="1"/>
  <c r="T36" i="18" s="1"/>
  <c r="AW7" i="36" s="1"/>
  <c r="AW12" i="36" s="1"/>
  <c r="T35" i="18" a="1"/>
  <c r="T35" i="18" s="1"/>
  <c r="S12" i="7" a="1"/>
  <c r="S12" i="7" s="1"/>
  <c r="S18" i="7" a="1"/>
  <c r="S18" i="7" s="1"/>
  <c r="AO9" i="32" s="1"/>
  <c r="S28" i="7" a="1"/>
  <c r="S28" i="7" s="1"/>
  <c r="S31" i="7" a="1"/>
  <c r="S31" i="7" s="1"/>
  <c r="T92" i="5" a="1"/>
  <c r="T92" i="5" s="1"/>
  <c r="T28" i="5" a="1"/>
  <c r="T28" i="5" s="1"/>
  <c r="T87" i="5" a="1"/>
  <c r="T87" i="5" s="1"/>
  <c r="T71" i="5" a="1"/>
  <c r="T71" i="5" s="1"/>
  <c r="T23" i="5" a="1"/>
  <c r="T23" i="5" s="1"/>
  <c r="AB7" i="32" s="1"/>
  <c r="T58" i="6" a="1"/>
  <c r="T58" i="6" s="1"/>
  <c r="T26" i="6" a="1"/>
  <c r="T26" i="6" s="1"/>
  <c r="T106" i="8" a="1"/>
  <c r="T106" i="8" s="1"/>
  <c r="T21" i="8" a="1"/>
  <c r="T21" i="8" s="1"/>
  <c r="T10" i="8" a="1"/>
  <c r="T10" i="8" s="1"/>
  <c r="G8" i="33" s="1"/>
  <c r="G11" i="33" s="1"/>
  <c r="T93" i="5" a="1"/>
  <c r="T93" i="5" s="1"/>
  <c r="T77" i="5" a="1"/>
  <c r="T77" i="5" s="1"/>
  <c r="T45" i="5" a="1"/>
  <c r="T45" i="5" s="1"/>
  <c r="T56" i="6" a="1"/>
  <c r="T56" i="6" s="1"/>
  <c r="T61" i="8" a="1"/>
  <c r="T61" i="8" s="1"/>
  <c r="T53" i="8" a="1"/>
  <c r="T53" i="8" s="1"/>
  <c r="T45" i="8" a="1"/>
  <c r="T45" i="8" s="1"/>
  <c r="T37" i="8" a="1"/>
  <c r="T37" i="8" s="1"/>
  <c r="T29" i="8" a="1"/>
  <c r="T29" i="8" s="1"/>
  <c r="T37" i="5" a="1"/>
  <c r="T37" i="5" s="1"/>
  <c r="T16" i="9" a="1"/>
  <c r="T16" i="9" s="1"/>
  <c r="AU11" i="32" s="1"/>
  <c r="T7" i="11" a="1"/>
  <c r="T7" i="11" s="1"/>
  <c r="E7" i="34" s="1"/>
  <c r="T35" i="11" a="1"/>
  <c r="T35" i="11" s="1"/>
  <c r="S39" i="7" a="1"/>
  <c r="S39" i="7" s="1"/>
  <c r="AU9" i="32" s="1"/>
  <c r="AV9" i="32" s="1"/>
  <c r="T108" i="5" a="1"/>
  <c r="T108" i="5" s="1"/>
  <c r="T84" i="5" a="1"/>
  <c r="T84" i="5" s="1"/>
  <c r="T52" i="5" a="1"/>
  <c r="T52" i="5" s="1"/>
  <c r="T12" i="5" a="1"/>
  <c r="T12" i="5" s="1"/>
  <c r="T6" i="5" a="1"/>
  <c r="T63" i="5" a="1"/>
  <c r="T63" i="5" s="1"/>
  <c r="T47" i="5" a="1"/>
  <c r="T47" i="5" s="1"/>
  <c r="T31" i="5" a="1"/>
  <c r="T31" i="5" s="1"/>
  <c r="T50" i="6" a="1"/>
  <c r="T50" i="6" s="1"/>
  <c r="T34" i="6" a="1"/>
  <c r="T34" i="6" s="1"/>
  <c r="T18" i="6" a="1"/>
  <c r="T18" i="6" s="1"/>
  <c r="T13" i="8" a="1"/>
  <c r="T13" i="8" s="1"/>
  <c r="T28" i="15" a="1"/>
  <c r="T28" i="15" s="1"/>
  <c r="T61" i="5" a="1"/>
  <c r="T61" i="5" s="1"/>
  <c r="T29" i="5" a="1"/>
  <c r="T29" i="5" s="1"/>
  <c r="T13" i="5" a="1"/>
  <c r="T13" i="5" s="1"/>
  <c r="T64" i="6" a="1"/>
  <c r="T64" i="6" s="1"/>
  <c r="T40" i="6" a="1"/>
  <c r="T40" i="6" s="1"/>
  <c r="T24" i="6" a="1"/>
  <c r="T24" i="6" s="1"/>
  <c r="T69" i="8" a="1"/>
  <c r="T69" i="8" s="1"/>
  <c r="T104" i="5" a="1"/>
  <c r="T104" i="5" s="1"/>
  <c r="T96" i="5" a="1"/>
  <c r="T96" i="5" s="1"/>
  <c r="T88" i="5" a="1"/>
  <c r="T88" i="5" s="1"/>
  <c r="T80" i="5" a="1"/>
  <c r="T80" i="5" s="1"/>
  <c r="T72" i="5" a="1"/>
  <c r="T72" i="5" s="1"/>
  <c r="T64" i="5" a="1"/>
  <c r="T64" i="5" s="1"/>
  <c r="T56" i="5" a="1"/>
  <c r="T56" i="5" s="1"/>
  <c r="T48" i="5" a="1"/>
  <c r="T48" i="5" s="1"/>
  <c r="T40" i="5" a="1"/>
  <c r="T40" i="5" s="1"/>
  <c r="T32" i="5" a="1"/>
  <c r="T32" i="5" s="1"/>
  <c r="T24" i="5" a="1"/>
  <c r="T16" i="5" a="1"/>
  <c r="T16" i="5" s="1"/>
  <c r="T59" i="6" a="1"/>
  <c r="T59" i="6" s="1"/>
  <c r="T51" i="6" a="1"/>
  <c r="T51" i="6" s="1"/>
  <c r="T43" i="6" a="1"/>
  <c r="T43" i="6" s="1"/>
  <c r="T35" i="6" a="1"/>
  <c r="T35" i="6" s="1"/>
  <c r="T27" i="6" a="1"/>
  <c r="T27" i="6" s="1"/>
  <c r="AO8" i="32" s="1"/>
  <c r="AO13" i="32" s="1"/>
  <c r="T19" i="6" a="1"/>
  <c r="T19" i="6" s="1"/>
  <c r="T11" i="6" a="1"/>
  <c r="T11" i="6" s="1"/>
  <c r="T104" i="8" a="1"/>
  <c r="T104" i="8" s="1"/>
  <c r="T88" i="8" a="1"/>
  <c r="T88" i="8" s="1"/>
  <c r="T56" i="8" a="1"/>
  <c r="T56" i="8" s="1"/>
  <c r="T40" i="8" a="1"/>
  <c r="T40" i="8" s="1"/>
  <c r="T6" i="9" a="1"/>
  <c r="T6" i="9" s="1"/>
  <c r="M11" i="32" s="1"/>
  <c r="O11" i="32" s="1"/>
  <c r="T20" i="16" a="1"/>
  <c r="T20" i="16" s="1"/>
  <c r="T18" i="16" a="1"/>
  <c r="T18" i="16" s="1"/>
  <c r="AU8" i="35" s="1"/>
  <c r="AV8" i="35" s="1"/>
  <c r="T12" i="16" a="1"/>
  <c r="T12" i="16" s="1"/>
  <c r="AN8" i="35" s="1"/>
  <c r="T10" i="16" a="1"/>
  <c r="T10" i="16" s="1"/>
  <c r="AB8" i="35" s="1"/>
  <c r="T12" i="26" a="1"/>
  <c r="T12" i="26" s="1"/>
  <c r="T5" i="25" a="1"/>
  <c r="T5" i="25" s="1"/>
  <c r="H11" i="35" s="1"/>
  <c r="T6" i="18" a="1"/>
  <c r="T6" i="18" s="1"/>
  <c r="D7" i="36" s="1"/>
  <c r="T9" i="18" a="1"/>
  <c r="T9" i="18" s="1"/>
  <c r="T60" i="18" a="1"/>
  <c r="T60" i="18" s="1"/>
  <c r="T52" i="18" a="1"/>
  <c r="T52" i="18" s="1"/>
  <c r="T34" i="21" a="1"/>
  <c r="T34" i="21" s="1"/>
  <c r="AV10" i="36" s="1"/>
  <c r="T15" i="21" a="1"/>
  <c r="T15" i="21" s="1"/>
  <c r="S20" i="7" a="1"/>
  <c r="S20" i="7" s="1"/>
  <c r="AT9" i="32" s="1"/>
  <c r="T100" i="5" a="1"/>
  <c r="T100" i="5" s="1"/>
  <c r="T68" i="5" a="1"/>
  <c r="T68" i="5" s="1"/>
  <c r="T44" i="5" a="1"/>
  <c r="T44" i="5" s="1"/>
  <c r="T20" i="5" a="1"/>
  <c r="T20" i="5" s="1"/>
  <c r="T63" i="6" a="1"/>
  <c r="T63" i="6" s="1"/>
  <c r="T103" i="5" a="1"/>
  <c r="T103" i="5" s="1"/>
  <c r="T79" i="5" a="1"/>
  <c r="T79" i="5" s="1"/>
  <c r="T107" i="5" a="1"/>
  <c r="T107" i="5" s="1"/>
  <c r="T99" i="5" a="1"/>
  <c r="T99" i="5" s="1"/>
  <c r="T91" i="5" a="1"/>
  <c r="T91" i="5" s="1"/>
  <c r="T83" i="5" a="1"/>
  <c r="T83" i="5" s="1"/>
  <c r="T75" i="5" a="1"/>
  <c r="T75" i="5" s="1"/>
  <c r="T67" i="5" a="1"/>
  <c r="T67" i="5" s="1"/>
  <c r="T59" i="5" a="1"/>
  <c r="T59" i="5" s="1"/>
  <c r="T51" i="5" a="1"/>
  <c r="T51" i="5" s="1"/>
  <c r="T43" i="5" a="1"/>
  <c r="T43" i="5" s="1"/>
  <c r="T35" i="5" a="1"/>
  <c r="T35" i="5" s="1"/>
  <c r="AT7" i="32" s="1"/>
  <c r="AT13" i="32" s="1"/>
  <c r="T27" i="5" a="1"/>
  <c r="T27" i="5" s="1"/>
  <c r="T19" i="5" a="1"/>
  <c r="T19" i="5" s="1"/>
  <c r="T11" i="5" a="1"/>
  <c r="T11" i="5" s="1"/>
  <c r="T62" i="6" a="1"/>
  <c r="T62" i="6" s="1"/>
  <c r="T54" i="6" a="1"/>
  <c r="T54" i="6" s="1"/>
  <c r="T46" i="6" a="1"/>
  <c r="T46" i="6" s="1"/>
  <c r="T38" i="6" a="1"/>
  <c r="T38" i="6" s="1"/>
  <c r="AU8" i="32" s="1"/>
  <c r="T30" i="6" a="1"/>
  <c r="T30" i="6" s="1"/>
  <c r="T22" i="6" a="1"/>
  <c r="T22" i="6" s="1"/>
  <c r="T14" i="6" a="1"/>
  <c r="T14" i="6" s="1"/>
  <c r="T107" i="8" a="1"/>
  <c r="T107" i="8" s="1"/>
  <c r="T102" i="8" a="1"/>
  <c r="T102" i="8" s="1"/>
  <c r="T99" i="8" a="1"/>
  <c r="T99" i="8" s="1"/>
  <c r="T91" i="8" a="1"/>
  <c r="T91" i="8" s="1"/>
  <c r="T83" i="8" a="1"/>
  <c r="T83" i="8" s="1"/>
  <c r="T75" i="8" a="1"/>
  <c r="T75" i="8" s="1"/>
  <c r="T67" i="8" a="1"/>
  <c r="T67" i="8" s="1"/>
  <c r="T59" i="8" a="1"/>
  <c r="T59" i="8" s="1"/>
  <c r="T51" i="8" a="1"/>
  <c r="T51" i="8" s="1"/>
  <c r="T43" i="8" a="1"/>
  <c r="T43" i="8" s="1"/>
  <c r="T35" i="8" a="1"/>
  <c r="T35" i="8" s="1"/>
  <c r="AT8" i="33" s="1"/>
  <c r="T27" i="8" a="1"/>
  <c r="T27" i="8" s="1"/>
  <c r="T25" i="8" a="1"/>
  <c r="T25" i="8" s="1"/>
  <c r="AO8" i="33" s="1"/>
  <c r="T19" i="8" a="1"/>
  <c r="T19" i="8" s="1"/>
  <c r="T17" i="8" a="1"/>
  <c r="T17" i="8" s="1"/>
  <c r="T11" i="8" a="1"/>
  <c r="T11" i="8" s="1"/>
  <c r="M8" i="33" s="1"/>
  <c r="T60" i="11" a="1"/>
  <c r="T60" i="11" s="1"/>
  <c r="T52" i="11" a="1"/>
  <c r="T52" i="11" s="1"/>
  <c r="T26" i="11" a="1"/>
  <c r="T26" i="11" s="1"/>
  <c r="T18" i="11" a="1"/>
  <c r="T18" i="11" s="1"/>
  <c r="T10" i="11" a="1"/>
  <c r="T10" i="11" s="1"/>
  <c r="T8" i="12" a="1"/>
  <c r="T8" i="12" s="1"/>
  <c r="F8" i="34" s="1"/>
  <c r="T10" i="12" a="1"/>
  <c r="T18" i="22" a="1"/>
  <c r="T18" i="22" s="1"/>
  <c r="T16" i="13" a="1"/>
  <c r="T16" i="13" s="1"/>
  <c r="T48" i="15" a="1"/>
  <c r="T48" i="15" s="1"/>
  <c r="T40" i="15" a="1"/>
  <c r="T40" i="15" s="1"/>
  <c r="T38" i="15" a="1"/>
  <c r="T38" i="15" s="1"/>
  <c r="AU7" i="35" s="1"/>
  <c r="T24" i="16" a="1"/>
  <c r="T24" i="16" s="1"/>
  <c r="T23" i="16" a="1"/>
  <c r="T23" i="16" s="1"/>
  <c r="T21" i="16" a="1"/>
  <c r="T21" i="16" s="1"/>
  <c r="T18" i="21" a="1"/>
  <c r="T18" i="21" s="1"/>
  <c r="S8" i="7" a="1"/>
  <c r="S8" i="7" s="1"/>
  <c r="S11" i="7" a="1"/>
  <c r="S11" i="7" s="1"/>
  <c r="S14" i="7" a="1"/>
  <c r="S14" i="7" s="1"/>
  <c r="S29" i="7" a="1"/>
  <c r="S29" i="7" s="1"/>
  <c r="S35" i="7" a="1"/>
  <c r="S35" i="7" s="1"/>
  <c r="T10" i="12"/>
  <c r="H8" i="34" s="1"/>
  <c r="T24" i="5"/>
  <c r="AD35" i="7" a="1"/>
  <c r="AD35" i="7" s="1"/>
  <c r="AD13" i="7" a="1"/>
  <c r="AD13" i="7" s="1"/>
  <c r="AD21" i="7" a="1"/>
  <c r="AD21" i="7" s="1"/>
  <c r="AS9" i="33" s="1"/>
  <c r="AS11" i="33" s="1"/>
  <c r="AD11" i="7" a="1"/>
  <c r="AD11" i="7" s="1"/>
  <c r="AD34" i="7" a="1"/>
  <c r="AD34" i="7" s="1"/>
  <c r="AD40" i="7" a="1"/>
  <c r="AD40" i="7" s="1"/>
  <c r="AX9" i="33" s="1"/>
  <c r="AX11" i="33" s="1"/>
  <c r="AD15" i="7" a="1"/>
  <c r="AD15" i="7" s="1"/>
  <c r="AD19" i="7" a="1"/>
  <c r="AD19" i="7" s="1"/>
  <c r="AD37" i="7" a="1"/>
  <c r="AD37" i="7" s="1"/>
  <c r="AD38" i="7" a="1"/>
  <c r="AD38" i="7" s="1"/>
  <c r="T5" i="6" a="1"/>
  <c r="T5" i="6" s="1"/>
  <c r="AD16" i="7" a="1"/>
  <c r="AD16" i="7" s="1"/>
  <c r="AC9" i="33" s="1"/>
  <c r="AD9" i="33" s="1"/>
  <c r="AF9" i="33" s="1"/>
  <c r="AG9" i="33" s="1"/>
  <c r="AI9" i="33" s="1"/>
  <c r="AJ9" i="33" s="1"/>
  <c r="T9" i="9" a="1"/>
  <c r="T9" i="9" s="1"/>
  <c r="T7" i="5" a="1"/>
  <c r="T7" i="5" s="1"/>
  <c r="E7" i="32" s="1"/>
  <c r="T19" i="9" a="1"/>
  <c r="T19" i="9" s="1"/>
  <c r="T8" i="5" a="1"/>
  <c r="T8" i="5" s="1"/>
  <c r="T52" i="6" a="1"/>
  <c r="T52" i="6" s="1"/>
  <c r="T44" i="6" a="1"/>
  <c r="T44" i="6" s="1"/>
  <c r="T36" i="6" a="1"/>
  <c r="T36" i="6" s="1"/>
  <c r="AW8" i="32" s="1"/>
  <c r="T28" i="6" a="1"/>
  <c r="T28" i="6" s="1"/>
  <c r="T20" i="6" a="1"/>
  <c r="T20" i="6" s="1"/>
  <c r="T12" i="6" a="1"/>
  <c r="T12" i="6" s="1"/>
  <c r="F8" i="32" s="1"/>
  <c r="AD4" i="7" a="1"/>
  <c r="AD4" i="7" s="1"/>
  <c r="F9" i="33" s="1"/>
  <c r="AD14" i="7" a="1"/>
  <c r="AD14" i="7" s="1"/>
  <c r="T17" i="9" a="1"/>
  <c r="T17" i="9" s="1"/>
  <c r="AV11" i="32" s="1"/>
  <c r="T5" i="5" a="1"/>
  <c r="T5" i="5" s="1"/>
  <c r="B7" i="32" s="1"/>
  <c r="T14" i="9" a="1"/>
  <c r="T14" i="9" s="1"/>
  <c r="T4" i="6" a="1"/>
  <c r="T55" i="6" a="1"/>
  <c r="T55" i="6" s="1"/>
  <c r="T47" i="6" a="1"/>
  <c r="T47" i="6" s="1"/>
  <c r="T39" i="6" a="1"/>
  <c r="T39" i="6" s="1"/>
  <c r="T31" i="6" a="1"/>
  <c r="T31" i="6" s="1"/>
  <c r="T23" i="6" a="1"/>
  <c r="T23" i="6" s="1"/>
  <c r="T15" i="6" a="1"/>
  <c r="T15" i="6" s="1"/>
  <c r="AD17" i="7" a="1"/>
  <c r="AD17" i="7" s="1"/>
  <c r="T100" i="8" a="1"/>
  <c r="T100" i="8" s="1"/>
  <c r="T92" i="8" a="1"/>
  <c r="T92" i="8" s="1"/>
  <c r="T84" i="8" a="1"/>
  <c r="T84" i="8" s="1"/>
  <c r="T76" i="8" a="1"/>
  <c r="T76" i="8" s="1"/>
  <c r="T68" i="8" a="1"/>
  <c r="T68" i="8" s="1"/>
  <c r="T60" i="8" a="1"/>
  <c r="T60" i="8" s="1"/>
  <c r="T52" i="8" a="1"/>
  <c r="T52" i="8" s="1"/>
  <c r="T44" i="8" a="1"/>
  <c r="T44" i="8" s="1"/>
  <c r="T28" i="8" a="1"/>
  <c r="T28" i="8" s="1"/>
  <c r="T20" i="8" a="1"/>
  <c r="T20" i="8" s="1"/>
  <c r="T12" i="8" a="1"/>
  <c r="T12" i="8" s="1"/>
  <c r="O8" i="33" s="1"/>
  <c r="T6" i="11" a="1"/>
  <c r="T6" i="11" s="1"/>
  <c r="D7" i="34" s="1"/>
  <c r="D14" i="34" s="1"/>
  <c r="AD39" i="7" a="1"/>
  <c r="AD39" i="7" s="1"/>
  <c r="AU9" i="33" s="1"/>
  <c r="AV9" i="33" s="1"/>
  <c r="T103" i="8" a="1"/>
  <c r="T103" i="8" s="1"/>
  <c r="T87" i="8" a="1"/>
  <c r="T87" i="8" s="1"/>
  <c r="T79" i="8" a="1"/>
  <c r="T79" i="8" s="1"/>
  <c r="T63" i="8" a="1"/>
  <c r="T63" i="8" s="1"/>
  <c r="T47" i="8" a="1"/>
  <c r="T47" i="8" s="1"/>
  <c r="T39" i="8" a="1"/>
  <c r="T39" i="8" s="1"/>
  <c r="AU8" i="33" s="1"/>
  <c r="T23" i="8" a="1"/>
  <c r="T23" i="8" s="1"/>
  <c r="AC8" i="33" s="1"/>
  <c r="T15" i="8" a="1"/>
  <c r="T15" i="8" s="1"/>
  <c r="T28" i="11" a="1"/>
  <c r="T28" i="11" s="1"/>
  <c r="T25" i="11" a="1"/>
  <c r="T25" i="11" s="1"/>
  <c r="AN7" i="34" s="1"/>
  <c r="AN14" i="34" s="1"/>
  <c r="T20" i="11" a="1"/>
  <c r="T20" i="11" s="1"/>
  <c r="T17" i="11" a="1"/>
  <c r="T17" i="11" s="1"/>
  <c r="Q7" i="34" s="1"/>
  <c r="T12" i="11" a="1"/>
  <c r="T12" i="11" s="1"/>
  <c r="F7" i="34" s="1"/>
  <c r="T20" i="12" a="1"/>
  <c r="T20" i="12" s="1"/>
  <c r="T56" i="15" a="1"/>
  <c r="T56" i="15" s="1"/>
  <c r="AD20" i="7" a="1"/>
  <c r="AD20" i="7" s="1"/>
  <c r="AT9" i="33" s="1"/>
  <c r="AD12" i="7" a="1"/>
  <c r="AD12" i="7" s="1"/>
  <c r="T95" i="8" a="1"/>
  <c r="T95" i="8" s="1"/>
  <c r="T71" i="8" a="1"/>
  <c r="T71" i="8" s="1"/>
  <c r="T55" i="8" a="1"/>
  <c r="T55" i="8" s="1"/>
  <c r="T31" i="8" a="1"/>
  <c r="T31" i="8" s="1"/>
  <c r="T8" i="11" a="1"/>
  <c r="T8" i="11" s="1"/>
  <c r="T63" i="11" a="1"/>
  <c r="T63" i="11" s="1"/>
  <c r="T61" i="11" a="1"/>
  <c r="T61" i="11" s="1"/>
  <c r="T44" i="18" a="1"/>
  <c r="T44" i="18" s="1"/>
  <c r="T9" i="5" a="1"/>
  <c r="T9" i="5" s="1"/>
  <c r="F7" i="32" s="1"/>
  <c r="T48" i="6" a="1"/>
  <c r="T48" i="6" s="1"/>
  <c r="T16" i="6" a="1"/>
  <c r="T16" i="6" s="1"/>
  <c r="P8" i="32" s="1"/>
  <c r="R8" i="32" s="1"/>
  <c r="T8" i="32" s="1"/>
  <c r="AD6" i="7" a="1"/>
  <c r="AD6" i="7" s="1"/>
  <c r="M9" i="33" s="1"/>
  <c r="O9" i="33" s="1"/>
  <c r="P9" i="33" s="1"/>
  <c r="R9" i="33" s="1"/>
  <c r="S9" i="33" s="1"/>
  <c r="U9" i="33" s="1"/>
  <c r="V9" i="33" s="1"/>
  <c r="X9" i="33" s="1"/>
  <c r="AD18" i="7" a="1"/>
  <c r="AD18" i="7" s="1"/>
  <c r="AO9" i="33" s="1"/>
  <c r="AD10" i="7" a="1"/>
  <c r="AD10" i="7" s="1"/>
  <c r="T15" i="9" a="1"/>
  <c r="T15" i="9" s="1"/>
  <c r="T10" i="9" a="1"/>
  <c r="T10" i="9" s="1"/>
  <c r="T5" i="11" a="1"/>
  <c r="T5" i="11" s="1"/>
  <c r="AD36" i="7" a="1"/>
  <c r="AD36" i="7" s="1"/>
  <c r="T9" i="8" a="1"/>
  <c r="T9" i="8" s="1"/>
  <c r="F8" i="33" s="1"/>
  <c r="T96" i="8" a="1"/>
  <c r="T96" i="8" s="1"/>
  <c r="T80" i="8" a="1"/>
  <c r="T80" i="8" s="1"/>
  <c r="T64" i="8" a="1"/>
  <c r="T64" i="8" s="1"/>
  <c r="T48" i="8" a="1"/>
  <c r="T48" i="8" s="1"/>
  <c r="T32" i="8" a="1"/>
  <c r="T32" i="8" s="1"/>
  <c r="T16" i="8" a="1"/>
  <c r="T16" i="8" s="1"/>
  <c r="T40" i="11" a="1"/>
  <c r="T40" i="11" s="1"/>
  <c r="T64" i="11" a="1"/>
  <c r="T64" i="11" s="1"/>
  <c r="T56" i="11" a="1"/>
  <c r="T56" i="11" s="1"/>
  <c r="T48" i="11" a="1"/>
  <c r="T48" i="11" s="1"/>
  <c r="T39" i="11" a="1"/>
  <c r="T39" i="11" s="1"/>
  <c r="AV7" i="34" s="1"/>
  <c r="AV14" i="34" s="1"/>
  <c r="T37" i="11" a="1"/>
  <c r="T37" i="11" s="1"/>
  <c r="T5" i="12" a="1"/>
  <c r="T5" i="12" s="1"/>
  <c r="D8" i="34" s="1"/>
  <c r="T55" i="12" a="1"/>
  <c r="T55" i="12" s="1"/>
  <c r="T47" i="12" a="1"/>
  <c r="T47" i="12" s="1"/>
  <c r="T39" i="12" a="1"/>
  <c r="T39" i="12" s="1"/>
  <c r="T31" i="12" a="1"/>
  <c r="T31" i="12" s="1"/>
  <c r="T23" i="12" a="1"/>
  <c r="T23" i="12" s="1"/>
  <c r="T10" i="23" a="1"/>
  <c r="T10" i="23" s="1"/>
  <c r="T13" i="23" a="1"/>
  <c r="T13" i="23" s="1"/>
  <c r="T6" i="13" a="1"/>
  <c r="T6" i="13" s="1"/>
  <c r="T9" i="13" a="1"/>
  <c r="T9" i="13" s="1"/>
  <c r="I12" i="34" s="1"/>
  <c r="T7" i="15" a="1"/>
  <c r="T7" i="15" s="1"/>
  <c r="E7" i="35" s="1"/>
  <c r="T65" i="15" a="1"/>
  <c r="T65" i="15" s="1"/>
  <c r="T59" i="15" a="1"/>
  <c r="T59" i="15" s="1"/>
  <c r="T57" i="15" a="1"/>
  <c r="T57" i="15" s="1"/>
  <c r="T54" i="15" a="1"/>
  <c r="T54" i="15" s="1"/>
  <c r="T30" i="15" a="1"/>
  <c r="T30" i="15" s="1"/>
  <c r="T8" i="16" a="1"/>
  <c r="T8" i="16" s="1"/>
  <c r="H8" i="35" s="1"/>
  <c r="T14" i="16" a="1"/>
  <c r="T14" i="16" s="1"/>
  <c r="AS8" i="35" s="1"/>
  <c r="T13" i="16" a="1"/>
  <c r="T13" i="16" s="1"/>
  <c r="AO8" i="35" s="1"/>
  <c r="T16" i="26" a="1"/>
  <c r="T16" i="26" s="1"/>
  <c r="T8" i="26" a="1"/>
  <c r="T8" i="26" s="1"/>
  <c r="F10" i="35" s="1"/>
  <c r="T6" i="25" a="1"/>
  <c r="T6" i="25" s="1"/>
  <c r="T11" i="35" s="1"/>
  <c r="U11" i="35" s="1"/>
  <c r="T9" i="25" a="1"/>
  <c r="T9" i="25" s="1"/>
  <c r="T14" i="25" a="1"/>
  <c r="T14" i="25" s="1"/>
  <c r="T5" i="18" a="1"/>
  <c r="T5" i="18" s="1"/>
  <c r="T11" i="18" a="1"/>
  <c r="T11" i="18" s="1"/>
  <c r="T4" i="20" a="1"/>
  <c r="T4" i="20" s="1"/>
  <c r="C9" i="36" s="1"/>
  <c r="C12" i="36" s="1"/>
  <c r="T6" i="20" a="1"/>
  <c r="T6" i="20" s="1"/>
  <c r="T23" i="21" a="1"/>
  <c r="T23" i="21" s="1"/>
  <c r="T20" i="21" a="1"/>
  <c r="T20" i="21" s="1"/>
  <c r="AN10" i="36" s="1"/>
  <c r="T17" i="21" a="1"/>
  <c r="T17" i="21" s="1"/>
  <c r="T8" i="9" a="1"/>
  <c r="T8" i="9" s="1"/>
  <c r="V11" i="32" s="1"/>
  <c r="X11" i="32" s="1"/>
  <c r="T11" i="9" a="1"/>
  <c r="T11" i="9" s="1"/>
  <c r="T62" i="11" a="1"/>
  <c r="T62" i="11" s="1"/>
  <c r="T54" i="11" a="1"/>
  <c r="T54" i="11" s="1"/>
  <c r="T46" i="11" a="1"/>
  <c r="T46" i="11" s="1"/>
  <c r="T31" i="11" a="1"/>
  <c r="T31" i="11" s="1"/>
  <c r="T23" i="11" a="1"/>
  <c r="T23" i="11" s="1"/>
  <c r="T15" i="11" a="1"/>
  <c r="T15" i="11" s="1"/>
  <c r="T15" i="12" a="1"/>
  <c r="T15" i="12" s="1"/>
  <c r="AB8" i="34" s="1"/>
  <c r="AB14" i="34" s="1"/>
  <c r="T5" i="22" a="1"/>
  <c r="T5" i="22" s="1"/>
  <c r="B10" i="34" s="1"/>
  <c r="T12" i="22" a="1"/>
  <c r="T12" i="22" s="1"/>
  <c r="AO10" i="34" s="1"/>
  <c r="T10" i="22" a="1"/>
  <c r="T10" i="22" s="1"/>
  <c r="T7" i="22" a="1"/>
  <c r="T7" i="22" s="1"/>
  <c r="T18" i="13" a="1"/>
  <c r="T18" i="13" s="1"/>
  <c r="AT12" i="34" s="1"/>
  <c r="T12" i="13" a="1"/>
  <c r="T12" i="13" s="1"/>
  <c r="T12" i="34" s="1"/>
  <c r="U12" i="34" s="1"/>
  <c r="T10" i="13" a="1"/>
  <c r="T10" i="13" s="1"/>
  <c r="N12" i="34" s="1"/>
  <c r="N14" i="34" s="1"/>
  <c r="T4" i="15" a="1"/>
  <c r="T4" i="15" s="1"/>
  <c r="B7" i="35" s="1"/>
  <c r="T9" i="15" a="1"/>
  <c r="T9" i="15" s="1"/>
  <c r="T39" i="15" a="1"/>
  <c r="T39" i="15" s="1"/>
  <c r="T37" i="15" a="1"/>
  <c r="T37" i="15" s="1"/>
  <c r="T34" i="15" a="1"/>
  <c r="T34" i="15" s="1"/>
  <c r="T15" i="15" a="1"/>
  <c r="T15" i="15" s="1"/>
  <c r="T13" i="15" a="1"/>
  <c r="T13" i="15" s="1"/>
  <c r="H7" i="35" s="1"/>
  <c r="T10" i="15" a="1"/>
  <c r="T10" i="15" s="1"/>
  <c r="T5" i="16" a="1"/>
  <c r="T5" i="16" s="1"/>
  <c r="D8" i="35" s="1"/>
  <c r="T19" i="16" a="1"/>
  <c r="T19" i="16" s="1"/>
  <c r="T4" i="17" a="1"/>
  <c r="T4" i="17" s="1"/>
  <c r="B9" i="35" s="1"/>
  <c r="T62" i="18" a="1"/>
  <c r="T62" i="18" s="1"/>
  <c r="T54" i="18" a="1"/>
  <c r="T54" i="18" s="1"/>
  <c r="T46" i="18" a="1"/>
  <c r="T46" i="18" s="1"/>
  <c r="T40" i="18" a="1"/>
  <c r="T40" i="18" s="1"/>
  <c r="T28" i="18" a="1"/>
  <c r="T28" i="18" s="1"/>
  <c r="T20" i="18" a="1"/>
  <c r="T20" i="18" s="1"/>
  <c r="T65" i="11" a="1"/>
  <c r="T65" i="11" s="1"/>
  <c r="T59" i="11" a="1"/>
  <c r="T59" i="11" s="1"/>
  <c r="T57" i="11" a="1"/>
  <c r="T57" i="11" s="1"/>
  <c r="T51" i="11" a="1"/>
  <c r="T51" i="11" s="1"/>
  <c r="T49" i="11" a="1"/>
  <c r="T49" i="11" s="1"/>
  <c r="T62" i="12" a="1"/>
  <c r="T62" i="12" s="1"/>
  <c r="T61" i="12" a="1"/>
  <c r="T61" i="12" s="1"/>
  <c r="T54" i="12" a="1"/>
  <c r="T54" i="12" s="1"/>
  <c r="T46" i="12" a="1"/>
  <c r="T46" i="12" s="1"/>
  <c r="T40" i="12" a="1"/>
  <c r="T40" i="12" s="1"/>
  <c r="T38" i="12" a="1"/>
  <c r="T38" i="12" s="1"/>
  <c r="T37" i="12" a="1"/>
  <c r="T37" i="12" s="1"/>
  <c r="T32" i="12" a="1"/>
  <c r="T32" i="12" s="1"/>
  <c r="T30" i="12" a="1"/>
  <c r="T30" i="12" s="1"/>
  <c r="AU8" i="34" s="1"/>
  <c r="AV8" i="34" s="1"/>
  <c r="T29" i="12" a="1"/>
  <c r="T29" i="12" s="1"/>
  <c r="AW8" i="34" s="1"/>
  <c r="T24" i="12" a="1"/>
  <c r="T24" i="12" s="1"/>
  <c r="T22" i="12" a="1"/>
  <c r="T22" i="12" s="1"/>
  <c r="T21" i="12" a="1"/>
  <c r="T21" i="12" s="1"/>
  <c r="T5" i="14" a="1"/>
  <c r="T5" i="14" s="1"/>
  <c r="C9" i="34" s="1"/>
  <c r="C14" i="34" s="1"/>
  <c r="T19" i="22" a="1"/>
  <c r="T19" i="22" s="1"/>
  <c r="T5" i="23" a="1"/>
  <c r="T5" i="23" s="1"/>
  <c r="F11" i="34" s="1"/>
  <c r="T14" i="23" a="1"/>
  <c r="T14" i="23" s="1"/>
  <c r="T8" i="13" a="1"/>
  <c r="T8" i="13" s="1"/>
  <c r="H12" i="34" s="1"/>
  <c r="T6" i="15" a="1"/>
  <c r="T6" i="15" s="1"/>
  <c r="D7" i="35" s="1"/>
  <c r="D13" i="35" s="1"/>
  <c r="T49" i="15" a="1"/>
  <c r="T49" i="15" s="1"/>
  <c r="T46" i="15" a="1"/>
  <c r="T46" i="15" s="1"/>
  <c r="T25" i="15" a="1"/>
  <c r="T25" i="15" s="1"/>
  <c r="AN7" i="35" s="1"/>
  <c r="AN13" i="35" s="1"/>
  <c r="T22" i="15" a="1"/>
  <c r="T22" i="15" s="1"/>
  <c r="AI7" i="35" s="1"/>
  <c r="T6" i="17" a="1"/>
  <c r="T6" i="17" s="1"/>
  <c r="T15" i="26" a="1"/>
  <c r="T15" i="26" s="1"/>
  <c r="T7" i="26" a="1"/>
  <c r="T7" i="26" s="1"/>
  <c r="T8" i="25" a="1"/>
  <c r="T8" i="25" s="1"/>
  <c r="T4" i="18" a="1"/>
  <c r="T4" i="18" s="1"/>
  <c r="B7" i="36" s="1"/>
  <c r="T7" i="18" a="1"/>
  <c r="T7" i="18" s="1"/>
  <c r="E7" i="36" s="1"/>
  <c r="E12" i="36" s="1"/>
  <c r="T38" i="18" a="1"/>
  <c r="T38" i="18" s="1"/>
  <c r="AU7" i="36" s="1"/>
  <c r="T26" i="18" a="1"/>
  <c r="T26" i="18" s="1"/>
  <c r="T18" i="18" a="1"/>
  <c r="T18" i="18" s="1"/>
  <c r="T12" i="18" a="1"/>
  <c r="T12" i="18" s="1"/>
  <c r="F7" i="36" s="1"/>
  <c r="F12" i="36" s="1"/>
  <c r="T5" i="21" a="1"/>
  <c r="T5" i="21" s="1"/>
  <c r="B10" i="36" s="1"/>
  <c r="T40" i="21" a="1"/>
  <c r="T40" i="21" s="1"/>
  <c r="T5" i="9" a="1"/>
  <c r="T5" i="9" s="1"/>
  <c r="F11" i="32" s="1"/>
  <c r="T4" i="11" a="1"/>
  <c r="T4" i="11" s="1"/>
  <c r="B7" i="34" s="1"/>
  <c r="T9" i="11" a="1"/>
  <c r="T9" i="11" s="1"/>
  <c r="T43" i="11" a="1"/>
  <c r="T43" i="11" s="1"/>
  <c r="T41" i="11" a="1"/>
  <c r="T41" i="11" s="1"/>
  <c r="T38" i="11" a="1"/>
  <c r="T38" i="11" s="1"/>
  <c r="AU7" i="34" s="1"/>
  <c r="AU14" i="34" s="1"/>
  <c r="T29" i="11" a="1"/>
  <c r="T29" i="11" s="1"/>
  <c r="AS7" i="34" s="1"/>
  <c r="AS14" i="34" s="1"/>
  <c r="T24" i="11" a="1"/>
  <c r="T24" i="11" s="1"/>
  <c r="AF7" i="34" s="1"/>
  <c r="T22" i="11" a="1"/>
  <c r="T22" i="11" s="1"/>
  <c r="T21" i="11" a="1"/>
  <c r="T21" i="11" s="1"/>
  <c r="T16" i="11" a="1"/>
  <c r="T16" i="11" s="1"/>
  <c r="T14" i="11" a="1"/>
  <c r="T14" i="11" s="1"/>
  <c r="T13" i="11" a="1"/>
  <c r="T13" i="11" s="1"/>
  <c r="H7" i="34" s="1"/>
  <c r="T4" i="12" a="1"/>
  <c r="T4" i="12" s="1"/>
  <c r="B8" i="34" s="1"/>
  <c r="T7" i="12" a="1"/>
  <c r="T7" i="12" s="1"/>
  <c r="T16" i="12" a="1"/>
  <c r="T16" i="12" s="1"/>
  <c r="AE8" i="34" s="1"/>
  <c r="AE14" i="34" s="1"/>
  <c r="T14" i="12" a="1"/>
  <c r="T14" i="12" s="1"/>
  <c r="T13" i="12" a="1"/>
  <c r="T13" i="12" s="1"/>
  <c r="T15" i="13" a="1"/>
  <c r="T15" i="13" s="1"/>
  <c r="AO12" i="34" s="1"/>
  <c r="T58" i="15" a="1"/>
  <c r="T58" i="15" s="1"/>
  <c r="T6" i="26" a="1"/>
  <c r="T6" i="26" s="1"/>
  <c r="T11" i="25" a="1"/>
  <c r="T11" i="25" s="1"/>
  <c r="T65" i="18" a="1"/>
  <c r="T65" i="18" s="1"/>
  <c r="T57" i="18" a="1"/>
  <c r="T57" i="18" s="1"/>
  <c r="T49" i="18" a="1"/>
  <c r="T49" i="18" s="1"/>
  <c r="T43" i="18" a="1"/>
  <c r="T43" i="18" s="1"/>
  <c r="T41" i="18" a="1"/>
  <c r="T41" i="18" s="1"/>
  <c r="AV7" i="36" s="1"/>
  <c r="AV12" i="36" s="1"/>
  <c r="T31" i="18" a="1"/>
  <c r="T31" i="18" s="1"/>
  <c r="T29" i="18" a="1"/>
  <c r="T29" i="18" s="1"/>
  <c r="AS7" i="36" s="1"/>
  <c r="T23" i="18" a="1"/>
  <c r="T23" i="18" s="1"/>
  <c r="AB7" i="36" s="1"/>
  <c r="T21" i="18" a="1"/>
  <c r="T21" i="18" s="1"/>
  <c r="T10" i="18" a="1"/>
  <c r="T10" i="18" s="1"/>
  <c r="T21" i="21" a="1"/>
  <c r="T21" i="21" s="1"/>
  <c r="T8" i="21" a="1"/>
  <c r="T8" i="21" s="1"/>
  <c r="F10" i="36" s="1"/>
  <c r="T4" i="9" a="1"/>
  <c r="T4" i="9" s="1"/>
  <c r="B11" i="32" s="1"/>
  <c r="T7" i="9" a="1"/>
  <c r="T7" i="9" s="1"/>
  <c r="P11" i="32" s="1"/>
  <c r="R11" i="32" s="1"/>
  <c r="T13" i="9" a="1"/>
  <c r="T13" i="9" s="1"/>
  <c r="T58" i="11" a="1"/>
  <c r="T58" i="11" s="1"/>
  <c r="T50" i="11" a="1"/>
  <c r="T50" i="11" s="1"/>
  <c r="T27" i="11" a="1"/>
  <c r="T27" i="11" s="1"/>
  <c r="AO7" i="34" s="1"/>
  <c r="T19" i="11" a="1"/>
  <c r="T19" i="11" s="1"/>
  <c r="W7" i="34" s="1"/>
  <c r="T11" i="11" a="1"/>
  <c r="T11" i="11" s="1"/>
  <c r="T6" i="12" a="1"/>
  <c r="T6" i="12" s="1"/>
  <c r="E8" i="34" s="1"/>
  <c r="T19" i="12" a="1"/>
  <c r="T19" i="12" s="1"/>
  <c r="T14" i="22" a="1"/>
  <c r="T14" i="22" s="1"/>
  <c r="T12" i="23" a="1"/>
  <c r="T12" i="23" s="1"/>
  <c r="AO11" i="34" s="1"/>
  <c r="T14" i="13" a="1"/>
  <c r="T14" i="13" s="1"/>
  <c r="T13" i="13" a="1"/>
  <c r="T13" i="13" s="1"/>
  <c r="AC12" i="34" s="1"/>
  <c r="AF12" i="34" s="1"/>
  <c r="AI12" i="34" s="1"/>
  <c r="T5" i="15" a="1"/>
  <c r="T5" i="15" s="1"/>
  <c r="T55" i="15" a="1"/>
  <c r="T55" i="15" s="1"/>
  <c r="T53" i="15" a="1"/>
  <c r="T53" i="15" s="1"/>
  <c r="T50" i="15" a="1"/>
  <c r="T50" i="15" s="1"/>
  <c r="T31" i="15" a="1"/>
  <c r="T31" i="15" s="1"/>
  <c r="T29" i="15" a="1"/>
  <c r="T29" i="15" s="1"/>
  <c r="AS7" i="35" s="1"/>
  <c r="AS13" i="35" s="1"/>
  <c r="T26" i="15" a="1"/>
  <c r="T26" i="15" s="1"/>
  <c r="T9" i="16" a="1"/>
  <c r="T9" i="16" s="1"/>
  <c r="M8" i="35" s="1"/>
  <c r="T5" i="17" a="1"/>
  <c r="T5" i="17" s="1"/>
  <c r="C9" i="35" s="1"/>
  <c r="C13" i="35" s="1"/>
  <c r="T5" i="26" a="1"/>
  <c r="T5" i="26" s="1"/>
  <c r="B10" i="35" s="1"/>
  <c r="T15" i="25" a="1"/>
  <c r="T15" i="25" s="1"/>
  <c r="AW11" i="35" s="1"/>
  <c r="T12" i="25" a="1"/>
  <c r="T12" i="25" s="1"/>
  <c r="T58" i="18" a="1"/>
  <c r="T58" i="18" s="1"/>
  <c r="T50" i="18" a="1"/>
  <c r="T50" i="18" s="1"/>
  <c r="T24" i="18" a="1"/>
  <c r="T24" i="18" s="1"/>
  <c r="T32" i="21" a="1"/>
  <c r="T32" i="21" s="1"/>
  <c r="AU10" i="36" s="1"/>
  <c r="T19" i="21" a="1"/>
  <c r="T19" i="21" s="1"/>
  <c r="G10" i="36" s="1"/>
  <c r="G12" i="36" s="1"/>
  <c r="T16" i="21" a="1"/>
  <c r="T16" i="21" s="1"/>
  <c r="T13" i="21" a="1"/>
  <c r="T13" i="21" s="1"/>
  <c r="T10" i="36" s="1"/>
  <c r="U10" i="36" s="1"/>
  <c r="T55" i="11" a="1"/>
  <c r="T55" i="11" s="1"/>
  <c r="T53" i="11" a="1"/>
  <c r="T53" i="11" s="1"/>
  <c r="T47" i="11" a="1"/>
  <c r="T47" i="11" s="1"/>
  <c r="T45" i="11" a="1"/>
  <c r="T45" i="11" s="1"/>
  <c r="T42" i="11" a="1"/>
  <c r="T42" i="11" s="1"/>
  <c r="T36" i="11" a="1"/>
  <c r="T36" i="11" s="1"/>
  <c r="AW7" i="34" s="1"/>
  <c r="T60" i="12" a="1"/>
  <c r="T60" i="12" s="1"/>
  <c r="T58" i="12" a="1"/>
  <c r="T58" i="12" s="1"/>
  <c r="T57" i="12" a="1"/>
  <c r="T57" i="12" s="1"/>
  <c r="T52" i="12" a="1"/>
  <c r="T52" i="12" s="1"/>
  <c r="T50" i="12" a="1"/>
  <c r="T50" i="12" s="1"/>
  <c r="T49" i="12" a="1"/>
  <c r="T49" i="12" s="1"/>
  <c r="T44" i="12" a="1"/>
  <c r="T44" i="12" s="1"/>
  <c r="T42" i="12" a="1"/>
  <c r="T42" i="12" s="1"/>
  <c r="T41" i="12" a="1"/>
  <c r="T41" i="12" s="1"/>
  <c r="T36" i="12" a="1"/>
  <c r="T36" i="12" s="1"/>
  <c r="T34" i="12" a="1"/>
  <c r="T34" i="12" s="1"/>
  <c r="T33" i="12" a="1"/>
  <c r="T33" i="12" s="1"/>
  <c r="T28" i="12" a="1"/>
  <c r="T28" i="12" s="1"/>
  <c r="T26" i="12" a="1"/>
  <c r="T26" i="12" s="1"/>
  <c r="AT8" i="34" s="1"/>
  <c r="AT14" i="34" s="1"/>
  <c r="T25" i="12" a="1"/>
  <c r="T25" i="12" s="1"/>
  <c r="T11" i="12" a="1"/>
  <c r="T11" i="12" s="1"/>
  <c r="T8" i="34" s="1"/>
  <c r="U8" i="34" s="1"/>
  <c r="T6" i="14" a="1"/>
  <c r="T6" i="14" s="1"/>
  <c r="D9" i="34" s="1"/>
  <c r="T6" i="22" a="1"/>
  <c r="T6" i="22" s="1"/>
  <c r="F10" i="34" s="1"/>
  <c r="T8" i="22" a="1"/>
  <c r="T8" i="22" s="1"/>
  <c r="Q10" i="34" s="1"/>
  <c r="R10" i="34" s="1"/>
  <c r="T8" i="23" a="1"/>
  <c r="T8" i="23" s="1"/>
  <c r="Q11" i="34" s="1"/>
  <c r="R11" i="34" s="1"/>
  <c r="T11" i="23" a="1"/>
  <c r="T11" i="23" s="1"/>
  <c r="AC11" i="34" s="1"/>
  <c r="AF11" i="34" s="1"/>
  <c r="AI11" i="34" s="1"/>
  <c r="T15" i="23" a="1"/>
  <c r="T15" i="23" s="1"/>
  <c r="T7" i="13" a="1"/>
  <c r="T7" i="13" s="1"/>
  <c r="F12" i="34" s="1"/>
  <c r="T19" i="13" a="1"/>
  <c r="T19" i="13" s="1"/>
  <c r="T64" i="15" a="1"/>
  <c r="T64" i="15" s="1"/>
  <c r="T35" i="15" a="1"/>
  <c r="T35" i="15" s="1"/>
  <c r="T11" i="15" a="1"/>
  <c r="T11" i="15" s="1"/>
  <c r="T6" i="16" a="1"/>
  <c r="T6" i="16" s="1"/>
  <c r="E8" i="35" s="1"/>
  <c r="T15" i="16" a="1"/>
  <c r="T15" i="16" s="1"/>
  <c r="AT8" i="35" s="1"/>
  <c r="AT13" i="35" s="1"/>
  <c r="T13" i="26" a="1"/>
  <c r="T13" i="26" s="1"/>
  <c r="AQ10" i="35" s="1"/>
  <c r="T11" i="26" a="1"/>
  <c r="T11" i="26" s="1"/>
  <c r="T10" i="26" a="1"/>
  <c r="T10" i="26" s="1"/>
  <c r="T4" i="25" a="1"/>
  <c r="T4" i="25" s="1"/>
  <c r="B11" i="35" s="1"/>
  <c r="T7" i="25" a="1"/>
  <c r="T7" i="25" s="1"/>
  <c r="Q11" i="35" s="1"/>
  <c r="R11" i="35" s="1"/>
  <c r="T10" i="25" a="1"/>
  <c r="T10" i="25" s="1"/>
  <c r="T8" i="18" a="1"/>
  <c r="T8" i="18" s="1"/>
  <c r="T63" i="18" a="1"/>
  <c r="T63" i="18" s="1"/>
  <c r="T55" i="18" a="1"/>
  <c r="T55" i="18" s="1"/>
  <c r="T47" i="18" a="1"/>
  <c r="T47" i="18" s="1"/>
  <c r="T45" i="18" a="1"/>
  <c r="T45" i="18" s="1"/>
  <c r="T42" i="18" a="1"/>
  <c r="T42" i="18" s="1"/>
  <c r="T30" i="18" a="1"/>
  <c r="T30" i="18" s="1"/>
  <c r="T22" i="18" a="1"/>
  <c r="T22" i="18" s="1"/>
  <c r="T4" i="19" a="1"/>
  <c r="T4" i="19" s="1"/>
  <c r="T5" i="20" a="1"/>
  <c r="T5" i="20" s="1"/>
  <c r="D9" i="36" s="1"/>
  <c r="T7" i="20" a="1"/>
  <c r="T7" i="20" s="1"/>
  <c r="B9" i="36" s="1"/>
  <c r="T25" i="21" a="1"/>
  <c r="T25" i="21" s="1"/>
  <c r="AS10" i="36" s="1"/>
  <c r="T18" i="12" a="1"/>
  <c r="T18" i="12" s="1"/>
  <c r="T17" i="12" a="1"/>
  <c r="T17" i="12" s="1"/>
  <c r="T20" i="22" a="1"/>
  <c r="T20" i="22" s="1"/>
  <c r="T15" i="22" a="1"/>
  <c r="T15" i="22" s="1"/>
  <c r="T11" i="13" a="1"/>
  <c r="T11" i="13" s="1"/>
  <c r="Q12" i="34" s="1"/>
  <c r="R12" i="34" s="1"/>
  <c r="T62" i="15" a="1"/>
  <c r="T62" i="15" s="1"/>
  <c r="T47" i="15" a="1"/>
  <c r="T47" i="15" s="1"/>
  <c r="T45" i="15" a="1"/>
  <c r="T45" i="15" s="1"/>
  <c r="T42" i="15" a="1"/>
  <c r="T42" i="15" s="1"/>
  <c r="T23" i="15" a="1"/>
  <c r="T23" i="15" s="1"/>
  <c r="AC7" i="35" s="1"/>
  <c r="T21" i="15" a="1"/>
  <c r="T21" i="15" s="1"/>
  <c r="T18" i="15" a="1"/>
  <c r="T18" i="15" s="1"/>
  <c r="T22" i="16" a="1"/>
  <c r="T22" i="16" s="1"/>
  <c r="T16" i="25" a="1"/>
  <c r="T16" i="25" s="1"/>
  <c r="T61" i="18" a="1"/>
  <c r="T61" i="18" s="1"/>
  <c r="T53" i="18" a="1"/>
  <c r="T53" i="18" s="1"/>
  <c r="T39" i="18" a="1"/>
  <c r="T39" i="18" s="1"/>
  <c r="T37" i="18" a="1"/>
  <c r="T37" i="18" s="1"/>
  <c r="T34" i="18" a="1"/>
  <c r="T34" i="18" s="1"/>
  <c r="T27" i="18" a="1"/>
  <c r="T27" i="18" s="1"/>
  <c r="AO7" i="36" s="1"/>
  <c r="AO12" i="36" s="1"/>
  <c r="T25" i="18" a="1"/>
  <c r="T25" i="18" s="1"/>
  <c r="AN7" i="36" s="1"/>
  <c r="AN12" i="36" s="1"/>
  <c r="T19" i="18" a="1"/>
  <c r="T19" i="18" s="1"/>
  <c r="W7" i="36" s="1"/>
  <c r="T17" i="18" a="1"/>
  <c r="T17" i="18" s="1"/>
  <c r="T7" i="36" s="1"/>
  <c r="T14" i="18" a="1"/>
  <c r="T14" i="18" s="1"/>
  <c r="T11" i="21" a="1"/>
  <c r="T11" i="21" s="1"/>
  <c r="N10" i="36" s="1"/>
  <c r="T5" i="8" a="1"/>
  <c r="T5" i="8" s="1"/>
  <c r="B8" i="33" s="1"/>
  <c r="B11" i="33" s="1"/>
  <c r="T6" i="8" a="1"/>
  <c r="T6" i="8" s="1"/>
  <c r="D8" i="33" s="1"/>
  <c r="T7" i="8" a="1"/>
  <c r="T7" i="8" s="1"/>
  <c r="E8" i="33" s="1"/>
  <c r="E11" i="33" s="1"/>
  <c r="T8" i="8" a="1"/>
  <c r="T8" i="8" s="1"/>
  <c r="AD7" i="7" a="1"/>
  <c r="AD7" i="7" s="1"/>
  <c r="AD8" i="7" a="1"/>
  <c r="AD8" i="7" s="1"/>
  <c r="AD5" i="7" a="1"/>
  <c r="AD5" i="7" s="1"/>
  <c r="B9" i="33" s="1"/>
  <c r="AD9" i="7" a="1"/>
  <c r="AD9" i="7" s="1"/>
  <c r="T7" i="6" a="1"/>
  <c r="T7" i="6" s="1"/>
  <c r="T8" i="6" a="1"/>
  <c r="T8" i="6" s="1"/>
  <c r="T4" i="6"/>
  <c r="B8" i="32" s="1"/>
  <c r="T9" i="6" a="1"/>
  <c r="T9" i="6" s="1"/>
  <c r="T6" i="6" a="1"/>
  <c r="T6" i="6" s="1"/>
  <c r="T6" i="5"/>
  <c r="D7" i="32" s="1"/>
  <c r="C5" i="17"/>
  <c r="C4" i="17"/>
  <c r="C5" i="14"/>
  <c r="C4" i="14"/>
  <c r="AB12" i="36" l="1"/>
  <c r="AD7" i="36"/>
  <c r="H13" i="35"/>
  <c r="AU11" i="33"/>
  <c r="AV8" i="33"/>
  <c r="AV11" i="33" s="1"/>
  <c r="P8" i="33"/>
  <c r="O11" i="33"/>
  <c r="E13" i="32"/>
  <c r="AO11" i="33"/>
  <c r="AP8" i="33"/>
  <c r="AP11" i="33" s="1"/>
  <c r="AW13" i="35"/>
  <c r="AD10" i="36"/>
  <c r="AC12" i="36"/>
  <c r="AS12" i="36"/>
  <c r="H14" i="34"/>
  <c r="F14" i="34"/>
  <c r="AV7" i="35"/>
  <c r="AV13" i="35" s="1"/>
  <c r="AU13" i="35"/>
  <c r="AD8" i="35"/>
  <c r="AE8" i="35" s="1"/>
  <c r="AB13" i="35"/>
  <c r="AV7" i="32"/>
  <c r="AV13" i="32" s="1"/>
  <c r="AU13" i="32"/>
  <c r="Q9" i="32"/>
  <c r="N13" i="32"/>
  <c r="AQ13" i="32"/>
  <c r="AP7" i="32"/>
  <c r="AP13" i="32" s="1"/>
  <c r="O7" i="32"/>
  <c r="M13" i="32"/>
  <c r="L7" i="34"/>
  <c r="L14" i="34" s="1"/>
  <c r="I7" i="34"/>
  <c r="I14" i="34" s="1"/>
  <c r="AJ7" i="35"/>
  <c r="AI13" i="35"/>
  <c r="F11" i="33"/>
  <c r="W8" i="32"/>
  <c r="T7" i="34"/>
  <c r="T14" i="34" s="1"/>
  <c r="Q14" i="34"/>
  <c r="R7" i="34"/>
  <c r="AT11" i="33"/>
  <c r="U7" i="35"/>
  <c r="T13" i="35"/>
  <c r="R7" i="36"/>
  <c r="R12" i="36" s="1"/>
  <c r="Q12" i="36"/>
  <c r="R7" i="35"/>
  <c r="Q13" i="35"/>
  <c r="AD8" i="33"/>
  <c r="AC11" i="33"/>
  <c r="X7" i="36"/>
  <c r="X12" i="36" s="1"/>
  <c r="W12" i="36"/>
  <c r="AU12" i="36"/>
  <c r="E13" i="35"/>
  <c r="E14" i="34"/>
  <c r="X7" i="35"/>
  <c r="F13" i="35"/>
  <c r="AW7" i="32"/>
  <c r="AW13" i="32" s="1"/>
  <c r="AX7" i="32"/>
  <c r="AX13" i="32" s="1"/>
  <c r="AG7" i="35"/>
  <c r="AF13" i="35"/>
  <c r="AD7" i="35"/>
  <c r="AD13" i="35" s="1"/>
  <c r="AC13" i="35"/>
  <c r="B14" i="34"/>
  <c r="AQ8" i="34"/>
  <c r="AQ14" i="34" s="1"/>
  <c r="AP8" i="34"/>
  <c r="AP14" i="34" s="1"/>
  <c r="F13" i="32"/>
  <c r="B13" i="32"/>
  <c r="AD7" i="32"/>
  <c r="AB13" i="32"/>
  <c r="AF9" i="32"/>
  <c r="AC13" i="32"/>
  <c r="D13" i="32"/>
  <c r="D8" i="32"/>
  <c r="E8" i="32"/>
  <c r="O10" i="36"/>
  <c r="O12" i="36" s="1"/>
  <c r="N12" i="36"/>
  <c r="AW14" i="34"/>
  <c r="X7" i="34"/>
  <c r="X14" i="34" s="1"/>
  <c r="W14" i="34"/>
  <c r="AI7" i="34"/>
  <c r="AI14" i="34" s="1"/>
  <c r="AC7" i="34"/>
  <c r="AC14" i="34" s="1"/>
  <c r="B12" i="36"/>
  <c r="AD8" i="32"/>
  <c r="AE8" i="32" s="1"/>
  <c r="AG8" i="32" s="1"/>
  <c r="AH8" i="32" s="1"/>
  <c r="AJ8" i="32" s="1"/>
  <c r="AB8" i="32"/>
  <c r="M11" i="33"/>
  <c r="L8" i="32"/>
  <c r="L13" i="32" s="1"/>
  <c r="I8" i="32"/>
  <c r="I13" i="32" s="1"/>
  <c r="AO13" i="35"/>
  <c r="L7" i="35"/>
  <c r="L13" i="35" s="1"/>
  <c r="I13" i="35"/>
  <c r="D11" i="33"/>
  <c r="U7" i="36"/>
  <c r="U12" i="36" s="1"/>
  <c r="T12" i="36"/>
  <c r="AQ11" i="35"/>
  <c r="AQ13" i="35" s="1"/>
  <c r="AP11" i="35"/>
  <c r="AP13" i="35" s="1"/>
  <c r="L7" i="36"/>
  <c r="L12" i="36" s="1"/>
  <c r="I7" i="36"/>
  <c r="I12" i="36" s="1"/>
  <c r="O8" i="35"/>
  <c r="M13" i="35"/>
  <c r="AO14" i="34"/>
  <c r="AF14" i="34"/>
  <c r="B13" i="35"/>
  <c r="D12" i="36"/>
  <c r="AN13" i="32"/>
  <c r="AS13" i="32"/>
  <c r="AD11" i="33" l="1"/>
  <c r="AF8" i="33"/>
  <c r="AI9" i="32"/>
  <c r="AI13" i="32" s="1"/>
  <c r="AF13" i="32"/>
  <c r="P11" i="33"/>
  <c r="R8" i="33"/>
  <c r="AD13" i="32"/>
  <c r="AE7" i="32"/>
  <c r="P7" i="32"/>
  <c r="O13" i="32"/>
  <c r="U7" i="34"/>
  <c r="U14" i="34" s="1"/>
  <c r="R14" i="34"/>
  <c r="AG13" i="35"/>
  <c r="AG8" i="35"/>
  <c r="AH8" i="35" s="1"/>
  <c r="AE13" i="35"/>
  <c r="P8" i="35"/>
  <c r="O13" i="35"/>
  <c r="AE7" i="36"/>
  <c r="AD12" i="36"/>
  <c r="T9" i="32"/>
  <c r="Q13" i="32"/>
  <c r="W9" i="32" l="1"/>
  <c r="W13" i="32" s="1"/>
  <c r="T13" i="32"/>
  <c r="AG7" i="36"/>
  <c r="AE12" i="36"/>
  <c r="R7" i="32"/>
  <c r="P13" i="32"/>
  <c r="R8" i="35"/>
  <c r="P13" i="35"/>
  <c r="AG8" i="33"/>
  <c r="AF11" i="33"/>
  <c r="S8" i="33"/>
  <c r="R11" i="33"/>
  <c r="AE13" i="32"/>
  <c r="AG7" i="32"/>
  <c r="AJ8" i="35"/>
  <c r="AJ13" i="35" s="1"/>
  <c r="AH13" i="35"/>
  <c r="AH7" i="32" l="1"/>
  <c r="AG13" i="32"/>
  <c r="S7" i="32"/>
  <c r="R13" i="32"/>
  <c r="U8" i="33"/>
  <c r="S11" i="33"/>
  <c r="AH7" i="36"/>
  <c r="AG12" i="36"/>
  <c r="S8" i="35"/>
  <c r="R13" i="35"/>
  <c r="AG11" i="33"/>
  <c r="AI8" i="33"/>
  <c r="U11" i="33" l="1"/>
  <c r="V8" i="33"/>
  <c r="U7" i="32"/>
  <c r="S13" i="32"/>
  <c r="AJ7" i="36"/>
  <c r="AJ12" i="36" s="1"/>
  <c r="AH12" i="36"/>
  <c r="AI11" i="33"/>
  <c r="AJ8" i="33"/>
  <c r="AJ11" i="33" s="1"/>
  <c r="U8" i="35"/>
  <c r="S13" i="35"/>
  <c r="AH13" i="32"/>
  <c r="AJ7" i="32"/>
  <c r="AJ13" i="32" s="1"/>
  <c r="V7" i="32" l="1"/>
  <c r="U13" i="32"/>
  <c r="V11" i="33"/>
  <c r="X8" i="33"/>
  <c r="W8" i="35"/>
  <c r="U13" i="35"/>
  <c r="X8" i="35" l="1"/>
  <c r="X13" i="35" s="1"/>
  <c r="W13" i="35"/>
  <c r="X11" i="33"/>
  <c r="Y8" i="33"/>
  <c r="X7" i="32"/>
  <c r="V13" i="32"/>
  <c r="Y7" i="32" l="1"/>
  <c r="X13" i="32"/>
  <c r="Y11" i="33"/>
  <c r="AA8" i="33"/>
  <c r="AA11" i="33" s="1"/>
  <c r="AA7" i="32" l="1"/>
  <c r="AA13" i="32" s="1"/>
  <c r="Y13"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28" authorId="0" shapeId="0" xr:uid="{00000000-0006-0000-1F00-000001000000}">
      <text>
        <r>
          <rPr>
            <b/>
            <sz val="9"/>
            <color indexed="81"/>
            <rFont val="Tahoma"/>
            <family val="2"/>
          </rPr>
          <t>Author:</t>
        </r>
        <r>
          <rPr>
            <sz val="9"/>
            <color indexed="81"/>
            <rFont val="Tahoma"/>
            <family val="2"/>
          </rPr>
          <t xml:space="preserve">
include this? Or assume no drying on farm/use on farm drying data from elsewhere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<sst xmlns="http://schemas.openxmlformats.org/spreadsheetml/2006/main" count="6260" uniqueCount="954">
  <si>
    <t>Reliability</t>
  </si>
  <si>
    <t>Completeness</t>
  </si>
  <si>
    <t>Temporal correlation</t>
  </si>
  <si>
    <t>Geographical correlation</t>
  </si>
  <si>
    <t>Further technological correlation</t>
  </si>
  <si>
    <t>Quality Score</t>
  </si>
  <si>
    <t>Verified data based on measurements</t>
  </si>
  <si>
    <t>Representative data from all sites relevant for the market considered, over and adequate period to even out normal fluctuations</t>
  </si>
  <si>
    <t>Less than 3 years of difference to the time period of the data set</t>
  </si>
  <si>
    <t>Data from area under study</t>
  </si>
  <si>
    <t>Data from enterprises, processes and materials under study</t>
  </si>
  <si>
    <t>Verified data partly based on assumptions or non-verified data based on measurements</t>
  </si>
  <si>
    <t>Representative data from &gt; 50% of the sites relevant for the market considered, over an adequate period to even out normal fluctuations</t>
  </si>
  <si>
    <t>Less than 6 years of difference to the time period of the data set</t>
  </si>
  <si>
    <t>Average data from larger area in which the area under study is included</t>
  </si>
  <si>
    <t>Data from processes and materials under study (i.e. identical technology) but from different enterprises</t>
  </si>
  <si>
    <t>Non-verified data partly based on qualified estimates</t>
  </si>
  <si>
    <t>Representative data from only some sites (&lt;&lt; 50%) relevant for the market considered or &gt; 50% of sites but from shorter periods</t>
  </si>
  <si>
    <t>Less than 10 years of difference to the time period of the data set</t>
  </si>
  <si>
    <t>Data from area with similar production conditions</t>
  </si>
  <si>
    <t>Data from processes and materials under study but from different technology</t>
  </si>
  <si>
    <t>Qualified estimate (e.g. by industrial expert)</t>
  </si>
  <si>
    <t>Representative data from only one site relevant for the market considered or some sites but from shorter periods</t>
  </si>
  <si>
    <t>Less than 15 years of difference to the time period of the data set</t>
  </si>
  <si>
    <t>Data from area with slightly similar production conditions</t>
  </si>
  <si>
    <t>Data on related processes or materials</t>
  </si>
  <si>
    <t>Non-qualified estimates</t>
  </si>
  <si>
    <t>Representativeness unknown or data from a small number of sites and from shorter periods</t>
  </si>
  <si>
    <t>Age of data unknown or more than 15 years of difference to the time period of the data set</t>
  </si>
  <si>
    <t>Data from unknown or distinctly different area (North America instead of Middle East, OECD-Europe instead of Russia)</t>
  </si>
  <si>
    <t>Data on related processes on laboratory scale or from different technology</t>
  </si>
  <si>
    <t>3 year average with last year less than three years prior OR 5+ year average with last year 3-6 years prior</t>
  </si>
  <si>
    <t>3 year average with last year 3-6 years prior OR 5+ year average more than 6 years prior</t>
  </si>
  <si>
    <t>1 year value less than 6 years prior OR 3+ year average more than 6 years prior</t>
  </si>
  <si>
    <t>1 year value more than 6 years prior</t>
  </si>
  <si>
    <t>Representative data from only some sites (&lt;&lt; 50%) relevant for the market considered or &gt; 50% of sites but from shorter periods, or representativeness of data unreported</t>
  </si>
  <si>
    <t>Representative data from only one site relevant for the market considered or some sites but from shorter periods, or data derived from recommended practices (i.e., crop growing manuals, etc.)</t>
  </si>
  <si>
    <t>Representative data from a small number of sites and from shorter periods</t>
  </si>
  <si>
    <t>Data category</t>
  </si>
  <si>
    <t>Flow</t>
  </si>
  <si>
    <t>Amount per kg FU</t>
  </si>
  <si>
    <t>Units</t>
  </si>
  <si>
    <t>Data source (reliability)</t>
  </si>
  <si>
    <t>Percent of supply covered</t>
  </si>
  <si>
    <t>Time</t>
  </si>
  <si>
    <t>Location</t>
  </si>
  <si>
    <t>Technology details</t>
  </si>
  <si>
    <t>R</t>
  </si>
  <si>
    <t>C</t>
  </si>
  <si>
    <t>Temp</t>
  </si>
  <si>
    <t>G</t>
  </si>
  <si>
    <t>Tech</t>
  </si>
  <si>
    <t>Same as data in CALDC</t>
  </si>
  <si>
    <t>Yield</t>
  </si>
  <si>
    <t>Peas, 16% moisture at farm gate</t>
  </si>
  <si>
    <t>tonne/ha</t>
  </si>
  <si>
    <t>farmer surveys scaled up to provincial models for ecoinvent, then production weighted to national</t>
  </si>
  <si>
    <t>4.56% of harvested area, 0.65% of production volume</t>
  </si>
  <si>
    <t>2017-2019</t>
  </si>
  <si>
    <t>production weighted average of AB, SK, MB</t>
  </si>
  <si>
    <t>representative</t>
  </si>
  <si>
    <t>Land use</t>
  </si>
  <si>
    <t>Occupation, arable, non-irrigated</t>
  </si>
  <si>
    <t>m2</t>
  </si>
  <si>
    <r>
      <t>Transformation, from unknown</t>
    </r>
    <r>
      <rPr>
        <sz val="8"/>
        <color theme="1"/>
        <rFont val="Calibri"/>
        <family val="2"/>
        <scheme val="minor"/>
      </rPr>
      <t> </t>
    </r>
  </si>
  <si>
    <t>flow added as ecoinvent requirement - data not collected on land transformation</t>
  </si>
  <si>
    <t>Transformation, to arable, non-irrigated</t>
  </si>
  <si>
    <t>Seed</t>
  </si>
  <si>
    <t>pea seed, for sowing</t>
  </si>
  <si>
    <r>
      <t>1.23x10</t>
    </r>
    <r>
      <rPr>
        <vertAlign val="superscript"/>
        <sz val="11"/>
        <color theme="1"/>
        <rFont val="Calibri"/>
        <family val="2"/>
        <scheme val="minor"/>
      </rPr>
      <t>-4</t>
    </r>
  </si>
  <si>
    <t>ha</t>
  </si>
  <si>
    <t>Inoculant</t>
  </si>
  <si>
    <t>peat moss</t>
  </si>
  <si>
    <r>
      <t>6.12x10</t>
    </r>
    <r>
      <rPr>
        <vertAlign val="superscript"/>
        <sz val="11"/>
        <color theme="1"/>
        <rFont val="Calibri"/>
        <family val="2"/>
        <scheme val="minor"/>
      </rPr>
      <t>-6</t>
    </r>
  </si>
  <si>
    <t>kg</t>
  </si>
  <si>
    <t>combination of farmer surveys and expert opinion</t>
  </si>
  <si>
    <t>assumed to be main ingredient of inoculants used by all farmers since it is the most common</t>
  </si>
  <si>
    <t>Fertilizers</t>
  </si>
  <si>
    <t>ammonia, anhydrous, liquid</t>
  </si>
  <si>
    <r>
      <t>2.30x10</t>
    </r>
    <r>
      <rPr>
        <vertAlign val="superscript"/>
        <sz val="11"/>
        <color rgb="FF000000"/>
        <rFont val="Calibri"/>
        <family val="2"/>
        <scheme val="minor"/>
      </rPr>
      <t>-5</t>
    </r>
  </si>
  <si>
    <t>ammonium nitrate</t>
  </si>
  <si>
    <r>
      <t>2.56x10</t>
    </r>
    <r>
      <rPr>
        <vertAlign val="superscript"/>
        <sz val="11"/>
        <color rgb="FF000000"/>
        <rFont val="Calibri"/>
        <family val="2"/>
        <scheme val="minor"/>
      </rPr>
      <t>-5</t>
    </r>
  </si>
  <si>
    <t>ammonium sulfate</t>
  </si>
  <si>
    <r>
      <t>7.87x10</t>
    </r>
    <r>
      <rPr>
        <vertAlign val="superscript"/>
        <sz val="11"/>
        <color rgb="FF000000"/>
        <rFont val="Calibri"/>
        <family val="2"/>
        <scheme val="minor"/>
      </rPr>
      <t>-4</t>
    </r>
  </si>
  <si>
    <t>diammonium phosphate</t>
  </si>
  <si>
    <r>
      <t>7.145x10</t>
    </r>
    <r>
      <rPr>
        <vertAlign val="superscript"/>
        <sz val="11"/>
        <color rgb="FF000000"/>
        <rFont val="Calibri"/>
        <family val="2"/>
        <scheme val="minor"/>
      </rPr>
      <t>-5</t>
    </r>
  </si>
  <si>
    <t>magnesium</t>
  </si>
  <si>
    <r>
      <t>1.67x10</t>
    </r>
    <r>
      <rPr>
        <vertAlign val="superscript"/>
        <sz val="11"/>
        <color rgb="FF000000"/>
        <rFont val="Calibri"/>
        <family val="2"/>
        <scheme val="minor"/>
      </rPr>
      <t>-5</t>
    </r>
  </si>
  <si>
    <t>monoammonium phosphate</t>
  </si>
  <si>
    <t>potassium chloride</t>
  </si>
  <si>
    <t>potassium sulfate</t>
  </si>
  <si>
    <r>
      <t>4.18x10</t>
    </r>
    <r>
      <rPr>
        <vertAlign val="superscript"/>
        <sz val="11"/>
        <color rgb="FF000000"/>
        <rFont val="Calibri"/>
        <family val="2"/>
        <scheme val="minor"/>
      </rPr>
      <t>-4</t>
    </r>
  </si>
  <si>
    <t>sulfur</t>
  </si>
  <si>
    <t>urea</t>
  </si>
  <si>
    <r>
      <t>1.24x10</t>
    </r>
    <r>
      <rPr>
        <vertAlign val="superscript"/>
        <sz val="11"/>
        <color rgb="FF000000"/>
        <rFont val="Calibri"/>
        <family val="2"/>
        <scheme val="minor"/>
      </rPr>
      <t>-4</t>
    </r>
  </si>
  <si>
    <t>urea ammonium nitrate mix</t>
  </si>
  <si>
    <r>
      <t>2.02x10</t>
    </r>
    <r>
      <rPr>
        <vertAlign val="superscript"/>
        <sz val="11"/>
        <color rgb="FF000000"/>
        <rFont val="Calibri"/>
        <family val="2"/>
        <scheme val="minor"/>
      </rPr>
      <t>-5</t>
    </r>
  </si>
  <si>
    <t>zinc</t>
  </si>
  <si>
    <r>
      <t>1.05x10</t>
    </r>
    <r>
      <rPr>
        <vertAlign val="superscript"/>
        <sz val="11"/>
        <color rgb="FF000000"/>
        <rFont val="Calibri"/>
        <family val="2"/>
        <scheme val="minor"/>
      </rPr>
      <t>-5</t>
    </r>
  </si>
  <si>
    <t>Pesticides</t>
  </si>
  <si>
    <t>glyphosate</t>
  </si>
  <si>
    <r>
      <t>3.15x10</t>
    </r>
    <r>
      <rPr>
        <vertAlign val="superscript"/>
        <sz val="11"/>
        <color theme="1"/>
        <rFont val="Calibri"/>
        <family val="2"/>
        <scheme val="minor"/>
      </rPr>
      <t>-4</t>
    </r>
  </si>
  <si>
    <t>pesticide, unspecified</t>
  </si>
  <si>
    <r>
      <t>3.26x10</t>
    </r>
    <r>
      <rPr>
        <vertAlign val="superscript"/>
        <sz val="11"/>
        <color theme="1"/>
        <rFont val="Calibri"/>
        <family val="2"/>
        <scheme val="minor"/>
      </rPr>
      <t>-4</t>
    </r>
  </si>
  <si>
    <r>
      <t>Field operations</t>
    </r>
    <r>
      <rPr>
        <sz val="8"/>
        <color theme="1"/>
        <rFont val="Calibri"/>
        <family val="2"/>
        <scheme val="minor"/>
      </rPr>
      <t> </t>
    </r>
  </si>
  <si>
    <t>application of plant protection product, by field sprayer</t>
  </si>
  <si>
    <r>
      <t>1.86x10</t>
    </r>
    <r>
      <rPr>
        <vertAlign val="superscript"/>
        <sz val="11"/>
        <color rgb="FF000000"/>
        <rFont val="Calibri"/>
        <family val="2"/>
        <scheme val="minor"/>
      </rPr>
      <t>-4</t>
    </r>
  </si>
  <si>
    <t>infrastructure and machinery flows removed from ecoinvent database</t>
  </si>
  <si>
    <t>combine harvesting</t>
  </si>
  <si>
    <r>
      <t>7.76x10</t>
    </r>
    <r>
      <rPr>
        <vertAlign val="superscript"/>
        <sz val="11"/>
        <color rgb="FF000000"/>
        <rFont val="Calibri"/>
        <family val="2"/>
        <scheme val="minor"/>
      </rPr>
      <t>-5</t>
    </r>
  </si>
  <si>
    <t>fertilising, by broadcaster</t>
  </si>
  <si>
    <r>
      <t>1.08x10</t>
    </r>
    <r>
      <rPr>
        <vertAlign val="superscript"/>
        <sz val="11"/>
        <color rgb="FF000000"/>
        <rFont val="Calibri"/>
        <family val="2"/>
        <scheme val="minor"/>
      </rPr>
      <t>-4</t>
    </r>
  </si>
  <si>
    <t>sowing</t>
  </si>
  <si>
    <r>
      <t>8.11x10</t>
    </r>
    <r>
      <rPr>
        <vertAlign val="superscript"/>
        <sz val="11"/>
        <color rgb="FF000000"/>
        <rFont val="Calibri"/>
        <family val="2"/>
        <scheme val="minor"/>
      </rPr>
      <t>-5</t>
    </r>
  </si>
  <si>
    <t>swath, by rotary windrower</t>
  </si>
  <si>
    <r>
      <t>6.59x10</t>
    </r>
    <r>
      <rPr>
        <vertAlign val="superscript"/>
        <sz val="11"/>
        <color rgb="FF000000"/>
        <rFont val="Calibri"/>
        <family val="2"/>
        <scheme val="minor"/>
      </rPr>
      <t>-5</t>
    </r>
  </si>
  <si>
    <t>tillage, cultivating, chiselling</t>
  </si>
  <si>
    <r>
      <t>3.64x10</t>
    </r>
    <r>
      <rPr>
        <vertAlign val="superscript"/>
        <sz val="11"/>
        <color rgb="FF000000"/>
        <rFont val="Calibri"/>
        <family val="2"/>
        <scheme val="minor"/>
      </rPr>
      <t>-4</t>
    </r>
  </si>
  <si>
    <t>tillage, harrowing, by offset disc harrow</t>
  </si>
  <si>
    <r>
      <t>2.36x10</t>
    </r>
    <r>
      <rPr>
        <vertAlign val="superscript"/>
        <sz val="11"/>
        <color rgb="FF000000"/>
        <rFont val="Calibri"/>
        <family val="2"/>
        <scheme val="minor"/>
      </rPr>
      <t>-4</t>
    </r>
  </si>
  <si>
    <t>tillage, harrowing, by rotary harrow</t>
  </si>
  <si>
    <r>
      <t>1.5x10</t>
    </r>
    <r>
      <rPr>
        <vertAlign val="superscript"/>
        <sz val="11"/>
        <color rgb="FF000000"/>
        <rFont val="Calibri"/>
        <family val="2"/>
        <scheme val="minor"/>
      </rPr>
      <t>-4</t>
    </r>
  </si>
  <si>
    <t>tillage, rolling</t>
  </si>
  <si>
    <r>
      <t>1.07x10</t>
    </r>
    <r>
      <rPr>
        <vertAlign val="superscript"/>
        <sz val="11"/>
        <color rgb="FF000000"/>
        <rFont val="Calibri"/>
        <family val="2"/>
        <scheme val="minor"/>
      </rPr>
      <t>-4</t>
    </r>
  </si>
  <si>
    <t>tillage, rotary cultivator</t>
  </si>
  <si>
    <r>
      <t>1.93x10</t>
    </r>
    <r>
      <rPr>
        <vertAlign val="superscript"/>
        <sz val="11"/>
        <color rgb="FF000000"/>
        <rFont val="Calibri"/>
        <family val="2"/>
        <scheme val="minor"/>
      </rPr>
      <t>-4</t>
    </r>
  </si>
  <si>
    <t>Post-harvest</t>
  </si>
  <si>
    <t>drying of protein pea</t>
  </si>
  <si>
    <t>L</t>
  </si>
  <si>
    <t>storage</t>
  </si>
  <si>
    <t>not included</t>
  </si>
  <si>
    <t>Fertilizer emissions</t>
  </si>
  <si>
    <r>
      <t>Ammonia</t>
    </r>
    <r>
      <rPr>
        <sz val="8"/>
        <color theme="1"/>
        <rFont val="Calibri"/>
        <family val="2"/>
        <scheme val="minor"/>
      </rPr>
      <t> </t>
    </r>
  </si>
  <si>
    <r>
      <t>1.40x10</t>
    </r>
    <r>
      <rPr>
        <vertAlign val="superscript"/>
        <sz val="11"/>
        <color theme="1"/>
        <rFont val="Calibri"/>
        <family val="2"/>
        <scheme val="minor"/>
      </rPr>
      <t>-4</t>
    </r>
  </si>
  <si>
    <t>Calculated using IPCC Tier II</t>
  </si>
  <si>
    <t>Carbon dioxide, fossil</t>
  </si>
  <si>
    <r>
      <t>3.19x10</t>
    </r>
    <r>
      <rPr>
        <vertAlign val="superscript"/>
        <sz val="11"/>
        <color theme="1"/>
        <rFont val="Calibri"/>
        <family val="2"/>
        <scheme val="minor"/>
      </rPr>
      <t>-4</t>
    </r>
  </si>
  <si>
    <t>Calculated using IPCC Tier I</t>
  </si>
  <si>
    <t>Dinitrogen monoxide</t>
  </si>
  <si>
    <r>
      <t>2.42x10</t>
    </r>
    <r>
      <rPr>
        <vertAlign val="superscript"/>
        <sz val="11"/>
        <color theme="1"/>
        <rFont val="Calibri"/>
        <family val="2"/>
        <scheme val="minor"/>
      </rPr>
      <t>-5</t>
    </r>
  </si>
  <si>
    <t>Nitrate</t>
  </si>
  <si>
    <r>
      <t>2.16x10</t>
    </r>
    <r>
      <rPr>
        <vertAlign val="superscript"/>
        <sz val="11"/>
        <color theme="1"/>
        <rFont val="Calibri"/>
        <family val="2"/>
        <scheme val="minor"/>
      </rPr>
      <t>-5</t>
    </r>
  </si>
  <si>
    <t>Nitrogen oxides</t>
  </si>
  <si>
    <r>
      <t>5.12x10</t>
    </r>
    <r>
      <rPr>
        <vertAlign val="superscript"/>
        <sz val="11"/>
        <color theme="1"/>
        <rFont val="Calibri"/>
        <family val="2"/>
        <scheme val="minor"/>
      </rPr>
      <t>-6</t>
    </r>
  </si>
  <si>
    <t>Phosphorus (to soil)</t>
  </si>
  <si>
    <r>
      <t>7.69x10</t>
    </r>
    <r>
      <rPr>
        <vertAlign val="superscript"/>
        <sz val="11"/>
        <color theme="1"/>
        <rFont val="Calibri"/>
        <family val="2"/>
        <scheme val="minor"/>
      </rPr>
      <t>-5</t>
    </r>
  </si>
  <si>
    <t>Calculated using SALCA</t>
  </si>
  <si>
    <t>Phosphorus (to ground water)</t>
  </si>
  <si>
    <r>
      <t>2.02x10</t>
    </r>
    <r>
      <rPr>
        <vertAlign val="superscript"/>
        <sz val="11"/>
        <color theme="1"/>
        <rFont val="Calibri"/>
        <family val="2"/>
        <scheme val="minor"/>
      </rPr>
      <t>-4</t>
    </r>
  </si>
  <si>
    <t>N credit</t>
  </si>
  <si>
    <r>
      <t>N credit (ammonia</t>
    </r>
    <r>
      <rPr>
        <sz val="8"/>
        <color theme="1"/>
        <rFont val="Calibri"/>
        <family val="2"/>
        <scheme val="minor"/>
      </rPr>
      <t> </t>
    </r>
    <r>
      <rPr>
        <sz val="11"/>
        <color theme="1"/>
        <rFont val="Calibri"/>
        <family val="2"/>
        <scheme val="minor"/>
      </rPr>
      <t>)</t>
    </r>
  </si>
  <si>
    <t>Calculated using (Barker 2007)</t>
  </si>
  <si>
    <t>assumed that N produced from N-fixing legume crop would substitute N fertilizer in next crop in rotation, modelled as ammonia (basic building block for all N fertilizers)</t>
  </si>
  <si>
    <t>Pesticide emissions</t>
  </si>
  <si>
    <t>bentazon</t>
  </si>
  <si>
    <t>g</t>
  </si>
  <si>
    <t>Calculated using Margni et al. 2002</t>
  </si>
  <si>
    <t>Carfentrazon-ethyl</t>
  </si>
  <si>
    <t>clethodim</t>
  </si>
  <si>
    <t>Diquat dibromide</t>
  </si>
  <si>
    <t>ethalfluralin</t>
  </si>
  <si>
    <t>flumioxazin</t>
  </si>
  <si>
    <t>imazamox</t>
  </si>
  <si>
    <t>Imazethapyr</t>
  </si>
  <si>
    <t>MCPA</t>
  </si>
  <si>
    <t>Metribuzin</t>
  </si>
  <si>
    <t>pyraflufen-ethyl</t>
  </si>
  <si>
    <t>Pyroxasulfone</t>
  </si>
  <si>
    <t>quizalofop-ethyl</t>
  </si>
  <si>
    <t>saflufenacil</t>
  </si>
  <si>
    <t>sethoxydim</t>
  </si>
  <si>
    <t>Sulfentrazone</t>
  </si>
  <si>
    <t>triallate</t>
  </si>
  <si>
    <t>tribenuron-methyl</t>
  </si>
  <si>
    <t>trifluralin</t>
  </si>
  <si>
    <t>Azoxystrobin</t>
  </si>
  <si>
    <t>Benzovindiflupyr</t>
  </si>
  <si>
    <t>boscalid</t>
  </si>
  <si>
    <t>carbathiin</t>
  </si>
  <si>
    <t>ethaboxam</t>
  </si>
  <si>
    <t>fludioxonil</t>
  </si>
  <si>
    <t>Fluxapyroxad</t>
  </si>
  <si>
    <t>Metalaxyl</t>
  </si>
  <si>
    <t>Penflufen</t>
  </si>
  <si>
    <t>Picoxystrobin</t>
  </si>
  <si>
    <t>propiconazole</t>
  </si>
  <si>
    <t>prothioconazole</t>
  </si>
  <si>
    <t>Pyraclostrobin</t>
  </si>
  <si>
    <t>sedaxane</t>
  </si>
  <si>
    <t>thiram</t>
  </si>
  <si>
    <t>trifloxystrobin</t>
  </si>
  <si>
    <t>Chlorantraniliprole</t>
  </si>
  <si>
    <t>Chlorpyrifos</t>
  </si>
  <si>
    <t>Deltamethrin</t>
  </si>
  <si>
    <t>Dimethoate</t>
  </si>
  <si>
    <t>Imidacloprid</t>
  </si>
  <si>
    <t>Lambda-cyhalothrin</t>
  </si>
  <si>
    <t>Permethrin</t>
  </si>
  <si>
    <t>Thiamethoxam</t>
  </si>
  <si>
    <t>Heavy metal emissions</t>
  </si>
  <si>
    <t>Cadmium</t>
  </si>
  <si>
    <t>Values averaged directly in openLCA from provincial models from ecoinvent, no inventory data calculated for national model separately</t>
  </si>
  <si>
    <t>calculated for ecoinvent, not part of original inventory</t>
  </si>
  <si>
    <t>Cadmium, ion</t>
  </si>
  <si>
    <t>Chromium</t>
  </si>
  <si>
    <t>Chromium, ion</t>
  </si>
  <si>
    <t>Copper</t>
  </si>
  <si>
    <t>Copper, ion</t>
  </si>
  <si>
    <t>Lead</t>
  </si>
  <si>
    <t>Mercury</t>
  </si>
  <si>
    <t>Nickel</t>
  </si>
  <si>
    <t>Nickel, ion</t>
  </si>
  <si>
    <t>Zinc</t>
  </si>
  <si>
    <t>Zinc, ion</t>
  </si>
  <si>
    <t>Amount per ha FU</t>
  </si>
  <si>
    <t>Peas, dry at farm</t>
  </si>
  <si>
    <t>kg/ha</t>
  </si>
  <si>
    <t>FAO statistics</t>
  </si>
  <si>
    <t>Not indicated</t>
  </si>
  <si>
    <t>2012-2016</t>
  </si>
  <si>
    <t>Canada</t>
  </si>
  <si>
    <t>includes grain and straw, with allocation factors based on energy, mass or cost</t>
  </si>
  <si>
    <t>Peas, dry straw, at farm</t>
  </si>
  <si>
    <t>2012-2017</t>
  </si>
  <si>
    <t>Occupation, annual crop</t>
  </si>
  <si>
    <t>m2*a</t>
  </si>
  <si>
    <t>Calculated based on FAOSTAT</t>
  </si>
  <si>
    <t>typical</t>
  </si>
  <si>
    <t>Transformation, from annual crop</t>
  </si>
  <si>
    <t>Estimated based on FAOSTAT</t>
  </si>
  <si>
    <t>Transformation, from forest, unspecified</t>
  </si>
  <si>
    <t>Transformation, from grassland</t>
  </si>
  <si>
    <t>Transformation, from permanent crop</t>
  </si>
  <si>
    <t>Transformation, to annual crop</t>
  </si>
  <si>
    <t>Peas, dry, start material, at seed production/FR Energy</t>
  </si>
  <si>
    <t>FAOSTAT</t>
  </si>
  <si>
    <t>2009-2013</t>
  </si>
  <si>
    <t>Nutrient inputs</t>
  </si>
  <si>
    <t>Lime fertilizer, at plant/RER Energy</t>
  </si>
  <si>
    <t>Feedprint (2012)</t>
  </si>
  <si>
    <t>Manure (pig), at farm/RER Energy</t>
  </si>
  <si>
    <t>Vellinga et al (2013) and FAO (2019) for amounts and FAOSTAT (2012-2016) for nutrient contents</t>
  </si>
  <si>
    <t>Manure (poultry), at farm/RER Energy</t>
  </si>
  <si>
    <t>Phosphate rock (32% P2O5, 50% CaO) (NPK 0-32-0), at mine/RER Energy</t>
  </si>
  <si>
    <t>Combination of old (date not indicated) and 2014-2018</t>
  </si>
  <si>
    <t>PK compound (NPK 0-22-22), at plant/RER Energy</t>
  </si>
  <si>
    <t>Potassium chloride (NPK 0-0-60), at plant/RER Energy</t>
  </si>
  <si>
    <t>Potassium sulfate (NPK 0-0-50) (Mannheim), at plant/RER Energy</t>
  </si>
  <si>
    <t>Single superphosphate, as 35% Ca(H2PO4)2 (NPK 0-21-0), at plant/RER Energy</t>
  </si>
  <si>
    <t>Triple superphosphate, as 80% Ca(H2PO4)2 (NPK 0-48-0), at plant/RER Energy</t>
  </si>
  <si>
    <t>Fungicide, at plant/RER Energy (specific input flows and values included in process)</t>
  </si>
  <si>
    <t>FAOSTAT 2019</t>
  </si>
  <si>
    <t>Herbicide, at plant/RER Energy (specific input flows and values included in process)</t>
  </si>
  <si>
    <t>Insecticide, at plant/RER Energy (specific input flows and values included in process)</t>
  </si>
  <si>
    <t>Irrigation</t>
  </si>
  <si>
    <t>Electricity mix, AC, consumption mix, at consumer, &lt; 1kV FR S System - Copied from ELCD</t>
  </si>
  <si>
    <t>MJ</t>
  </si>
  <si>
    <t>Modelled using the Energy model for crop cultivation (van Paassen et al., 2018)</t>
  </si>
  <si>
    <t>Different sources randing from 2005 to 2018</t>
  </si>
  <si>
    <t>typical - electricity used for irrigation</t>
  </si>
  <si>
    <t>Water, unspecified natural origin, FR</t>
  </si>
  <si>
    <t>m3</t>
  </si>
  <si>
    <t>Based on "Blue water footprint" (Mekonen and Hoekstra 2010)</t>
  </si>
  <si>
    <t>typical - water for irrigation</t>
  </si>
  <si>
    <t>Diesel for field operations</t>
  </si>
  <si>
    <t>Energy, from diesel burned in machinery/RER Energy</t>
  </si>
  <si>
    <t>Transportation</t>
  </si>
  <si>
    <t>Transport, truck 10-20t, EURO4, 80%LF, empty return/GLO Energy</t>
  </si>
  <si>
    <t>t*km</t>
  </si>
  <si>
    <t>Calculated based on Feedprint (Vellinga et al., 2013)</t>
  </si>
  <si>
    <t>typical - transport of manure</t>
  </si>
  <si>
    <t>typical - transport of other materials</t>
  </si>
  <si>
    <t>Infrastructure</t>
  </si>
  <si>
    <t>Basic infrastructure, at farm/GLO Energy</t>
  </si>
  <si>
    <t>Based on European Commission, 2018</t>
  </si>
  <si>
    <t>Not included</t>
  </si>
  <si>
    <t>Emissions from nutrient inputs</t>
  </si>
  <si>
    <t>Ammonia from manure</t>
  </si>
  <si>
    <t>IPCC Tier I</t>
  </si>
  <si>
    <t>2014-2018</t>
  </si>
  <si>
    <t>generic EF</t>
  </si>
  <si>
    <t>Ammonia from fertilizer</t>
  </si>
  <si>
    <t xml:space="preserve">kg </t>
  </si>
  <si>
    <t>EMEP/EEA (European Environment Agency, 2016) Tier II</t>
  </si>
  <si>
    <t>Carbon dioxide from lime and dolomite</t>
  </si>
  <si>
    <t>Dinitrogen monixide from indirect crop residues</t>
  </si>
  <si>
    <t>Dinitrogen monoxide from direct fertilizer</t>
  </si>
  <si>
    <t>Dinitrogen monoxide from indirect manure</t>
  </si>
  <si>
    <t>Dinitrogen monoxide from direct crop residues</t>
  </si>
  <si>
    <t>Dinitrogen monixide from indirect fertilizer</t>
  </si>
  <si>
    <t>Dinitrogen monixide from direct manure</t>
  </si>
  <si>
    <t>Nitrate from fertilizer</t>
  </si>
  <si>
    <t>Nitrate from crop residues</t>
  </si>
  <si>
    <t>Nitrate from manure</t>
  </si>
  <si>
    <t>Nitrogen monoxide from fertilizer</t>
  </si>
  <si>
    <t>EMEP/EEA (European Environment Agency, 2016) Tier I</t>
  </si>
  <si>
    <t>Phosphorus from fertilizer</t>
  </si>
  <si>
    <t>ReCiPe (M. A. J. Huijbregts et al., 2016)</t>
  </si>
  <si>
    <t>Phosphorus from manure</t>
  </si>
  <si>
    <t>mg</t>
  </si>
  <si>
    <t>Heavy metals emissions based on heavy metals emissions described in Nemecek &amp; Schnetzer (2012)</t>
  </si>
  <si>
    <t>Fungicide emissions, at farm/RER (specific emission flows and values included in process)</t>
  </si>
  <si>
    <t>Modelled using Van Zelm, Larrey-Lassalle, &amp; Roux (2014)</t>
  </si>
  <si>
    <t>Herbicide emissions, at farm/RER (specific emission flows and values included in process)</t>
  </si>
  <si>
    <t>Insecticide emissions, at farm/RER (specific emission flows and values included in process)</t>
  </si>
  <si>
    <t>Data point</t>
  </si>
  <si>
    <t>Value</t>
  </si>
  <si>
    <t>R - CA</t>
  </si>
  <si>
    <t>C - CA</t>
  </si>
  <si>
    <t>Temp - CA</t>
  </si>
  <si>
    <t>G - CA</t>
  </si>
  <si>
    <t>Tech - CA</t>
  </si>
  <si>
    <t>R - SK</t>
  </si>
  <si>
    <t>C - SK</t>
  </si>
  <si>
    <t>Temp - SK</t>
  </si>
  <si>
    <t>G - SK</t>
  </si>
  <si>
    <t>Tech - SK</t>
  </si>
  <si>
    <t>Seeding rate (kg/ha)</t>
  </si>
  <si>
    <t>surveys of farmers (Bamber et al.) and MB, SK crop planning budgets</t>
  </si>
  <si>
    <t>4.56% of harvested area, 0.65% of production volume for Bamber, not directly representive farmers behaviour for planning budgets</t>
  </si>
  <si>
    <t>2019 for Bamber, 2018-2020 for SK crop insurance, 2016-2018 for MB crop insurance</t>
  </si>
  <si>
    <t>RU level scaled up to provincial/national</t>
  </si>
  <si>
    <t>Yield (tonnes/ha)</t>
  </si>
  <si>
    <t>Statistics Canada on a Small Area Data basis (Table 32-10-0002-01) scaled up to RU</t>
  </si>
  <si>
    <t>entire supply</t>
  </si>
  <si>
    <t>2018-2020</t>
  </si>
  <si>
    <t>SAD scaled up to RU (scaled up to national/provincial)</t>
  </si>
  <si>
    <t>Fertilizer application rates by nutrient</t>
  </si>
  <si>
    <t>AB: Bamber, SK, MB: crop insurace</t>
  </si>
  <si>
    <t>Types of fertilizers used</t>
  </si>
  <si>
    <t>Bamber surveys</t>
  </si>
  <si>
    <t>% of crop receiving manure</t>
  </si>
  <si>
    <t>Stratus fertilizer survey</t>
  </si>
  <si>
    <t>SK (all others not receiving manure)</t>
  </si>
  <si>
    <t>Above ground biomass (kg/kg crop)</t>
  </si>
  <si>
    <t>literature Thiagarajan (2018)</t>
  </si>
  <si>
    <t>publications reviewed from 1986-2013</t>
  </si>
  <si>
    <t>Below ground biomass (kg/kg crop)</t>
  </si>
  <si>
    <t>publications reviewed from 1986-2014</t>
  </si>
  <si>
    <t>Functional unit (kg)</t>
  </si>
  <si>
    <t>publications reviewed from 1986-2015</t>
  </si>
  <si>
    <t>Above ground biomass per functional unit</t>
  </si>
  <si>
    <t>publications reviewed from 1986-2016</t>
  </si>
  <si>
    <t>Below fround biomass per functional unit</t>
  </si>
  <si>
    <t>publications reviewed from 1986-2017</t>
  </si>
  <si>
    <t>N content of above ground biomass (kg/kg)</t>
  </si>
  <si>
    <t>publications reviewed from 1986-2018</t>
  </si>
  <si>
    <t>N content of below ground biomass (kg/kg)</t>
  </si>
  <si>
    <t>publications reviewed from 1986-2019</t>
  </si>
  <si>
    <t>Pesticide application rates</t>
  </si>
  <si>
    <t>Pesticide types</t>
  </si>
  <si>
    <t>AB: 2018 Alberta Environment and Parks pesticide sales (not crop specific) *CRSC used this AB value for all regions</t>
  </si>
  <si>
    <t>entire supply of AB</t>
  </si>
  <si>
    <t>AB</t>
  </si>
  <si>
    <t>Field operations diesel use</t>
  </si>
  <si>
    <t>average of Bamber survey results and PCEM plus 2011 Census of Agricultue</t>
  </si>
  <si>
    <t>4.56% of harvested area, 0.65% of production volume for Bamber, not indicated for PCEM</t>
  </si>
  <si>
    <t>2019 for Bamber, 2011 for PCEM/COA</t>
  </si>
  <si>
    <t>Electricity to move to/from bin (kWh/tonne)</t>
  </si>
  <si>
    <t>Alberta Agriculture</t>
  </si>
  <si>
    <t>Alberta</t>
  </si>
  <si>
    <t>Electricity for aeration (kWh/tonne)</t>
  </si>
  <si>
    <t>Assumed/source not indicated</t>
  </si>
  <si>
    <t>Diesel for trucking (L/tonne)</t>
  </si>
  <si>
    <t xml:space="preserve">% of crop area irrigated </t>
  </si>
  <si>
    <t>Alberta Irrigation Information report (Alberta Agriculture and Forestry, 2020)</t>
  </si>
  <si>
    <t>Proportion of crop area irrigated</t>
  </si>
  <si>
    <t>Irrigated hectares per functional unit</t>
  </si>
  <si>
    <t>Irrigation energy use - Electricity (kWh/ha)</t>
  </si>
  <si>
    <t>Alberta Agriculture and Rural Development irrigation energy use tests</t>
  </si>
  <si>
    <t>Irrigation energy use - Natural gas (kWh/ha)</t>
  </si>
  <si>
    <t>Irrigation energy use - Diesel (kWh/ha)</t>
  </si>
  <si>
    <t>Irrigation energy use - Gasoline (kWh/ha)</t>
  </si>
  <si>
    <t>Irrigation energy use - Electricity (MJ/ha)</t>
  </si>
  <si>
    <t>Irrigation energy use - Natural gas (MJ/ha)</t>
  </si>
  <si>
    <t>Irrigation energy use - Diesel (MJ/ha)</t>
  </si>
  <si>
    <t>Irrigation energy use - Gasoline (MJ/ha)</t>
  </si>
  <si>
    <t>Total Irrigation volume for all crops (m3)</t>
  </si>
  <si>
    <t>Stats can table 38-10-0239-01 and 38-10-0239-02</t>
  </si>
  <si>
    <t>provincial averages</t>
  </si>
  <si>
    <t>Total irrigated field crop area (ha)</t>
  </si>
  <si>
    <t>Stats can table 38-10-0241-01 and 38-10-0241-01</t>
  </si>
  <si>
    <t>Percent of irrigated volume used for irrigation of field crops</t>
  </si>
  <si>
    <t>Not indicated (taken from CRSC report) - likely stats can</t>
  </si>
  <si>
    <t>Field crop area irrigated</t>
  </si>
  <si>
    <t>Stats Can Table 38-10-0241-01 Total area that received irrigation by crop type</t>
  </si>
  <si>
    <t>N2O</t>
  </si>
  <si>
    <t>Calculated using Canadian IPCC Tier 2 methods, RU specific Efs personal communication from AAFC</t>
  </si>
  <si>
    <t>2019 for emissions modelling, variable from 2015-2020 for N inputs</t>
  </si>
  <si>
    <t>RU specific aggregated to provincial and national averages</t>
  </si>
  <si>
    <t>Soil carbon changes</t>
  </si>
  <si>
    <t>Calculated according to NIR methods - not crop specific</t>
  </si>
  <si>
    <t>2019 (based on changes from historical practices)</t>
  </si>
  <si>
    <t>CO2 from liming</t>
  </si>
  <si>
    <t>Not included since it is a small source of emissions and data availability is limited</t>
  </si>
  <si>
    <t>2.75% of harvested area, 0.26% of production volume</t>
  </si>
  <si>
    <t>SK</t>
  </si>
  <si>
    <t>farmer surveys scaled up to provincial models for ecoinvent</t>
  </si>
  <si>
    <t>N credit (ammonia)</t>
  </si>
  <si>
    <t>Bentazon</t>
  </si>
  <si>
    <t>Clethodim</t>
  </si>
  <si>
    <t>Ethalfluralin</t>
  </si>
  <si>
    <t>Flumioxazin</t>
  </si>
  <si>
    <t>Glyphosate</t>
  </si>
  <si>
    <t>Imazamox</t>
  </si>
  <si>
    <t>Pyraflufen-ethyl</t>
  </si>
  <si>
    <t>Quizalofop-ethyl</t>
  </si>
  <si>
    <t>Saflufenacil</t>
  </si>
  <si>
    <t>Sethoxydim</t>
  </si>
  <si>
    <t>Tribenuron-methyl</t>
  </si>
  <si>
    <t>Trifluralin</t>
  </si>
  <si>
    <t>Boscalid</t>
  </si>
  <si>
    <t>Carbathiin</t>
  </si>
  <si>
    <t>Ethaboxam</t>
  </si>
  <si>
    <t>Fludioxonil</t>
  </si>
  <si>
    <t>Propiconazole</t>
  </si>
  <si>
    <t>Prothioconazole</t>
  </si>
  <si>
    <t>Sedaxane</t>
  </si>
  <si>
    <t>Thiram</t>
  </si>
  <si>
    <t>Trifloxystrobin</t>
  </si>
  <si>
    <t>Amount per ha (unless otherwise specified)</t>
  </si>
  <si>
    <t>Field peas at farm gate</t>
  </si>
  <si>
    <t>Occupation</t>
  </si>
  <si>
    <t>Transformation</t>
  </si>
  <si>
    <t>Lime</t>
  </si>
  <si>
    <t>Manure</t>
  </si>
  <si>
    <t>N fertilizer modelled as ammonium nitrate phosphate, MAP</t>
  </si>
  <si>
    <t>P fertilizer modelled as ammonium nitrate phosphate, MAP</t>
  </si>
  <si>
    <t>K fertilizer from various sources</t>
  </si>
  <si>
    <t>Pendimethalin</t>
  </si>
  <si>
    <t>Metolachlor</t>
  </si>
  <si>
    <t>Paraquat</t>
  </si>
  <si>
    <t>Dimethenamid</t>
  </si>
  <si>
    <t>Peat moss</t>
  </si>
  <si>
    <t>Energy</t>
  </si>
  <si>
    <t>Water</t>
  </si>
  <si>
    <t>Field activities</t>
  </si>
  <si>
    <t>Diesel</t>
  </si>
  <si>
    <t>Tillage</t>
  </si>
  <si>
    <t>freight transport by road for seed</t>
  </si>
  <si>
    <t>freight transport by road for fertilizers</t>
  </si>
  <si>
    <t>Drying</t>
  </si>
  <si>
    <t>Storage</t>
  </si>
  <si>
    <t>Amount</t>
  </si>
  <si>
    <t>Peas at farm gate</t>
  </si>
  <si>
    <t>Phosphorus</t>
  </si>
  <si>
    <t>France</t>
  </si>
  <si>
    <t>Le pois protéagineux Chambres D'Agriculture Bretagne (2016) for amounts of nutrients and IFA (2019) for types of fertilizers used in France</t>
  </si>
  <si>
    <t>protein pea, 14% moisture at farm gate</t>
  </si>
  <si>
    <t>Valid for 2000-2021 (extrapolated from data collected for 2000-2004)</t>
  </si>
  <si>
    <t>France - Barrois region</t>
  </si>
  <si>
    <t>Occupation, arable, non-irrigated, monotone-intensive</t>
  </si>
  <si>
    <t>Modelled based on yield from FAO statistics</t>
  </si>
  <si>
    <t>Transformation, from arable, non-irrigated, monotone-intensive</t>
  </si>
  <si>
    <t>Transformation, to arable, non-irrigated, monotone-intensive</t>
  </si>
  <si>
    <t>Combination of survey, statistics, pilot networks, documents from extension services, information from retailers and expert knowledge - verified and adjusted by a group or experts</t>
  </si>
  <si>
    <t>Fertilizer</t>
  </si>
  <si>
    <t>inorganic phosphorus fertiliser, as P2O5</t>
  </si>
  <si>
    <t>Combination of survey, statistics, pilot networks, fertilising recommendations, documents from extension services, information from retailers and expert knowledge - verified and adjusted by a group or experts</t>
  </si>
  <si>
    <t>lime</t>
  </si>
  <si>
    <t>benzimidazole-compound</t>
  </si>
  <si>
    <r>
      <t>2.48x10</t>
    </r>
    <r>
      <rPr>
        <vertAlign val="superscript"/>
        <sz val="11"/>
        <color theme="1"/>
        <rFont val="Calibri"/>
        <family val="2"/>
        <scheme val="minor"/>
      </rPr>
      <t>-4</t>
    </r>
  </si>
  <si>
    <t>benzo[thia]diazole-compound</t>
  </si>
  <si>
    <r>
      <t>2.15x10</t>
    </r>
    <r>
      <rPr>
        <vertAlign val="superscript"/>
        <sz val="11"/>
        <color theme="1"/>
        <rFont val="Calibri"/>
        <family val="2"/>
        <scheme val="minor"/>
      </rPr>
      <t>-4</t>
    </r>
  </si>
  <si>
    <t>dinitroaniline-compound</t>
  </si>
  <si>
    <r>
      <t>1.49x10</t>
    </r>
    <r>
      <rPr>
        <vertAlign val="superscript"/>
        <sz val="11"/>
        <color theme="1"/>
        <rFont val="Calibri"/>
        <family val="2"/>
        <scheme val="minor"/>
      </rPr>
      <t>-4</t>
    </r>
  </si>
  <si>
    <r>
      <t>5.35x10</t>
    </r>
    <r>
      <rPr>
        <vertAlign val="superscript"/>
        <sz val="11"/>
        <color theme="1"/>
        <rFont val="Calibri"/>
        <family val="2"/>
        <scheme val="minor"/>
      </rPr>
      <t>-5</t>
    </r>
  </si>
  <si>
    <r>
      <t>7.28x10</t>
    </r>
    <r>
      <rPr>
        <vertAlign val="superscript"/>
        <sz val="11"/>
        <color theme="1"/>
        <rFont val="Calibri"/>
        <family val="2"/>
        <scheme val="minor"/>
      </rPr>
      <t>-5</t>
    </r>
  </si>
  <si>
    <t>pyrethroid-compound</t>
  </si>
  <si>
    <r>
      <t>1.55x10</t>
    </r>
    <r>
      <rPr>
        <vertAlign val="superscript"/>
        <sz val="11"/>
        <color theme="1"/>
        <rFont val="Calibri"/>
        <family val="2"/>
        <scheme val="minor"/>
      </rPr>
      <t>-6</t>
    </r>
  </si>
  <si>
    <t>Energy, gross calorific value, in biomass</t>
  </si>
  <si>
    <t>irrigation</t>
  </si>
  <si>
    <t xml:space="preserve">Modeled based on literature </t>
  </si>
  <si>
    <t>Field operations</t>
  </si>
  <si>
    <r>
      <t>1.61x10</t>
    </r>
    <r>
      <rPr>
        <vertAlign val="superscript"/>
        <sz val="11"/>
        <color theme="1"/>
        <rFont val="Calibri"/>
        <family val="2"/>
        <scheme val="minor"/>
      </rPr>
      <t>-4</t>
    </r>
  </si>
  <si>
    <t>tillage, harrowing, by spring tine harrow</t>
  </si>
  <si>
    <r>
      <t>4.51x10</t>
    </r>
    <r>
      <rPr>
        <vertAlign val="superscript"/>
        <sz val="11"/>
        <color theme="1"/>
        <rFont val="Calibri"/>
        <family val="2"/>
        <scheme val="minor"/>
      </rPr>
      <t>-4</t>
    </r>
  </si>
  <si>
    <t>tillage, ploughing</t>
  </si>
  <si>
    <r>
      <t>8.66x10</t>
    </r>
    <r>
      <rPr>
        <vertAlign val="superscript"/>
        <sz val="11"/>
        <color theme="1"/>
        <rFont val="Calibri"/>
        <family val="2"/>
        <scheme val="minor"/>
      </rPr>
      <t>-5</t>
    </r>
  </si>
  <si>
    <t>Modelled based on literature</t>
  </si>
  <si>
    <t>1985-2021</t>
  </si>
  <si>
    <t>Switzerland</t>
  </si>
  <si>
    <t>separate process in ecoinvent by amount of water removed - this can be calculated based on moisture content at harvest and market</t>
  </si>
  <si>
    <r>
      <t>transport, tractor and trailer, agricultural</t>
    </r>
    <r>
      <rPr>
        <sz val="8"/>
        <color theme="1"/>
        <rFont val="Calibri"/>
        <family val="2"/>
        <scheme val="minor"/>
      </rPr>
      <t> </t>
    </r>
  </si>
  <si>
    <t>Carbon dioxide</t>
  </si>
  <si>
    <t>Modelled using IPCC Tier I</t>
  </si>
  <si>
    <t>Added to inventory by Bamber - not originally in ecoinvent</t>
  </si>
  <si>
    <r>
      <t>4.40x10</t>
    </r>
    <r>
      <rPr>
        <vertAlign val="superscript"/>
        <sz val="11"/>
        <color theme="1"/>
        <rFont val="Calibri"/>
        <family val="2"/>
        <scheme val="minor"/>
      </rPr>
      <t>-4</t>
    </r>
  </si>
  <si>
    <t>Modelled using IPCC Tier II</t>
  </si>
  <si>
    <t>Modelled using SALCA</t>
  </si>
  <si>
    <t>Nitrogen oxides, FR</t>
  </si>
  <si>
    <r>
      <t>9.25x10</t>
    </r>
    <r>
      <rPr>
        <vertAlign val="superscript"/>
        <sz val="11"/>
        <color theme="1"/>
        <rFont val="Calibri"/>
        <family val="2"/>
        <scheme val="minor"/>
      </rPr>
      <t>-5</t>
    </r>
  </si>
  <si>
    <t>Phosphate</t>
  </si>
  <si>
    <r>
      <t>5.31x10</t>
    </r>
    <r>
      <rPr>
        <vertAlign val="superscript"/>
        <sz val="11"/>
        <color theme="1"/>
        <rFont val="Calibri"/>
        <family val="2"/>
        <scheme val="minor"/>
      </rPr>
      <t>-5</t>
    </r>
  </si>
  <si>
    <r>
      <t>1.53x10</t>
    </r>
    <r>
      <rPr>
        <vertAlign val="superscript"/>
        <sz val="11"/>
        <color theme="1"/>
        <rFont val="Calibri"/>
        <family val="2"/>
        <scheme val="minor"/>
      </rPr>
      <t>-4</t>
    </r>
  </si>
  <si>
    <r>
      <t>3.13x10</t>
    </r>
    <r>
      <rPr>
        <vertAlign val="superscript"/>
        <sz val="11"/>
        <color theme="1"/>
        <rFont val="Calibri"/>
        <family val="2"/>
        <scheme val="minor"/>
      </rPr>
      <t>-5</t>
    </r>
  </si>
  <si>
    <t>Aclonifen</t>
  </si>
  <si>
    <t>Modelled using ecoinvent methodology (100% emission to soil)</t>
  </si>
  <si>
    <t>Bentazone</t>
  </si>
  <si>
    <t>Metaldehyde</t>
  </si>
  <si>
    <t>Pronamide</t>
  </si>
  <si>
    <t>Chlorothalonil</t>
  </si>
  <si>
    <t xml:space="preserve">Amount </t>
  </si>
  <si>
    <t>AGRESTE agricultural census 2006 (french government) - newest version available online for 2020</t>
  </si>
  <si>
    <t>AGRESTE agricultural census 2009 (french government)</t>
  </si>
  <si>
    <t>2004-2007</t>
  </si>
  <si>
    <t>Includes moisture content</t>
  </si>
  <si>
    <t>AGRESTE agricultural census 2006 (french government)</t>
  </si>
  <si>
    <t>Assumed 2003 since subsequent census starts 2004</t>
  </si>
  <si>
    <t>Machinery</t>
  </si>
  <si>
    <t>Based on ecoinvent (Nemecek and Kagi 2007) but adapted for France and error corrected</t>
  </si>
  <si>
    <t>moisture contents based on entire supply</t>
  </si>
  <si>
    <t>Assumed 2003 since subsequent census starts 2004, EF published 2007</t>
  </si>
  <si>
    <t>Adapted for France</t>
  </si>
  <si>
    <t>N leached</t>
  </si>
  <si>
    <t>NH3 from manure</t>
  </si>
  <si>
    <t>Ecoinvent methodology</t>
  </si>
  <si>
    <t>P input based on entire supply</t>
  </si>
  <si>
    <t>Inputs based on entire supply</t>
  </si>
  <si>
    <t>peas</t>
  </si>
  <si>
    <t>tonnes/ha</t>
  </si>
  <si>
    <t>European union statistics</t>
  </si>
  <si>
    <t>2017-2021 average</t>
  </si>
  <si>
    <t>Average technology</t>
  </si>
  <si>
    <t>Average technology mix</t>
  </si>
  <si>
    <t>Cultivated area</t>
  </si>
  <si>
    <t>1000 ha</t>
  </si>
  <si>
    <t>2017-2021</t>
  </si>
  <si>
    <t>Germany</t>
  </si>
  <si>
    <t>Palliere (2011) for amounts of nutrients and IFA (2019) for types of fertilizers used in Germany</t>
  </si>
  <si>
    <t>Saxony-Anhalt (DE)</t>
  </si>
  <si>
    <t>typical - 14% moisture (typical for storage)</t>
  </si>
  <si>
    <t>Data come from a survey in the concerted action GL-Pro of the EU (QLK5-CT-2002-02418). Data were compiled from statistics, pilot networks, documents from extension services, information provided by retailers and expert knowledge. The production data were verified and adjusted by a group of experts in GL-Pro and by other experts.</t>
  </si>
  <si>
    <t>Data come from a survey in the concerted action GL-Pro of the EU (QLK5-CT-2002-02418). Data were compiled from statistics, pilot networks, fertilising recommendations, documents from extension services, information provided by retailers and expert knowledge. The production data were verified and adjusted by a group of experts in GL-Pro and by other experts.</t>
  </si>
  <si>
    <t>Calculated based on literature values (Doll, 2010) and partially modelled at ETH (Pfister, S.).</t>
  </si>
  <si>
    <t>typical - includes water and energy use</t>
  </si>
  <si>
    <t>drying of bread grain, seeds and legumes</t>
  </si>
  <si>
    <t>Can be modelled using IPCC Tier I</t>
  </si>
  <si>
    <t>USA</t>
  </si>
  <si>
    <t>Fertilizer Guide (2000) (http://ucanr.edu/sites/nm/files/76633.pdf) for amounts of nutrients and IFA (2019) for types of fertilizers used in the US</t>
  </si>
  <si>
    <t>Amount per ha</t>
  </si>
  <si>
    <t>Irrigated land, dry peas</t>
  </si>
  <si>
    <t>total acres of irrigated land for dry peas</t>
  </si>
  <si>
    <t>Census of agriculture 2017</t>
  </si>
  <si>
    <t>US</t>
  </si>
  <si>
    <t>Production</t>
  </si>
  <si>
    <t>Total dry pea production</t>
  </si>
  <si>
    <t>CWT</t>
  </si>
  <si>
    <t>Acres planted</t>
  </si>
  <si>
    <t>Acres</t>
  </si>
  <si>
    <t>NASS Agricultural statistics service database</t>
  </si>
  <si>
    <t>Unknown - Number of pea farms currently operating in US not presented in NASS database</t>
  </si>
  <si>
    <t>Acres harvested</t>
  </si>
  <si>
    <t>Pounds/acre</t>
  </si>
  <si>
    <t>Data for life cycle inventory (LCI) was obtained from peer-reviewed manuscripts, crop budgets, extension documents published by the universities,
technical specifications published by the manufacturers of crop processing machineries, and various publicly available data repositories
and sources. We also consulted experts from the universities and the United States Department of Agriculture (USDA) for crop production
data such as seeding rate, fertilizer application rates, and tillage practices.</t>
  </si>
  <si>
    <t>USDA-NASS survey</t>
  </si>
  <si>
    <t>Typical</t>
  </si>
  <si>
    <t>expert opinion</t>
  </si>
  <si>
    <t>81-86%</t>
  </si>
  <si>
    <t>Montana and North Dakota</t>
  </si>
  <si>
    <t>Ecoinvent process used for background production system, with modified providers for region of production</t>
  </si>
  <si>
    <t>kg N</t>
  </si>
  <si>
    <t>expert opinion verified with literature (MacWilliam et al. 2014a,b)</t>
  </si>
  <si>
    <t>Ecoinvent background processes with transportation distances modified to represent US transportation sector</t>
  </si>
  <si>
    <t>kg P2O5</t>
  </si>
  <si>
    <t>kg K2O</t>
  </si>
  <si>
    <t>kg ai</t>
  </si>
  <si>
    <t>expert opinion and literature (Brouwer et al. (2015), Kandel et al. (2013, 2018), and Schatz and Endres (2009)) and available background data in the EcoInvent database</t>
  </si>
  <si>
    <t>Not indicated for expert opinion, variety of times for lit</t>
  </si>
  <si>
    <t>expert opinion and Syngenta (2019) website for application rate</t>
  </si>
  <si>
    <t>Not indicated for expert opinion, 2019 for Syngenta</t>
  </si>
  <si>
    <t>amount not reported</t>
  </si>
  <si>
    <t>literature (MacWilliam et al. 2014a)</t>
  </si>
  <si>
    <t>No older than 2008</t>
  </si>
  <si>
    <t>used as proxy for inoculant since peat moss is common ingredient</t>
  </si>
  <si>
    <t xml:space="preserve">expert opinion </t>
  </si>
  <si>
    <t>no irrigation</t>
  </si>
  <si>
    <t>no till</t>
  </si>
  <si>
    <t>No activities indicated</t>
  </si>
  <si>
    <t>km from seed production plant to seed distributor</t>
  </si>
  <si>
    <t>2017 Commodity Flow Survey from US Bureau of Transportation Statistics</t>
  </si>
  <si>
    <t>92.1% of mass moved by single mode transportation in US, 71% by truck</t>
  </si>
  <si>
    <t>km total distance travelled</t>
  </si>
  <si>
    <t>modelled in the fertilizer processes</t>
  </si>
  <si>
    <t>included as part of decorticating in processing plant (involves hydrating then drying)</t>
  </si>
  <si>
    <t>included in retail and consumer stages</t>
  </si>
  <si>
    <t>Value not included</t>
  </si>
  <si>
    <t>IPCC Tier II, Dusenbury et al. 2008 for EF, verified with other literature (Sainju et al. (2020, 2012), and Thies et al. (2020))</t>
  </si>
  <si>
    <t>semiarid norther Great Plains</t>
  </si>
  <si>
    <t>EF 0.21% for wheat-pea cropping system in semiarid norther Great Plains</t>
  </si>
  <si>
    <t>Montana and North Dakota for N inputs, generic EF</t>
  </si>
  <si>
    <t>Modelled using Potter et al. 2006</t>
  </si>
  <si>
    <t>Flows not included</t>
  </si>
  <si>
    <t>Values not included</t>
  </si>
  <si>
    <t>Emission model not indicated</t>
  </si>
  <si>
    <t>Modelled as emissions to soil</t>
  </si>
  <si>
    <t>Field emissions</t>
  </si>
  <si>
    <t>Direct nitrous oxide emissions</t>
  </si>
  <si>
    <t>Amount not indicated</t>
  </si>
  <si>
    <t xml:space="preserve">IPCC Tier 2. Weighted, western Canadian specific emissions factors used based on soil zones, as detailed by Rochette et al. (2008), and the proportion of pulse crops grown in each soil zone, as taken from Stats can </t>
  </si>
  <si>
    <t>Western Canada</t>
  </si>
  <si>
    <t>Indirect nitrous oxide emissions</t>
  </si>
  <si>
    <t>IPCC Tier 1</t>
  </si>
  <si>
    <t>N content of aboveground crop biomass</t>
  </si>
  <si>
    <t>Specific values for Western Canada sourced from Janzen et al. 2003, who estimate values based on amounts of N applied to systems, and amounts of N in products as described by the Canadian grain comission (2000)</t>
  </si>
  <si>
    <t>N content of belowground crop biomass</t>
  </si>
  <si>
    <t>Seeding rate</t>
  </si>
  <si>
    <t>Management practices</t>
  </si>
  <si>
    <t>Land rolling</t>
  </si>
  <si>
    <t>Yes</t>
  </si>
  <si>
    <t>Harvesting</t>
  </si>
  <si>
    <t>Straight combine</t>
  </si>
  <si>
    <t>Fertilizer application method</t>
  </si>
  <si>
    <t>Banding</t>
  </si>
  <si>
    <t>Innoculant application method</t>
  </si>
  <si>
    <t>Granular, row placed</t>
  </si>
  <si>
    <t>Straw is left on field</t>
  </si>
  <si>
    <t>NA</t>
  </si>
  <si>
    <t>No irrigation</t>
  </si>
  <si>
    <t>Zero tillage</t>
  </si>
  <si>
    <t>We applied LCA to experimental results obtained at one location over the course of one year. (Naudin et al., 2010)</t>
  </si>
  <si>
    <t>2007-2008</t>
  </si>
  <si>
    <t>western France</t>
  </si>
  <si>
    <t>467 (+- 60)</t>
  </si>
  <si>
    <t>g/m 2</t>
  </si>
  <si>
    <t>Pea seed for sowing</t>
  </si>
  <si>
    <t>Mean inorganic soil N</t>
  </si>
  <si>
    <t>P2O5 (triple superphosphate)</t>
  </si>
  <si>
    <t>Experiment management and recommendations by experts</t>
  </si>
  <si>
    <t>K2O (potassium chloride)</t>
  </si>
  <si>
    <t>CaO</t>
  </si>
  <si>
    <t>Pesticide</t>
  </si>
  <si>
    <t>Agricultural machinery</t>
  </si>
  <si>
    <t>Irrigation water</t>
  </si>
  <si>
    <t>Nitrate-N emitted</t>
  </si>
  <si>
    <t>estimated using the Indigo model (Bockstaller et al., 1997)</t>
  </si>
  <si>
    <t>Ploughing</t>
  </si>
  <si>
    <t>Before sowing</t>
  </si>
  <si>
    <t>Interventions/year</t>
  </si>
  <si>
    <t>Pest Management</t>
  </si>
  <si>
    <t>Herbicide</t>
  </si>
  <si>
    <t>Fungicide</t>
  </si>
  <si>
    <t>Insecticide</t>
  </si>
  <si>
    <t>Mollusc killer</t>
  </si>
  <si>
    <t>Growth regulator</t>
  </si>
  <si>
    <t>Grain dry matter</t>
  </si>
  <si>
    <t>average for 2004-2007</t>
  </si>
  <si>
    <t>Seed for sowing</t>
  </si>
  <si>
    <t>K2O (potassium oxide)</t>
  </si>
  <si>
    <t>CaO (calcium oxide)</t>
  </si>
  <si>
    <t>m3/ha</t>
  </si>
  <si>
    <t>Lower Saxony</t>
  </si>
  <si>
    <t>91% dry matter grain</t>
  </si>
  <si>
    <t>2700 </t>
  </si>
  <si>
    <t>Lime input to cropland</t>
  </si>
  <si>
    <t>400 </t>
  </si>
  <si>
    <t>kg (/ha/yr)</t>
  </si>
  <si>
    <r>
      <t>K</t>
    </r>
    <r>
      <rPr>
        <vertAlign val="subscript"/>
        <sz val="11"/>
        <color theme="1"/>
        <rFont val="Calibri"/>
        <family val="2"/>
        <scheme val="minor"/>
      </rPr>
      <t>2</t>
    </r>
    <r>
      <rPr>
        <sz val="11"/>
        <color theme="1"/>
        <rFont val="Calibri"/>
        <family val="2"/>
        <scheme val="minor"/>
      </rPr>
      <t>O</t>
    </r>
  </si>
  <si>
    <r>
      <t>P</t>
    </r>
    <r>
      <rPr>
        <vertAlign val="subscript"/>
        <sz val="11"/>
        <color theme="1"/>
        <rFont val="Calibri"/>
        <family val="2"/>
        <scheme val="minor"/>
      </rPr>
      <t>2</t>
    </r>
    <r>
      <rPr>
        <sz val="11"/>
        <color theme="1"/>
        <rFont val="Calibri"/>
        <family val="2"/>
        <scheme val="minor"/>
      </rPr>
      <t>O</t>
    </r>
    <r>
      <rPr>
        <vertAlign val="subscript"/>
        <sz val="11"/>
        <color theme="1"/>
        <rFont val="Calibri"/>
        <family val="2"/>
        <scheme val="minor"/>
      </rPr>
      <t>5</t>
    </r>
  </si>
  <si>
    <t>Machinery operations</t>
  </si>
  <si>
    <t>One fertilizer and one line application</t>
  </si>
  <si>
    <t>Ecoinvent v3.6 processes (Wernet et al., 2016)</t>
  </si>
  <si>
    <t>tillage-ploughing</t>
  </si>
  <si>
    <t xml:space="preserve">sowing, and harvesting </t>
  </si>
  <si>
    <t>53.4g/92.7g harvested peas are transported to the factory for cleaning/screening</t>
  </si>
  <si>
    <t>km</t>
  </si>
  <si>
    <t>Distribution of fertilizer types to Germany</t>
  </si>
  <si>
    <t>International Fertilizer Association (2020)</t>
  </si>
  <si>
    <t>Indirect emissions from crop residues</t>
  </si>
  <si>
    <t xml:space="preserve">N per kg dry matter </t>
  </si>
  <si>
    <t>Carbon dioxide emissions stemming from lime</t>
  </si>
  <si>
    <t>P losses to water following fertiliser application</t>
  </si>
  <si>
    <t>2006-2008</t>
  </si>
  <si>
    <t>t ha</t>
  </si>
  <si>
    <t>Slurry</t>
  </si>
  <si>
    <t>m3 ha</t>
  </si>
  <si>
    <t>Solid manure</t>
  </si>
  <si>
    <t>t ha_x0002_</t>
  </si>
  <si>
    <t>kg ha_x0002_</t>
  </si>
  <si>
    <t>N and P content</t>
  </si>
  <si>
    <t>N-content yield</t>
  </si>
  <si>
    <t>g N kg_x0002_</t>
  </si>
  <si>
    <t>P-content yield</t>
  </si>
  <si>
    <t>g P kg_x0002_</t>
  </si>
  <si>
    <t>N-fixation</t>
  </si>
  <si>
    <t>kg N ha_x0002_</t>
  </si>
  <si>
    <t>Field operation</t>
  </si>
  <si>
    <t>Seed-bed
preparation</t>
  </si>
  <si>
    <t>nr ha_x0002_</t>
  </si>
  <si>
    <t>Sowing and planting</t>
  </si>
  <si>
    <t>Harrowing</t>
  </si>
  <si>
    <t>kg water ha_x0002_</t>
  </si>
  <si>
    <t>Distance over land</t>
  </si>
  <si>
    <t>Assumption based on interviews with organic feed companies</t>
  </si>
  <si>
    <t>Single experimental site</t>
  </si>
  <si>
    <t>Grown in a rapeseed - pea - maize rotation</t>
  </si>
  <si>
    <t>Recommendations designed to reflect mean crop management activities in western france</t>
  </si>
  <si>
    <t>Recommendations by expert panel</t>
  </si>
  <si>
    <t>Unknown</t>
  </si>
  <si>
    <t>Based on emissions factors developed by an expert panel for estimation of nitrate losses from pig slurry</t>
  </si>
  <si>
    <t>None</t>
  </si>
  <si>
    <t>Organic production system</t>
  </si>
  <si>
    <t>Recommended feeding practices for livestock</t>
  </si>
  <si>
    <t>German state statistics</t>
  </si>
  <si>
    <t>Average lime input considered</t>
  </si>
  <si>
    <t>Measurment of distance from farm to processor</t>
  </si>
  <si>
    <t>Transport to processing plant downstream of farm</t>
  </si>
  <si>
    <t>(IPCC, 2019) - tier not reported</t>
  </si>
  <si>
    <t>IPCC (2006) - tier not reported</t>
  </si>
  <si>
    <t>Source could not be found, peer reviewed literature, Styles et al 2015</t>
  </si>
  <si>
    <t>assumed 2010</t>
  </si>
  <si>
    <t>Generic EF used</t>
  </si>
  <si>
    <t>Measurement</t>
  </si>
  <si>
    <t>No older than 1988</t>
  </si>
  <si>
    <t>Representative technology</t>
  </si>
  <si>
    <t>No older than 1989</t>
  </si>
  <si>
    <t>No older than 1990</t>
  </si>
  <si>
    <t>Modeled</t>
  </si>
  <si>
    <t>Modeled, accounting for crop succession and management practices</t>
  </si>
  <si>
    <t>Assumed to be representative</t>
  </si>
  <si>
    <t>Ecoinvent V2</t>
  </si>
  <si>
    <t>Expert opinion</t>
  </si>
  <si>
    <t>production weighted average of AB, SK, MB, generic model</t>
  </si>
  <si>
    <t>Feedprint (old data) for amounts of nutrients and IFA (2019) for types of fertilizers used in Canada</t>
  </si>
  <si>
    <t>Different sources ranging from 2005 to 2018</t>
  </si>
  <si>
    <t>not crop specific</t>
  </si>
  <si>
    <t>Average technology - Assumed inputs required for seed production are the same as those required for the corresponding crop</t>
  </si>
  <si>
    <t>AGRESTE (La statistique, l’e´valuation et la prospective agricole), 2006</t>
  </si>
  <si>
    <t>AGRESTE (La statistique, l’e´valuation et la prospective agricole), 2007</t>
  </si>
  <si>
    <t>AGRESTE (La statistique, l’e´valuation et la prospective agricole), 2008</t>
  </si>
  <si>
    <t>AGRESTE (La statistique, l’e´valuation et la prospective agricole), 2009</t>
  </si>
  <si>
    <t>AGRESTE (La statistique, l’e´valuation et la prospective agricole), 2010</t>
  </si>
  <si>
    <t>AGRESTE (La statistique, l’e´valuation et la prospective agricole), 2011</t>
  </si>
  <si>
    <t>AGRESTE (La statistique, l’e´valuation et la prospective agricole), 2012</t>
  </si>
  <si>
    <t>AGRESTE (La statistique, l’e´valuation et la prospective agricole), 2013</t>
  </si>
  <si>
    <t>AGRESTE (La statistique, l’e´valuation et la prospective agricole), 2014</t>
  </si>
  <si>
    <t>published 2006</t>
  </si>
  <si>
    <t>Lower Saxony (could be generic EF)</t>
  </si>
  <si>
    <t>published 2022</t>
  </si>
  <si>
    <t>Sheet number</t>
  </si>
  <si>
    <t>Sheet name</t>
  </si>
  <si>
    <t>Description</t>
  </si>
  <si>
    <t>MacWilliam et al. 2014 - CA pea</t>
  </si>
  <si>
    <t>Default pedigree matrix</t>
  </si>
  <si>
    <t>Yield temporal pedigree</t>
  </si>
  <si>
    <t>Completeness pedigree</t>
  </si>
  <si>
    <t>Dried peas, CA - CRSC</t>
  </si>
  <si>
    <t>Table of contents</t>
  </si>
  <si>
    <t>Peas, FR - Naudin et al. 2014</t>
  </si>
  <si>
    <t>Peas, FR - Mosnier et al. 2011</t>
  </si>
  <si>
    <t>Nguyen et al. 2012 FR peas</t>
  </si>
  <si>
    <t>FR - Eurostat database</t>
  </si>
  <si>
    <t>DE - Eurostat database</t>
  </si>
  <si>
    <t>Peas, GER - Saget et al. 2021</t>
  </si>
  <si>
    <t>US - Census of Ag 2017</t>
  </si>
  <si>
    <t>US - USDA NASS database</t>
  </si>
  <si>
    <t>Peas, US - Bandekar et al. 2022</t>
  </si>
  <si>
    <t>MacWilliam et al. 2014 "Life cycle and economic assessment of Western Canadian pulse systems: The inclusion of pulses in crop rotations"</t>
  </si>
  <si>
    <t>Bandekar et al. 2022 "Cradle-to-grave life cycle assessment of production and consumption of pulses in the United States"</t>
  </si>
  <si>
    <t xml:space="preserve">Dekker et al. 2013 "Effect of origin and composition of diet on ecological impact of the organic egg production chain"
</t>
  </si>
  <si>
    <t>Peas, GER - Dekker et al 2013</t>
  </si>
  <si>
    <t xml:space="preserve">Saget et al. 2021 "Substitution of beef with pea protein reduces the environmental footprint of meat balls whilst supporting health and climate stabilisation goals"
</t>
  </si>
  <si>
    <t>Naudin et al. 2014 "Life cycle assessment applied to pea-wheat intercrops: A new method for handling the impacts of co-products"</t>
  </si>
  <si>
    <t>Mosnier et al. 2011 "Evaluation of the environmental implications of the incorporation of feed-use amino acids in the manufacturing of pig and broiler feeds using Life Cycle Assessment"</t>
  </si>
  <si>
    <t>Nguyen et al. 2012 "Using environmental constraints to formulate low-impact poultry feed"</t>
  </si>
  <si>
    <t>Default pedigree matrix, as defined in Ciroth et al. 2016</t>
  </si>
  <si>
    <t>Alterations made to pedigree matrix for addressing temporal correlation of yield data</t>
  </si>
  <si>
    <t xml:space="preserve">Alterations made to pedigree matriz for addressing completeness in terms of percentage of supply covered </t>
  </si>
  <si>
    <t>Canadian and Saskatchewan canola data from the Canadian Roundtable on Sustainable Crops report by (S&amp;T)2 Consultants "Updated Carbon Footprint for Dried Peas"</t>
  </si>
  <si>
    <t>Return to Table of contents</t>
  </si>
  <si>
    <t>Geometric SD</t>
  </si>
  <si>
    <t>Additional uncertainty factors, as defined by Ciroth et al 2016</t>
  </si>
  <si>
    <t>Score</t>
  </si>
  <si>
    <t>Eurostat database, French pea production</t>
  </si>
  <si>
    <t>Eurostat database, German pea production</t>
  </si>
  <si>
    <t>United States Cenus of Agriculture, 2017</t>
  </si>
  <si>
    <t>National Agricultural Statistics Service, online database</t>
  </si>
  <si>
    <t>proxy for all other types of pesticides indicated in farmer surveys, but actual data is available in Pulse Canada report</t>
  </si>
  <si>
    <t>proxy for all other types of pesticides indicated in farmer surveys, but actual data available in Pulse Canada report</t>
  </si>
  <si>
    <t>Return to table of contents</t>
  </si>
  <si>
    <t>Statistics Canada, table 32-10-059-01</t>
  </si>
  <si>
    <t>Temporal Correlation</t>
  </si>
  <si>
    <t>Geographical Correlation</t>
  </si>
  <si>
    <t>Technological Correlation</t>
  </si>
  <si>
    <t>Geometric Standard deviation</t>
  </si>
  <si>
    <t>Survey data collected by Statscan</t>
  </si>
  <si>
    <t>Representative</t>
  </si>
  <si>
    <t>seeded area</t>
  </si>
  <si>
    <t>hectares</t>
  </si>
  <si>
    <t>harvested area</t>
  </si>
  <si>
    <t>Dry peas</t>
  </si>
  <si>
    <t>Saskatchewan</t>
  </si>
  <si>
    <t>CA - Statscan</t>
  </si>
  <si>
    <t>SK - Statscan</t>
  </si>
  <si>
    <t>Statistics Canada table 32-10-059-01, Canada data</t>
  </si>
  <si>
    <t>2018-2022</t>
  </si>
  <si>
    <t>Statistics Canada table 32-10-059-01, Saskatchewan data</t>
  </si>
  <si>
    <t>All of the values are averages compiled from western Canadian literature, field data and personal communications with crop production experiments</t>
  </si>
  <si>
    <t>N emissions</t>
  </si>
  <si>
    <t>NH3 emissions from fertilizer</t>
  </si>
  <si>
    <t>Direct N2O emissions</t>
  </si>
  <si>
    <t>NOx emissions</t>
  </si>
  <si>
    <t xml:space="preserve">IPCC Tier 1 </t>
  </si>
  <si>
    <t>Generic emissions factor used</t>
  </si>
  <si>
    <t>Assumed to be 21% of N2O emissions, based on ecoinvent V2 recommendations. Source of assumption not given in documentation</t>
  </si>
  <si>
    <t>Estimated based on ecoinvent v2 methods, originally derived from Asman 1992, who derive their emissions factors from laboratory work published in 1990</t>
  </si>
  <si>
    <t>Lab work</t>
  </si>
  <si>
    <t>Generic emissions factor used, originally said to be representative of European context in Asman 1992</t>
  </si>
  <si>
    <t>Calculated based on the use of MAP, DAP, ammonium sulphate, ammonium nitrate, and Urea</t>
  </si>
  <si>
    <t>Calculated based on nitrate losses from pig slurry, the predominant manure applied to the area in France in which the system is</t>
  </si>
  <si>
    <t>Direct N2O</t>
  </si>
  <si>
    <t>Ecoinvent methodology v2</t>
  </si>
  <si>
    <t>Emissions</t>
  </si>
  <si>
    <t>CO2 emissions from field operations</t>
  </si>
  <si>
    <t>NOx emissions from field operations</t>
  </si>
  <si>
    <t>NH3 emissions from manure</t>
  </si>
  <si>
    <t>IPCC tier 1</t>
  </si>
  <si>
    <t>Ecoinvent V2 method, orginally derivd from the work of Rinaldi and Stadler 2002 as direct measurements of fuel use and combustion emissions in common farm machinery</t>
  </si>
  <si>
    <t>Representative of average farm machinery</t>
  </si>
  <si>
    <t>N emissions from crop residues</t>
  </si>
  <si>
    <t>Fertilizer types and amounts</t>
  </si>
  <si>
    <t>Pesticide (herbicide, fungicide, insecticide) types and amounts</t>
  </si>
  <si>
    <t>N fertilizer amount and type</t>
  </si>
  <si>
    <t>P fertilizer amount and type</t>
  </si>
  <si>
    <t>S fertilizer amount and type</t>
  </si>
  <si>
    <t>(active ingredient) types not indicated</t>
  </si>
  <si>
    <t>N mineral</t>
  </si>
  <si>
    <t>N manure</t>
  </si>
  <si>
    <t>types not indicated</t>
  </si>
  <si>
    <t>published 2004</t>
  </si>
  <si>
    <t>published 2005</t>
  </si>
  <si>
    <t>Lime (CaO)</t>
  </si>
  <si>
    <t>N Manure (types not indicated)</t>
  </si>
  <si>
    <t>N fertilizer (types not indicated)</t>
  </si>
  <si>
    <t>P fertilizer (triple superphosphate)</t>
  </si>
  <si>
    <t>K fertilizer (potassium chloride)</t>
  </si>
  <si>
    <t>Summary sheet of data points from all sources, and their associated total uncertainties from pedigree matrix entries to be used for choosing which data to be used for modeling farm inputs</t>
  </si>
  <si>
    <t>Green fill represents the data point with the lowest total uncertainty value</t>
  </si>
  <si>
    <t>Grey fill indicates a specific data point was not included by a specific source</t>
  </si>
  <si>
    <t>Nutrient inputs and soil amendments</t>
  </si>
  <si>
    <t>Irrigation - Energy use</t>
  </si>
  <si>
    <t>Transport</t>
  </si>
  <si>
    <t>Post harvest energy use</t>
  </si>
  <si>
    <t>Source</t>
  </si>
  <si>
    <t>Land use - seeded area</t>
  </si>
  <si>
    <t>Land use - harvested area</t>
  </si>
  <si>
    <t>Land use - Transformation</t>
  </si>
  <si>
    <t>Manure - amount</t>
  </si>
  <si>
    <t>Manure - Percent of crops receiving manure</t>
  </si>
  <si>
    <t>Manure - amount applied to percent of crops receiving manure</t>
  </si>
  <si>
    <t>Manure - type</t>
  </si>
  <si>
    <t>N - fertilizer Amounts</t>
  </si>
  <si>
    <t>N - Nutrient inputs</t>
  </si>
  <si>
    <t>N - fertilizer types and distribution</t>
  </si>
  <si>
    <t>P fertilizer - amounts</t>
  </si>
  <si>
    <t>P - nutrient inputs</t>
  </si>
  <si>
    <t>P fertilizer - types and distribution</t>
  </si>
  <si>
    <t>K fertilizer - amounts</t>
  </si>
  <si>
    <t>K - nutrient inputs</t>
  </si>
  <si>
    <t>K fertilizer - types and distribution</t>
  </si>
  <si>
    <t>S fertilizer - amounts</t>
  </si>
  <si>
    <t>S - nutrient inputs</t>
  </si>
  <si>
    <t>S fertilizer - types and distribution</t>
  </si>
  <si>
    <t>Other nutrients and soil amendments - amounts</t>
  </si>
  <si>
    <t>Other nutrients - inputs</t>
  </si>
  <si>
    <t>Other nutrients and soil amendments - types and distribution</t>
  </si>
  <si>
    <t>Herbicides - Amounts of each type</t>
  </si>
  <si>
    <t>Herbicide - active ingredient amounts (total, not type)</t>
  </si>
  <si>
    <t>Herbicides - Types and distribution</t>
  </si>
  <si>
    <t>Insecticides - Amounts of each type</t>
  </si>
  <si>
    <t>Insecticide - active ingredient amounts (total, not type)</t>
  </si>
  <si>
    <t>Insecticides - types and distribution</t>
  </si>
  <si>
    <t>Fungicides - Amounts of each type</t>
  </si>
  <si>
    <t>Fungicide - active ingredient amounts (total, not type)</t>
  </si>
  <si>
    <t>Fungicides - types and distribution</t>
  </si>
  <si>
    <t>Other plant protection compounds - Amounts of each type</t>
  </si>
  <si>
    <t>Other plant protection - active ingredient amounts (total, not type)</t>
  </si>
  <si>
    <t>Other plant protection compounds - types and distribution</t>
  </si>
  <si>
    <t xml:space="preserve">Field activities energy use - total energy use </t>
  </si>
  <si>
    <t>Field activities - activity data fuel use</t>
  </si>
  <si>
    <t xml:space="preserve">Field activities - activity data </t>
  </si>
  <si>
    <t>CO2 emissions from combustion of fuel</t>
  </si>
  <si>
    <t>Indirect N2O emissions</t>
  </si>
  <si>
    <t>CO2 emissions from lime and urea</t>
  </si>
  <si>
    <t>ecoinvent</t>
  </si>
  <si>
    <t>CRSC</t>
  </si>
  <si>
    <t>Statscan</t>
  </si>
  <si>
    <t>Macwilliam et al. 2014</t>
  </si>
  <si>
    <t>van Paassen et al. 2019</t>
  </si>
  <si>
    <t>Innoculant</t>
  </si>
  <si>
    <t>Calculation of emissions according to known best practices, for comparison against data quality for reported emissions calculations</t>
  </si>
  <si>
    <t>IPCC Tier 2</t>
  </si>
  <si>
    <t>Dependent on the percentage of supply covered by the input data to the model</t>
  </si>
  <si>
    <t>Dependent on the temporal coverage of the input data to the model</t>
  </si>
  <si>
    <t>Country-specific</t>
  </si>
  <si>
    <t>IPCC Tirer 2</t>
  </si>
  <si>
    <t>NIR validity</t>
  </si>
  <si>
    <t>Temporal</t>
  </si>
  <si>
    <t>no</t>
  </si>
  <si>
    <t>Calculation of emissions according to known best practices</t>
  </si>
  <si>
    <t>Minimum uncertainty value</t>
  </si>
  <si>
    <t>StatsCan</t>
  </si>
  <si>
    <t>Eurostat</t>
  </si>
  <si>
    <t>Naudin et al 2014</t>
  </si>
  <si>
    <t>Mosnier et al. 2011</t>
  </si>
  <si>
    <t>Nguyen et al. 2012</t>
  </si>
  <si>
    <t>van Paassen et al.</t>
  </si>
  <si>
    <t>Dekker et al. 2013</t>
  </si>
  <si>
    <t>Saget et al. 2021</t>
  </si>
  <si>
    <t>Van paasen et al. 2019</t>
  </si>
  <si>
    <t>Census of agriculture</t>
  </si>
  <si>
    <t>NASS Database</t>
  </si>
  <si>
    <t>Bandekar et al. 2022</t>
  </si>
  <si>
    <t>Summary sheet - SK</t>
  </si>
  <si>
    <t>Summary of data sources and associated uncertainty for each LCI data point for Saskatchewan</t>
  </si>
  <si>
    <t>Summary sheet - CA</t>
  </si>
  <si>
    <t>Summary sheet - FR</t>
  </si>
  <si>
    <t>Summary sheet - DE</t>
  </si>
  <si>
    <t>Summary sheet - US</t>
  </si>
  <si>
    <t>Summary of data sources and associated uncertainty for each LCI data point for Canada</t>
  </si>
  <si>
    <t>Summary of data sources and associated uncertainty for each LCI data point for France</t>
  </si>
  <si>
    <t>Summary of data sources and associated uncertainty for each LCI data point for Germany</t>
  </si>
  <si>
    <t>Summary of data sources and associated uncertainty for each LCI data point for the US</t>
  </si>
  <si>
    <t>Dried peas, Canada – Bamber et al. 2020</t>
  </si>
  <si>
    <t>Canadian dried pea data from Bamber et al. 2020</t>
  </si>
  <si>
    <t>Dried peas, SK - Bamber et al. 2020</t>
  </si>
  <si>
    <t>Saskatchewan dried pea data from Bamber et al. 2020</t>
  </si>
  <si>
    <t>Dried peas, France – Nemecek 2007</t>
  </si>
  <si>
    <t>French dried pea data from Nemecek 2007</t>
  </si>
  <si>
    <t>Dried peas, DE - Nemecek 2007</t>
  </si>
  <si>
    <t>German dried pea data from Nemecek 2007</t>
  </si>
  <si>
    <t>Dried peas, CA - van Paassen et al. 2019</t>
  </si>
  <si>
    <t>Canadian dried pea data from van Paassen et al. 2019</t>
  </si>
  <si>
    <t>Dried peas, FR - van Paassen et al. 2019</t>
  </si>
  <si>
    <t>French dried pea data from van Paassen et al. 2019</t>
  </si>
  <si>
    <t>Dried peas, DE - van Paassen et al. 2019</t>
  </si>
  <si>
    <t>German dried pea data from van Paassen et al. 2019</t>
  </si>
  <si>
    <t>Dried peas, US - van Paassen et al. 2019</t>
  </si>
  <si>
    <t>Canadian dried pea data from Bamber et al. 2020 (available in ecoinvent v.3.8)</t>
  </si>
  <si>
    <t>French dried pea data from van Paassen et al. 2019 (available in Agrifootprint v5.0)</t>
  </si>
  <si>
    <t>Canadian dried pea data from van Paassen et al. 2019 (available in Agrifootprint v.5.0)</t>
  </si>
  <si>
    <t>Saskatchewan dried pea data from Bamber et al. 2020 (available in ecoinvent v.3.8)</t>
  </si>
  <si>
    <t>French dried pea data from Nemecek 2007 (available in ecoinvent v.3.8)</t>
  </si>
  <si>
    <t>German dried pea data from van Paassen et al. 2019 (available in Agricootprint v.5.0)</t>
  </si>
  <si>
    <t>German dried pea data from Nemecek 2007 (available in ecoinvent v.3.8)</t>
  </si>
  <si>
    <t>US dried pea data from van Paassen et al. 2019</t>
  </si>
  <si>
    <t>US dried pea data from van Paassen et al. 2019 (available in Agrifootprint v.5.0)</t>
  </si>
  <si>
    <t>Reliability pedigree</t>
  </si>
  <si>
    <t>Alterations made to pedigree matrix for addressing reliability of modelled data and single farm measures</t>
  </si>
  <si>
    <t>Reliability – Score definition</t>
  </si>
  <si>
    <t>Verified data based on measurements from a large number of sites, such as survey data OR nationally-resolved emissions models, such as IPCC Tier 2</t>
  </si>
  <si>
    <t>Verified data partly based on assumptions or non-verified data based on measurements OR generic emissions models, such as IPCC Tier 1</t>
  </si>
  <si>
    <t>Qualified estimate (e.g. by industrial expert) OR measured inputs and emissions from a single or small number of field or experimental sites (i.e., &lt;10)</t>
  </si>
  <si>
    <t>5+ year average with last year less than three years prior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</si>
</sst>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1"/>
      <color theme="1"/>
      <name val="Calibri"/>
      <family val="2"/>
      <scheme val="minor"/>
    </font>
    <font>
      <sz val="8"/>
      <color theme="1"/>
      <name val="Calibri"/>
      <family val="2"/>
      <scheme val="minor"/>
    </font>
    <font>
      <vertAlign val="superscript"/>
      <sz val="11"/>
      <color theme="1"/>
      <name val="Calibri"/>
      <family val="2"/>
      <scheme val="minor"/>
    </font>
    <font>
      <sz val="11"/>
      <color rgb="FF000000"/>
      <name val="Calibri"/>
      <family val="2"/>
      <scheme val="minor"/>
    </font>
    <font>
      <vertAlign val="superscript"/>
      <sz val="11"/>
      <color rgb="FF000000"/>
      <name val="Calibri"/>
      <family val="2"/>
      <scheme val="minor"/>
    </font>
    <font>
      <b/>
      <sz val="9"/>
      <color indexed="81"/>
      <name val="Tahoma"/>
      <family val="2"/>
    </font>
    <font>
      <sz val="9"/>
      <color indexed="81"/>
      <name val="Tahoma"/>
      <family val="2"/>
    </font>
    <font>
      <sz val="11"/>
      <name val="Calibri"/>
      <family val="2"/>
      <scheme val="minor"/>
    </font>
    <font>
      <i/>
      <sz val="10"/>
      <color theme="1"/>
      <name val="Calibri"/>
      <family val="2"/>
      <scheme val="minor"/>
    </font>
    <font>
      <vertAlign val="subscript"/>
      <sz val="11"/>
      <color theme="1"/>
      <name val="Calibri"/>
      <family val="2"/>
      <scheme val="minor"/>
    </font>
    <font>
      <sz val="8"/>
      <name val="Calibri"/>
      <family val="2"/>
      <scheme val="minor"/>
    </font>
    <font>
      <u/>
      <sz val="11"/>
      <color theme="10"/>
      <name val="Calibri"/>
      <family val="2"/>
      <scheme val="minor"/>
    </font>
    <font>
      <b/>
      <sz val="12"/>
      <color theme="1"/>
      <name val="Calibri"/>
      <family val="2"/>
      <scheme val="minor"/>
    </font>
  </fonts>
  <fills count="1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3"/>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rgb="FF99CCFF"/>
        <bgColor indexed="64"/>
      </patternFill>
    </fill>
    <fill>
      <patternFill patternType="solid">
        <fgColor rgb="FF00FFFF"/>
        <bgColor indexed="64"/>
      </patternFill>
    </fill>
    <fill>
      <patternFill patternType="solid">
        <fgColor rgb="FFCCFF99"/>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66CC"/>
        <bgColor indexed="64"/>
      </patternFill>
    </fill>
    <fill>
      <patternFill patternType="solid">
        <fgColor rgb="FFCC66FF"/>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ck">
        <color indexed="64"/>
      </left>
      <right style="thick">
        <color indexed="64"/>
      </right>
      <top style="thick">
        <color indexed="64"/>
      </top>
      <bottom style="thick">
        <color indexed="64"/>
      </bottom>
      <diagonal/>
    </border>
    <border>
      <left/>
      <right style="thick">
        <color indexed="64"/>
      </right>
      <top/>
      <bottom/>
      <diagonal/>
    </border>
  </borders>
  <cellStyleXfs count="2">
    <xf numFmtId="0" fontId="0" fillId="0" borderId="0"/>
    <xf numFmtId="0" fontId="15" fillId="0" borderId="0" applyNumberFormat="0" applyFill="0" applyBorder="0" applyAlignment="0" applyProtection="0"/>
  </cellStyleXfs>
  <cellXfs count="125">
    <xf numFmtId="0" fontId="0" fillId="0" borderId="0" xfId="0"/>
    <xf numFmtId="0" fontId="2" fillId="0" borderId="1" xfId="0" applyFont="1" applyBorder="1" applyAlignment="1">
      <alignment vertical="center" wrapText="1"/>
    </xf>
    <xf numFmtId="0" fontId="2"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2" borderId="4" xfId="0" applyFont="1" applyFill="1" applyBorder="1" applyAlignment="1">
      <alignment vertical="center" wrapText="1"/>
    </xf>
    <xf numFmtId="0" fontId="3" fillId="3" borderId="4" xfId="0" applyFont="1" applyFill="1" applyBorder="1" applyAlignment="1">
      <alignment vertical="center" wrapText="1"/>
    </xf>
    <xf numFmtId="0" fontId="3" fillId="4" borderId="4" xfId="0" applyFont="1" applyFill="1" applyBorder="1" applyAlignment="1">
      <alignment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0" borderId="1" xfId="0" applyFont="1" applyBorder="1" applyAlignment="1">
      <alignment vertical="center" wrapText="1"/>
    </xf>
    <xf numFmtId="0" fontId="1" fillId="0" borderId="2" xfId="0" applyFont="1" applyBorder="1" applyAlignment="1">
      <alignment vertical="center" wrapText="1"/>
    </xf>
    <xf numFmtId="0" fontId="4" fillId="0" borderId="3" xfId="0" applyFont="1" applyBorder="1" applyAlignment="1">
      <alignment vertical="center"/>
    </xf>
    <xf numFmtId="0" fontId="1" fillId="0" borderId="4" xfId="0" applyFont="1" applyBorder="1" applyAlignment="1">
      <alignment vertical="center" wrapText="1"/>
    </xf>
    <xf numFmtId="0" fontId="2" fillId="0" borderId="4" xfId="0" applyFont="1" applyBorder="1" applyAlignment="1">
      <alignment vertical="center" wrapText="1"/>
    </xf>
    <xf numFmtId="0" fontId="1" fillId="0" borderId="3" xfId="0" applyFont="1" applyBorder="1" applyAlignment="1">
      <alignment vertical="center" wrapText="1"/>
    </xf>
    <xf numFmtId="0" fontId="0" fillId="0" borderId="4" xfId="0" applyBorder="1" applyAlignment="1">
      <alignment vertical="center" wrapText="1"/>
    </xf>
    <xf numFmtId="2" fontId="0" fillId="0" borderId="4" xfId="0" applyNumberFormat="1" applyBorder="1" applyAlignment="1">
      <alignment vertical="center" wrapText="1"/>
    </xf>
    <xf numFmtId="0" fontId="2" fillId="2" borderId="4" xfId="0" applyFont="1" applyFill="1" applyBorder="1" applyAlignment="1">
      <alignment vertical="center" wrapText="1"/>
    </xf>
    <xf numFmtId="0" fontId="2" fillId="4" borderId="4" xfId="0" applyFont="1" applyFill="1" applyBorder="1" applyAlignment="1">
      <alignment vertical="center" wrapText="1"/>
    </xf>
    <xf numFmtId="0" fontId="0" fillId="2" borderId="4" xfId="0" applyFill="1" applyBorder="1" applyAlignment="1">
      <alignment vertical="center" wrapText="1"/>
    </xf>
    <xf numFmtId="0" fontId="0" fillId="4" borderId="4" xfId="0" applyFill="1" applyBorder="1" applyAlignment="1">
      <alignment vertical="center" wrapText="1"/>
    </xf>
    <xf numFmtId="0" fontId="0" fillId="3" borderId="4" xfId="0" applyFill="1" applyBorder="1" applyAlignment="1">
      <alignment vertical="center" wrapText="1"/>
    </xf>
    <xf numFmtId="0" fontId="0" fillId="0" borderId="3" xfId="0" applyBorder="1" applyAlignment="1">
      <alignment vertical="center" wrapText="1"/>
    </xf>
    <xf numFmtId="0" fontId="7" fillId="0" borderId="4" xfId="0" applyFont="1" applyBorder="1" applyAlignment="1">
      <alignment vertical="center" wrapText="1"/>
    </xf>
    <xf numFmtId="0" fontId="7" fillId="6" borderId="4" xfId="0" applyFont="1" applyFill="1" applyBorder="1" applyAlignment="1">
      <alignment vertical="center" wrapText="1"/>
    </xf>
    <xf numFmtId="0" fontId="0" fillId="7" borderId="4" xfId="0" applyFill="1" applyBorder="1" applyAlignment="1">
      <alignment vertical="center" wrapText="1"/>
    </xf>
    <xf numFmtId="0" fontId="0" fillId="5" borderId="4" xfId="0" applyFill="1" applyBorder="1" applyAlignment="1">
      <alignment vertical="center" wrapText="1"/>
    </xf>
    <xf numFmtId="0" fontId="2" fillId="0" borderId="3" xfId="0" applyFont="1" applyBorder="1" applyAlignment="1">
      <alignment vertical="center" wrapText="1"/>
    </xf>
    <xf numFmtId="0" fontId="3" fillId="0" borderId="2" xfId="0" applyFont="1" applyBorder="1" applyAlignment="1">
      <alignment vertical="center" wrapText="1"/>
    </xf>
    <xf numFmtId="0" fontId="3" fillId="2" borderId="2" xfId="0" applyFont="1" applyFill="1" applyBorder="1" applyAlignment="1">
      <alignment vertical="center" wrapText="1"/>
    </xf>
    <xf numFmtId="0" fontId="3" fillId="6" borderId="2" xfId="0" applyFont="1" applyFill="1" applyBorder="1" applyAlignment="1">
      <alignment vertical="center" wrapText="1"/>
    </xf>
    <xf numFmtId="0" fontId="3" fillId="3" borderId="2" xfId="0" applyFont="1" applyFill="1" applyBorder="1" applyAlignment="1">
      <alignment vertical="center" wrapText="1"/>
    </xf>
    <xf numFmtId="0" fontId="3" fillId="4" borderId="2" xfId="0" applyFont="1" applyFill="1" applyBorder="1" applyAlignment="1">
      <alignment vertical="center" wrapText="1"/>
    </xf>
    <xf numFmtId="0" fontId="2" fillId="6" borderId="2" xfId="0" applyFont="1" applyFill="1" applyBorder="1" applyAlignment="1">
      <alignment vertical="center" wrapText="1"/>
    </xf>
    <xf numFmtId="0" fontId="3" fillId="7" borderId="2" xfId="0" applyFont="1" applyFill="1" applyBorder="1" applyAlignment="1">
      <alignment vertical="center" wrapText="1"/>
    </xf>
    <xf numFmtId="0" fontId="3" fillId="0" borderId="0" xfId="0" applyFont="1"/>
    <xf numFmtId="0" fontId="2" fillId="0" borderId="0" xfId="0" applyFont="1" applyAlignment="1">
      <alignment wrapText="1"/>
    </xf>
    <xf numFmtId="0" fontId="0" fillId="0" borderId="0" xfId="0" applyAlignment="1">
      <alignment wrapText="1"/>
    </xf>
    <xf numFmtId="1" fontId="2" fillId="0" borderId="2" xfId="0" applyNumberFormat="1" applyFont="1" applyBorder="1" applyAlignment="1">
      <alignment vertical="center" wrapText="1"/>
    </xf>
    <xf numFmtId="0" fontId="0" fillId="5" borderId="0" xfId="0" applyFill="1" applyAlignment="1">
      <alignment wrapText="1"/>
    </xf>
    <xf numFmtId="0" fontId="0" fillId="3" borderId="0" xfId="0" applyFill="1" applyAlignment="1">
      <alignment wrapText="1"/>
    </xf>
    <xf numFmtId="0" fontId="0" fillId="2" borderId="0" xfId="0" applyFill="1" applyAlignment="1">
      <alignment wrapText="1"/>
    </xf>
    <xf numFmtId="2" fontId="2" fillId="0" borderId="0" xfId="0" applyNumberFormat="1" applyFont="1" applyAlignment="1">
      <alignment wrapText="1"/>
    </xf>
    <xf numFmtId="2" fontId="0" fillId="0" borderId="0" xfId="0" applyNumberFormat="1" applyAlignment="1">
      <alignment wrapText="1"/>
    </xf>
    <xf numFmtId="1" fontId="0" fillId="2" borderId="0" xfId="0" applyNumberFormat="1" applyFill="1"/>
    <xf numFmtId="1" fontId="0" fillId="3" borderId="0" xfId="0" applyNumberFormat="1" applyFill="1"/>
    <xf numFmtId="0" fontId="1" fillId="0" borderId="0" xfId="0" applyFont="1" applyAlignment="1">
      <alignment wrapText="1"/>
    </xf>
    <xf numFmtId="1" fontId="0" fillId="4" borderId="0" xfId="0" applyNumberFormat="1" applyFill="1"/>
    <xf numFmtId="0" fontId="0" fillId="4" borderId="0" xfId="0" applyFill="1" applyAlignment="1">
      <alignment wrapText="1"/>
    </xf>
    <xf numFmtId="0" fontId="1" fillId="0" borderId="0" xfId="0" applyFont="1"/>
    <xf numFmtId="1" fontId="0" fillId="5" borderId="0" xfId="0" applyNumberFormat="1" applyFill="1"/>
    <xf numFmtId="1" fontId="0" fillId="6" borderId="0" xfId="0" applyNumberFormat="1" applyFill="1"/>
    <xf numFmtId="0" fontId="2" fillId="0" borderId="0" xfId="0" applyFont="1"/>
    <xf numFmtId="1" fontId="0" fillId="0" borderId="0" xfId="0" applyNumberFormat="1"/>
    <xf numFmtId="0" fontId="11" fillId="0" borderId="0" xfId="0" applyFont="1" applyAlignment="1">
      <alignment wrapText="1"/>
    </xf>
    <xf numFmtId="11" fontId="0" fillId="0" borderId="4" xfId="0" applyNumberFormat="1" applyBorder="1" applyAlignment="1">
      <alignment vertical="center" wrapText="1"/>
    </xf>
    <xf numFmtId="0" fontId="4" fillId="0" borderId="0" xfId="0" applyFont="1"/>
    <xf numFmtId="0" fontId="2" fillId="0" borderId="0" xfId="0" applyFont="1" applyAlignment="1">
      <alignment vertical="center" wrapText="1"/>
    </xf>
    <xf numFmtId="0" fontId="0" fillId="2" borderId="0" xfId="0" applyFill="1"/>
    <xf numFmtId="0" fontId="0" fillId="7" borderId="0" xfId="0" applyFill="1"/>
    <xf numFmtId="0" fontId="0" fillId="3" borderId="0" xfId="0" applyFill="1"/>
    <xf numFmtId="11" fontId="0" fillId="0" borderId="0" xfId="0" applyNumberFormat="1"/>
    <xf numFmtId="0" fontId="12"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0" fillId="5" borderId="0" xfId="0" applyFill="1"/>
    <xf numFmtId="0" fontId="2" fillId="2" borderId="2" xfId="0" applyFont="1" applyFill="1" applyBorder="1" applyAlignment="1">
      <alignment vertical="center" wrapText="1"/>
    </xf>
    <xf numFmtId="0" fontId="2" fillId="4" borderId="2" xfId="0" applyFont="1" applyFill="1" applyBorder="1" applyAlignment="1">
      <alignment vertical="center" wrapText="1"/>
    </xf>
    <xf numFmtId="0" fontId="2" fillId="3" borderId="2" xfId="0" applyFont="1" applyFill="1" applyBorder="1" applyAlignment="1">
      <alignment vertical="center" wrapText="1"/>
    </xf>
    <xf numFmtId="0" fontId="2" fillId="5" borderId="2" xfId="0" applyFont="1" applyFill="1" applyBorder="1" applyAlignment="1">
      <alignment vertical="center" wrapText="1"/>
    </xf>
    <xf numFmtId="0" fontId="2" fillId="6" borderId="1" xfId="0" applyFont="1" applyFill="1" applyBorder="1" applyAlignment="1">
      <alignment vertical="center" wrapText="1"/>
    </xf>
    <xf numFmtId="0" fontId="0" fillId="6" borderId="4" xfId="0" applyFill="1" applyBorder="1" applyAlignment="1">
      <alignment vertical="center" wrapText="1"/>
    </xf>
    <xf numFmtId="0" fontId="3" fillId="7" borderId="4" xfId="0" applyFont="1" applyFill="1" applyBorder="1" applyAlignment="1">
      <alignment vertical="center" wrapText="1"/>
    </xf>
    <xf numFmtId="0" fontId="0" fillId="6" borderId="0" xfId="0" applyFill="1"/>
    <xf numFmtId="0" fontId="0" fillId="4" borderId="0" xfId="0" applyFill="1"/>
    <xf numFmtId="0" fontId="3" fillId="0" borderId="0" xfId="0" applyFont="1" applyAlignment="1">
      <alignment vertical="center" wrapText="1"/>
    </xf>
    <xf numFmtId="0" fontId="3" fillId="5" borderId="2" xfId="0" applyFont="1" applyFill="1" applyBorder="1" applyAlignment="1">
      <alignment vertical="center" wrapText="1"/>
    </xf>
    <xf numFmtId="0" fontId="15" fillId="0" borderId="0" xfId="1" applyFill="1"/>
    <xf numFmtId="0" fontId="16" fillId="0" borderId="0" xfId="0" applyFont="1"/>
    <xf numFmtId="2" fontId="2" fillId="0" borderId="0" xfId="0" applyNumberFormat="1" applyFont="1" applyAlignment="1">
      <alignment vertical="center" wrapText="1"/>
    </xf>
    <xf numFmtId="0" fontId="2" fillId="0" borderId="8" xfId="0" applyFont="1" applyBorder="1" applyAlignment="1">
      <alignment vertical="center" wrapText="1"/>
    </xf>
    <xf numFmtId="0" fontId="0" fillId="0" borderId="8" xfId="0" applyBorder="1"/>
    <xf numFmtId="0" fontId="0" fillId="0" borderId="9" xfId="0" applyBorder="1"/>
    <xf numFmtId="0" fontId="0" fillId="0" borderId="10" xfId="0" applyBorder="1"/>
    <xf numFmtId="0" fontId="0" fillId="0" borderId="11" xfId="0" applyBorder="1"/>
    <xf numFmtId="0" fontId="0" fillId="0" borderId="4" xfId="0" applyBorder="1"/>
    <xf numFmtId="2" fontId="1" fillId="0" borderId="0" xfId="0" applyNumberFormat="1" applyFont="1"/>
    <xf numFmtId="0" fontId="15" fillId="0" borderId="0" xfId="1"/>
    <xf numFmtId="0" fontId="0" fillId="0" borderId="0" xfId="0" applyAlignment="1">
      <alignment vertical="center" wrapText="1"/>
    </xf>
    <xf numFmtId="0" fontId="15" fillId="3" borderId="0" xfId="1" applyFill="1"/>
    <xf numFmtId="0" fontId="3" fillId="0" borderId="12" xfId="0" applyFont="1" applyBorder="1" applyAlignment="1">
      <alignment vertical="center" wrapText="1"/>
    </xf>
    <xf numFmtId="0" fontId="0" fillId="8" borderId="0" xfId="0" applyFill="1"/>
    <xf numFmtId="0" fontId="0" fillId="9" borderId="0" xfId="0" applyFill="1"/>
    <xf numFmtId="0" fontId="0" fillId="10" borderId="0" xfId="0" applyFill="1"/>
    <xf numFmtId="0" fontId="0" fillId="11" borderId="0" xfId="0" applyFill="1"/>
    <xf numFmtId="0" fontId="0" fillId="12" borderId="0" xfId="0" applyFill="1"/>
    <xf numFmtId="0" fontId="0" fillId="14" borderId="0" xfId="0" applyFill="1"/>
    <xf numFmtId="0" fontId="0" fillId="15" borderId="0" xfId="0" applyFill="1"/>
    <xf numFmtId="0" fontId="0" fillId="0" borderId="13" xfId="0" applyBorder="1" applyAlignment="1">
      <alignment wrapText="1"/>
    </xf>
    <xf numFmtId="2" fontId="0" fillId="0" borderId="0" xfId="0" applyNumberFormat="1"/>
    <xf numFmtId="2" fontId="0" fillId="9" borderId="0" xfId="0" applyNumberFormat="1" applyFill="1"/>
    <xf numFmtId="2" fontId="0" fillId="9" borderId="11" xfId="0" applyNumberFormat="1" applyFill="1" applyBorder="1"/>
    <xf numFmtId="0" fontId="0" fillId="9" borderId="11" xfId="0" applyFill="1" applyBorder="1"/>
    <xf numFmtId="2" fontId="0" fillId="14" borderId="0" xfId="0" applyNumberFormat="1" applyFill="1"/>
    <xf numFmtId="0" fontId="0" fillId="14" borderId="11" xfId="0" applyFill="1" applyBorder="1"/>
    <xf numFmtId="2" fontId="0" fillId="14" borderId="11" xfId="0" applyNumberFormat="1" applyFill="1" applyBorder="1"/>
    <xf numFmtId="0" fontId="0" fillId="2" borderId="0" xfId="0" applyFill="1" applyAlignment="1">
      <alignment vertical="center" wrapText="1"/>
    </xf>
    <xf numFmtId="0" fontId="0" fillId="4" borderId="0" xfId="0" applyFill="1" applyAlignment="1">
      <alignment vertical="center" wrapText="1"/>
    </xf>
    <xf numFmtId="1" fontId="0" fillId="3" borderId="0" xfId="0" applyNumberFormat="1" applyFill="1" applyAlignment="1">
      <alignment wrapText="1"/>
    </xf>
    <xf numFmtId="1" fontId="0" fillId="4" borderId="0" xfId="0" applyNumberFormat="1" applyFill="1" applyAlignment="1">
      <alignment wrapText="1"/>
    </xf>
    <xf numFmtId="1" fontId="0" fillId="2" borderId="0" xfId="0" applyNumberFormat="1" applyFill="1" applyAlignment="1">
      <alignment wrapText="1"/>
    </xf>
    <xf numFmtId="0" fontId="0" fillId="3" borderId="0" xfId="0" applyFill="1" applyAlignment="1">
      <alignment vertical="center" wrapText="1"/>
    </xf>
    <xf numFmtId="0" fontId="2" fillId="0" borderId="7" xfId="0" applyFon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16" borderId="0" xfId="0" applyFill="1" applyAlignment="1">
      <alignment horizontal="center"/>
    </xf>
    <xf numFmtId="0" fontId="0" fillId="0" borderId="0" xfId="0" applyAlignment="1">
      <alignment horizontal="center"/>
    </xf>
    <xf numFmtId="0" fontId="0" fillId="3" borderId="0" xfId="0" applyFill="1" applyAlignment="1">
      <alignment horizontal="center"/>
    </xf>
    <xf numFmtId="0" fontId="0" fillId="4" borderId="0" xfId="0" applyFill="1" applyAlignment="1">
      <alignment horizontal="center"/>
    </xf>
    <xf numFmtId="0" fontId="0" fillId="5" borderId="0" xfId="0" applyFill="1" applyAlignment="1">
      <alignment horizontal="center"/>
    </xf>
    <xf numFmtId="0" fontId="0" fillId="13" borderId="0" xfId="0" applyFill="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3"/>
  <sheetViews>
    <sheetView workbookViewId="0">
      <selection activeCell="B11" sqref="B11"/>
    </sheetView>
  </sheetViews>
  <sheetFormatPr defaultRowHeight="14.5" x14ac:dyDescent="0.35"/>
  <cols>
    <col min="1" max="1" width="6.453125" customWidth="1"/>
    <col min="2" max="2" width="29" customWidth="1"/>
  </cols>
  <sheetData>
    <row r="1" spans="1:3" x14ac:dyDescent="0.35">
      <c r="A1" s="50" t="s">
        <v>739</v>
      </c>
      <c r="B1" s="50" t="s">
        <v>740</v>
      </c>
      <c r="C1" s="50" t="s">
        <v>741</v>
      </c>
    </row>
    <row r="2" spans="1:3" x14ac:dyDescent="0.35">
      <c r="A2">
        <v>1</v>
      </c>
      <c r="B2" s="78" t="s">
        <v>747</v>
      </c>
      <c r="C2" t="s">
        <v>747</v>
      </c>
    </row>
    <row r="3" spans="1:3" x14ac:dyDescent="0.35">
      <c r="A3">
        <v>2</v>
      </c>
      <c r="B3" s="78" t="s">
        <v>743</v>
      </c>
      <c r="C3" t="s">
        <v>765</v>
      </c>
    </row>
    <row r="4" spans="1:3" x14ac:dyDescent="0.35">
      <c r="A4">
        <v>3</v>
      </c>
      <c r="B4" s="78" t="s">
        <v>744</v>
      </c>
      <c r="C4" t="s">
        <v>766</v>
      </c>
    </row>
    <row r="5" spans="1:3" x14ac:dyDescent="0.35">
      <c r="A5">
        <v>4</v>
      </c>
      <c r="B5" s="78" t="s">
        <v>745</v>
      </c>
      <c r="C5" t="s">
        <v>767</v>
      </c>
    </row>
    <row r="6" spans="1:3" x14ac:dyDescent="0.35">
      <c r="A6">
        <v>5</v>
      </c>
      <c r="B6" s="88" t="s">
        <v>947</v>
      </c>
      <c r="C6" t="s">
        <v>948</v>
      </c>
    </row>
    <row r="7" spans="1:3" x14ac:dyDescent="0.35">
      <c r="A7">
        <v>6</v>
      </c>
      <c r="B7" s="78" t="s">
        <v>913</v>
      </c>
      <c r="C7" t="s">
        <v>914</v>
      </c>
    </row>
    <row r="8" spans="1:3" x14ac:dyDescent="0.35">
      <c r="A8">
        <v>7</v>
      </c>
      <c r="B8" s="78" t="s">
        <v>915</v>
      </c>
      <c r="C8" t="s">
        <v>919</v>
      </c>
    </row>
    <row r="9" spans="1:3" x14ac:dyDescent="0.35">
      <c r="A9">
        <v>8</v>
      </c>
      <c r="B9" s="78" t="s">
        <v>916</v>
      </c>
      <c r="C9" t="s">
        <v>920</v>
      </c>
    </row>
    <row r="10" spans="1:3" x14ac:dyDescent="0.35">
      <c r="A10">
        <v>9</v>
      </c>
      <c r="B10" s="78" t="s">
        <v>917</v>
      </c>
      <c r="C10" t="s">
        <v>921</v>
      </c>
    </row>
    <row r="11" spans="1:3" x14ac:dyDescent="0.35">
      <c r="A11">
        <v>10</v>
      </c>
      <c r="B11" s="78" t="s">
        <v>918</v>
      </c>
      <c r="C11" t="s">
        <v>922</v>
      </c>
    </row>
    <row r="12" spans="1:3" x14ac:dyDescent="0.35">
      <c r="A12">
        <v>11</v>
      </c>
      <c r="B12" s="78" t="s">
        <v>923</v>
      </c>
      <c r="C12" t="s">
        <v>924</v>
      </c>
    </row>
    <row r="13" spans="1:3" x14ac:dyDescent="0.35">
      <c r="A13">
        <v>12</v>
      </c>
      <c r="B13" s="78" t="s">
        <v>931</v>
      </c>
      <c r="C13" t="s">
        <v>932</v>
      </c>
    </row>
    <row r="14" spans="1:3" x14ac:dyDescent="0.35">
      <c r="A14">
        <v>13</v>
      </c>
      <c r="B14" s="78" t="s">
        <v>746</v>
      </c>
      <c r="C14" t="s">
        <v>768</v>
      </c>
    </row>
    <row r="15" spans="1:3" x14ac:dyDescent="0.35">
      <c r="A15">
        <v>14</v>
      </c>
      <c r="B15" s="78" t="s">
        <v>792</v>
      </c>
      <c r="C15" t="s">
        <v>794</v>
      </c>
    </row>
    <row r="16" spans="1:3" x14ac:dyDescent="0.35">
      <c r="A16">
        <v>15</v>
      </c>
      <c r="B16" s="78" t="s">
        <v>793</v>
      </c>
      <c r="C16" t="s">
        <v>796</v>
      </c>
    </row>
    <row r="17" spans="1:3" x14ac:dyDescent="0.35">
      <c r="A17">
        <v>16</v>
      </c>
      <c r="B17" s="78" t="s">
        <v>925</v>
      </c>
      <c r="C17" t="s">
        <v>926</v>
      </c>
    </row>
    <row r="18" spans="1:3" x14ac:dyDescent="0.35">
      <c r="A18">
        <v>17</v>
      </c>
      <c r="B18" s="78" t="s">
        <v>742</v>
      </c>
      <c r="C18" t="s">
        <v>757</v>
      </c>
    </row>
    <row r="19" spans="1:3" x14ac:dyDescent="0.35">
      <c r="A19">
        <v>18</v>
      </c>
      <c r="B19" s="78" t="s">
        <v>933</v>
      </c>
      <c r="C19" t="s">
        <v>934</v>
      </c>
    </row>
    <row r="20" spans="1:3" x14ac:dyDescent="0.35">
      <c r="A20">
        <v>19</v>
      </c>
      <c r="B20" s="78" t="s">
        <v>927</v>
      </c>
      <c r="C20" t="s">
        <v>928</v>
      </c>
    </row>
    <row r="21" spans="1:3" x14ac:dyDescent="0.35">
      <c r="A21">
        <v>20</v>
      </c>
      <c r="B21" s="78" t="s">
        <v>751</v>
      </c>
      <c r="C21" t="s">
        <v>773</v>
      </c>
    </row>
    <row r="22" spans="1:3" x14ac:dyDescent="0.35">
      <c r="A22">
        <v>21</v>
      </c>
      <c r="B22" s="78" t="s">
        <v>748</v>
      </c>
      <c r="C22" t="s">
        <v>762</v>
      </c>
    </row>
    <row r="23" spans="1:3" x14ac:dyDescent="0.35">
      <c r="A23">
        <v>22</v>
      </c>
      <c r="B23" s="78" t="s">
        <v>749</v>
      </c>
      <c r="C23" t="s">
        <v>763</v>
      </c>
    </row>
    <row r="24" spans="1:3" x14ac:dyDescent="0.35">
      <c r="A24">
        <v>23</v>
      </c>
      <c r="B24" s="78" t="s">
        <v>750</v>
      </c>
      <c r="C24" t="s">
        <v>764</v>
      </c>
    </row>
    <row r="25" spans="1:3" x14ac:dyDescent="0.35">
      <c r="A25">
        <v>24</v>
      </c>
      <c r="B25" s="78" t="s">
        <v>935</v>
      </c>
      <c r="C25" t="s">
        <v>936</v>
      </c>
    </row>
    <row r="26" spans="1:3" x14ac:dyDescent="0.35">
      <c r="A26">
        <v>25</v>
      </c>
      <c r="B26" s="78" t="s">
        <v>929</v>
      </c>
      <c r="C26" t="s">
        <v>930</v>
      </c>
    </row>
    <row r="27" spans="1:3" x14ac:dyDescent="0.35">
      <c r="A27">
        <v>26</v>
      </c>
      <c r="B27" s="78" t="s">
        <v>752</v>
      </c>
      <c r="C27" t="s">
        <v>774</v>
      </c>
    </row>
    <row r="28" spans="1:3" x14ac:dyDescent="0.35">
      <c r="A28">
        <v>27</v>
      </c>
      <c r="B28" s="78" t="s">
        <v>760</v>
      </c>
      <c r="C28" t="s">
        <v>759</v>
      </c>
    </row>
    <row r="29" spans="1:3" x14ac:dyDescent="0.35">
      <c r="A29">
        <v>28</v>
      </c>
      <c r="B29" s="78" t="s">
        <v>753</v>
      </c>
      <c r="C29" t="s">
        <v>761</v>
      </c>
    </row>
    <row r="30" spans="1:3" x14ac:dyDescent="0.35">
      <c r="A30">
        <v>29</v>
      </c>
      <c r="B30" s="78" t="s">
        <v>937</v>
      </c>
      <c r="C30" t="s">
        <v>945</v>
      </c>
    </row>
    <row r="31" spans="1:3" x14ac:dyDescent="0.35">
      <c r="A31">
        <v>30</v>
      </c>
      <c r="B31" s="78" t="s">
        <v>754</v>
      </c>
      <c r="C31" t="s">
        <v>775</v>
      </c>
    </row>
    <row r="32" spans="1:3" x14ac:dyDescent="0.35">
      <c r="A32">
        <v>31</v>
      </c>
      <c r="B32" s="78" t="s">
        <v>755</v>
      </c>
      <c r="C32" t="s">
        <v>776</v>
      </c>
    </row>
    <row r="33" spans="1:3" x14ac:dyDescent="0.35">
      <c r="A33">
        <v>32</v>
      </c>
      <c r="B33" s="78" t="s">
        <v>756</v>
      </c>
      <c r="C33" t="s">
        <v>758</v>
      </c>
    </row>
  </sheetData>
  <hyperlinks>
    <hyperlink ref="B2" location="'Table of contents'!A1" display="Table of contents" xr:uid="{00000000-0004-0000-0000-000000000000}"/>
    <hyperlink ref="B3" location="'Default pedigree matrix'!A1" display="Default pedigree matrix" xr:uid="{00000000-0004-0000-0000-000001000000}"/>
    <hyperlink ref="B4" location="'Yield temporal pedigree'!A1" display="Yield temporal pedigree" xr:uid="{00000000-0004-0000-0000-000002000000}"/>
    <hyperlink ref="B5" location="'Completeness pedigree'!A1" display="Completeness pedigree" xr:uid="{00000000-0004-0000-0000-000003000000}"/>
    <hyperlink ref="B12" location="'Dried peas, Canada – Bamber'!A1" display="Dried peas, Canada – Bamber et al. 2020" xr:uid="{00000000-0004-0000-0000-000004000000}"/>
    <hyperlink ref="B13" location="'Dried peas, CA - van Paassen'!A1" display="Dried peas, CA - van Paassen et al. 2019" xr:uid="{00000000-0004-0000-0000-000005000000}"/>
    <hyperlink ref="B14" location="'Dried peas, CA - CRSC'!A1" display="Dried peas, CA - CRSC" xr:uid="{00000000-0004-0000-0000-000006000000}"/>
    <hyperlink ref="B17" location="'Dried peas, SK - Bamber'!A1" display="Dried peas, SK - Bamber et al. 2020" xr:uid="{00000000-0004-0000-0000-000007000000}"/>
    <hyperlink ref="B18" location="'MacWilliam et al. 2014 - CA pea'!A1" display="MacWilliam et al. 2014 - CA pea" xr:uid="{00000000-0004-0000-0000-000008000000}"/>
    <hyperlink ref="B19" location="'Dried peas, FR - van Paassen'!A1" display="Dried peas, FR - van Paassen et al. 2019" xr:uid="{00000000-0004-0000-0000-000009000000}"/>
    <hyperlink ref="B20" location="'Dried peas, France – Nemecek '!A1" display="Dried peas, France – Nemecek 2007" xr:uid="{00000000-0004-0000-0000-00000A000000}"/>
    <hyperlink ref="B22" location="'Peas, FR - Naudin et al. 2014'!A1" display="Peas, FR - Naudin et al. 2014" xr:uid="{00000000-0004-0000-0000-00000B000000}"/>
    <hyperlink ref="B23" location="'Peas, FR - Mosnier et al. 2011'!A1" display="Peas, FR - Mosnier et al. 2011" xr:uid="{00000000-0004-0000-0000-00000C000000}"/>
    <hyperlink ref="B24" location="'Nguyen et al. 2012 FR peas'!A1" display="Nguyen et al. 2012 FR peas" xr:uid="{00000000-0004-0000-0000-00000D000000}"/>
    <hyperlink ref="B21" location="'FR - Eurostat database'!A1" display="FR - Eurostat database" xr:uid="{00000000-0004-0000-0000-00000E000000}"/>
    <hyperlink ref="B25" location="'DE - van Paassen et al. 2019'!A1" display="Dried peas, DE - van Paassen et al. 2019" xr:uid="{00000000-0004-0000-0000-00000F000000}"/>
    <hyperlink ref="B26" location="'Dried peas, DE - Nemecek'!A1" display="Dried peas, DE - Nemecek 2007" xr:uid="{00000000-0004-0000-0000-000010000000}"/>
    <hyperlink ref="B27" location="'DE - Eurostat database'!A1" display="DE - Eurostat database" xr:uid="{00000000-0004-0000-0000-000011000000}"/>
    <hyperlink ref="B28" location="'Peas, GER - Dekker et al 2013'!A1" display="Peas, GER - Dekker et al 2013" xr:uid="{00000000-0004-0000-0000-000012000000}"/>
    <hyperlink ref="B29" location="'Peas, GER - Saget et al. 2021'!A1" display="Peas, GER - Saget et al. 2021" xr:uid="{00000000-0004-0000-0000-000013000000}"/>
    <hyperlink ref="B30" location="'US - Van Paassen et al 2019'!A1" display="Dried peas, US - van Paassen et al. 2019" xr:uid="{00000000-0004-0000-0000-000014000000}"/>
    <hyperlink ref="B31" location="'US - Census of Ag 2017'!A1" display="US - Census of Ag 2017" xr:uid="{00000000-0004-0000-0000-000015000000}"/>
    <hyperlink ref="B32" location="'US - USDA NASS database'!A1" display="US - USDA NASS database" xr:uid="{00000000-0004-0000-0000-000016000000}"/>
    <hyperlink ref="B33" location="'Peas, US - Bandekar et al. 2022'!A1" display="Peas, US - Bandekar et al. 2022" xr:uid="{00000000-0004-0000-0000-000017000000}"/>
    <hyperlink ref="B15" location="'CA - StatsCan'!A1" display="CA - Statscan" xr:uid="{00000000-0004-0000-0000-000018000000}"/>
    <hyperlink ref="B16" location="'SK - Statscan'!A1" display="SK - Statscan" xr:uid="{00000000-0004-0000-0000-000019000000}"/>
    <hyperlink ref="B7" location="'Summary sheet - SK'!A1" display="Summary sheet - SK" xr:uid="{00000000-0004-0000-0000-00001A000000}"/>
    <hyperlink ref="B8" location="'Summary sheet - CA'!A1" display="Summary sheet - CA" xr:uid="{00000000-0004-0000-0000-00001B000000}"/>
    <hyperlink ref="B9" location="'Summary sheet - FR'!A1" display="Summary sheet - FR" xr:uid="{00000000-0004-0000-0000-00001C000000}"/>
    <hyperlink ref="B10" location="'Summary sheet - DE'!A1" display="Summary sheet - DE" xr:uid="{00000000-0004-0000-0000-00001D000000}"/>
    <hyperlink ref="B11" location="'Summary sheet - US'!A1" display="Summary sheet - US" xr:uid="{00000000-0004-0000-0000-00001E000000}"/>
    <hyperlink ref="B6" location="'Reliability pedigree'!A1" display="Reliability pedigree" xr:uid="{00000000-0004-0000-0000-00001F000000}"/>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26"/>
  <sheetViews>
    <sheetView topLeftCell="A4" zoomScale="90" zoomScaleNormal="90" workbookViewId="0">
      <selection activeCell="A9" sqref="A9"/>
    </sheetView>
  </sheetViews>
  <sheetFormatPr defaultRowHeight="14.5" x14ac:dyDescent="0.35"/>
  <sheetData>
    <row r="1" spans="1:50" x14ac:dyDescent="0.35">
      <c r="A1" s="88" t="s">
        <v>779</v>
      </c>
    </row>
    <row r="2" spans="1:50" x14ac:dyDescent="0.35">
      <c r="A2" t="s">
        <v>836</v>
      </c>
    </row>
    <row r="3" spans="1:50" x14ac:dyDescent="0.35">
      <c r="A3" s="92"/>
      <c r="B3" t="s">
        <v>837</v>
      </c>
    </row>
    <row r="4" spans="1:50" x14ac:dyDescent="0.35">
      <c r="A4" s="93"/>
      <c r="B4" t="s">
        <v>838</v>
      </c>
    </row>
    <row r="5" spans="1:50" x14ac:dyDescent="0.35">
      <c r="B5" s="94" t="s">
        <v>53</v>
      </c>
      <c r="C5" s="118" t="s">
        <v>61</v>
      </c>
      <c r="D5" s="118"/>
      <c r="E5" s="118"/>
      <c r="F5" s="95" t="s">
        <v>67</v>
      </c>
      <c r="G5" s="119" t="s">
        <v>839</v>
      </c>
      <c r="H5" s="119"/>
      <c r="I5" s="119"/>
      <c r="J5" s="119"/>
      <c r="K5" s="119"/>
      <c r="L5" s="119"/>
      <c r="M5" s="119"/>
      <c r="N5" s="119"/>
      <c r="O5" s="119"/>
      <c r="P5" s="119"/>
      <c r="Q5" s="119"/>
      <c r="R5" s="119"/>
      <c r="S5" s="119"/>
      <c r="T5" s="119"/>
      <c r="U5" s="119"/>
      <c r="V5" s="119"/>
      <c r="W5" s="119"/>
      <c r="X5" s="119"/>
      <c r="Y5" s="119"/>
      <c r="Z5" s="119"/>
      <c r="AA5" s="119"/>
      <c r="AB5" s="120" t="s">
        <v>99</v>
      </c>
      <c r="AC5" s="120"/>
      <c r="AD5" s="120"/>
      <c r="AE5" s="120"/>
      <c r="AF5" s="120"/>
      <c r="AG5" s="120"/>
      <c r="AH5" s="120"/>
      <c r="AI5" s="120"/>
      <c r="AJ5" s="120"/>
      <c r="AK5" s="120"/>
      <c r="AL5" s="120"/>
      <c r="AM5" s="120"/>
      <c r="AN5" s="96" t="s">
        <v>840</v>
      </c>
      <c r="AO5" s="121" t="s">
        <v>436</v>
      </c>
      <c r="AP5" s="121"/>
      <c r="AQ5" s="121"/>
      <c r="AR5" s="121"/>
      <c r="AS5" s="97" t="s">
        <v>841</v>
      </c>
      <c r="AT5" s="98" t="s">
        <v>842</v>
      </c>
      <c r="AU5" s="116" t="s">
        <v>812</v>
      </c>
      <c r="AV5" s="116"/>
      <c r="AW5" s="116"/>
      <c r="AX5" s="116"/>
    </row>
    <row r="6" spans="1:50" s="38" customFormat="1" ht="130.5" x14ac:dyDescent="0.35">
      <c r="A6" s="38" t="s">
        <v>843</v>
      </c>
      <c r="B6" s="38" t="s">
        <v>53</v>
      </c>
      <c r="C6" s="38" t="s">
        <v>844</v>
      </c>
      <c r="D6" s="38" t="s">
        <v>845</v>
      </c>
      <c r="E6" s="38" t="s">
        <v>846</v>
      </c>
      <c r="F6" s="38" t="s">
        <v>67</v>
      </c>
      <c r="G6" s="38" t="s">
        <v>889</v>
      </c>
      <c r="H6" s="38" t="s">
        <v>424</v>
      </c>
      <c r="I6" s="38" t="s">
        <v>847</v>
      </c>
      <c r="J6" s="38" t="s">
        <v>848</v>
      </c>
      <c r="K6" s="38" t="s">
        <v>849</v>
      </c>
      <c r="L6" s="38" t="s">
        <v>850</v>
      </c>
      <c r="M6" s="38" t="s">
        <v>851</v>
      </c>
      <c r="N6" s="38" t="s">
        <v>852</v>
      </c>
      <c r="O6" s="38" t="s">
        <v>853</v>
      </c>
      <c r="P6" s="38" t="s">
        <v>854</v>
      </c>
      <c r="Q6" s="38" t="s">
        <v>855</v>
      </c>
      <c r="R6" s="38" t="s">
        <v>856</v>
      </c>
      <c r="S6" s="38" t="s">
        <v>857</v>
      </c>
      <c r="T6" s="38" t="s">
        <v>858</v>
      </c>
      <c r="U6" s="38" t="s">
        <v>859</v>
      </c>
      <c r="V6" s="38" t="s">
        <v>860</v>
      </c>
      <c r="W6" s="38" t="s">
        <v>861</v>
      </c>
      <c r="X6" s="38" t="s">
        <v>862</v>
      </c>
      <c r="Y6" s="38" t="s">
        <v>863</v>
      </c>
      <c r="Z6" s="38" t="s">
        <v>864</v>
      </c>
      <c r="AA6" s="38" t="s">
        <v>865</v>
      </c>
      <c r="AB6" s="38" t="s">
        <v>866</v>
      </c>
      <c r="AC6" s="38" t="s">
        <v>867</v>
      </c>
      <c r="AD6" s="38" t="s">
        <v>868</v>
      </c>
      <c r="AE6" s="38" t="s">
        <v>869</v>
      </c>
      <c r="AF6" s="38" t="s">
        <v>870</v>
      </c>
      <c r="AG6" s="38" t="s">
        <v>871</v>
      </c>
      <c r="AH6" s="38" t="s">
        <v>872</v>
      </c>
      <c r="AI6" s="38" t="s">
        <v>873</v>
      </c>
      <c r="AJ6" s="38" t="s">
        <v>874</v>
      </c>
      <c r="AK6" s="38" t="s">
        <v>875</v>
      </c>
      <c r="AL6" s="38" t="s">
        <v>876</v>
      </c>
      <c r="AM6" s="38" t="s">
        <v>877</v>
      </c>
      <c r="AN6" s="38" t="s">
        <v>840</v>
      </c>
      <c r="AO6" s="38" t="s">
        <v>878</v>
      </c>
      <c r="AP6" s="38" t="s">
        <v>879</v>
      </c>
      <c r="AQ6" s="38" t="s">
        <v>880</v>
      </c>
      <c r="AR6" s="38" t="s">
        <v>881</v>
      </c>
      <c r="AS6" s="38" t="s">
        <v>841</v>
      </c>
      <c r="AT6" s="99" t="s">
        <v>842</v>
      </c>
      <c r="AU6" s="38" t="s">
        <v>800</v>
      </c>
      <c r="AV6" s="38" t="s">
        <v>882</v>
      </c>
      <c r="AW6" s="38" t="s">
        <v>883</v>
      </c>
      <c r="AX6" s="99" t="s">
        <v>390</v>
      </c>
    </row>
    <row r="7" spans="1:50" x14ac:dyDescent="0.35">
      <c r="A7" s="88" t="s">
        <v>909</v>
      </c>
      <c r="B7" s="104">
        <f>'US - Van Paassen et al 2019'!T4</f>
        <v>1.0540666817458317</v>
      </c>
      <c r="C7" s="93"/>
      <c r="D7" s="100">
        <f>'US - Van Paassen et al 2019'!T6</f>
        <v>1.0744244531716256</v>
      </c>
      <c r="E7" s="100">
        <f>'US - Van Paassen et al 2019'!T7</f>
        <v>1.0744244531716256</v>
      </c>
      <c r="F7" s="104">
        <f>'US - Van Paassen et al 2019'!T12</f>
        <v>1.1130148943987077</v>
      </c>
      <c r="G7" s="93"/>
      <c r="H7" s="104">
        <f>'US - Van Paassen et al 2019'!T13</f>
        <v>1.1248669232235737</v>
      </c>
      <c r="I7" s="104">
        <f>'US - Van Paassen et al 2019'!T14</f>
        <v>1.0540666817458317</v>
      </c>
      <c r="J7" s="93"/>
      <c r="K7" s="93"/>
      <c r="L7" s="104">
        <f>'US - Van Paassen et al 2019'!T14</f>
        <v>1.0540666817458317</v>
      </c>
      <c r="M7" s="93"/>
      <c r="N7" s="93"/>
      <c r="O7" s="93"/>
      <c r="P7" s="93"/>
      <c r="Q7" s="104">
        <f>'US - Van Paassen et al 2019'!T16</f>
        <v>1.0540666817458317</v>
      </c>
      <c r="R7" s="104">
        <f>Q7</f>
        <v>1.0540666817458317</v>
      </c>
      <c r="S7" s="93"/>
      <c r="T7" s="104">
        <f>'US - Van Paassen et al 2019'!T17</f>
        <v>1.0540666817458317</v>
      </c>
      <c r="U7" s="104">
        <f>T7</f>
        <v>1.0540666817458317</v>
      </c>
      <c r="V7" s="93"/>
      <c r="W7" s="104">
        <f>'US - Van Paassen et al 2019'!T19</f>
        <v>1.0540666817458317</v>
      </c>
      <c r="X7" s="104">
        <f>W7</f>
        <v>1.0540666817458317</v>
      </c>
      <c r="Y7" s="93"/>
      <c r="Z7" s="93"/>
      <c r="AA7" s="93"/>
      <c r="AB7" s="104">
        <f>'US - Van Paassen et al 2019'!T23</f>
        <v>1.0540666817458317</v>
      </c>
      <c r="AC7" s="93"/>
      <c r="AD7" s="104">
        <f>AB7</f>
        <v>1.0540666817458317</v>
      </c>
      <c r="AE7" s="104">
        <f>AD7</f>
        <v>1.0540666817458317</v>
      </c>
      <c r="AF7" s="93"/>
      <c r="AG7" s="104">
        <f>AE7</f>
        <v>1.0540666817458317</v>
      </c>
      <c r="AH7" s="104">
        <f>AG7</f>
        <v>1.0540666817458317</v>
      </c>
      <c r="AI7" s="93"/>
      <c r="AJ7" s="104">
        <f>AH7</f>
        <v>1.0540666817458317</v>
      </c>
      <c r="AK7" s="93"/>
      <c r="AL7" s="93"/>
      <c r="AM7" s="93"/>
      <c r="AN7" s="104">
        <f>'US - Van Paassen et al 2019'!T25</f>
        <v>1.0744244531716256</v>
      </c>
      <c r="AO7" s="104">
        <f>'US - Van Paassen et al 2019'!T27</f>
        <v>1.0744244531716256</v>
      </c>
      <c r="AP7" s="93"/>
      <c r="AQ7" s="93"/>
      <c r="AR7" s="93"/>
      <c r="AS7" s="104">
        <f>'US - Van Paassen et al 2019'!T29</f>
        <v>1.2152396494091648</v>
      </c>
      <c r="AT7" s="93"/>
      <c r="AU7" s="100">
        <f>'US - Van Paassen et al 2019'!T38</f>
        <v>1.0751621268805629</v>
      </c>
      <c r="AV7" s="100">
        <f>'US - Van Paassen et al 2019'!T41</f>
        <v>1.0751621268805629</v>
      </c>
      <c r="AW7" s="104">
        <f>'US - Van Paassen et al 2019'!T36</f>
        <v>1.0751621268805629</v>
      </c>
      <c r="AX7" s="93"/>
    </row>
    <row r="8" spans="1:50" x14ac:dyDescent="0.35">
      <c r="A8" s="88" t="s">
        <v>910</v>
      </c>
      <c r="B8" s="93"/>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row>
    <row r="9" spans="1:50" x14ac:dyDescent="0.35">
      <c r="A9" s="88" t="s">
        <v>911</v>
      </c>
      <c r="B9" s="100">
        <f>'US - USDA NASS database'!T7</f>
        <v>1.05</v>
      </c>
      <c r="C9" s="104">
        <f>'US - USDA NASS database'!T4</f>
        <v>1.05</v>
      </c>
      <c r="D9" s="104">
        <f>'US - USDA NASS database'!T5</f>
        <v>1.05</v>
      </c>
      <c r="E9" s="93"/>
      <c r="F9" s="93"/>
      <c r="G9" s="93"/>
      <c r="H9" s="93"/>
      <c r="I9" s="93"/>
      <c r="J9" s="93"/>
      <c r="K9" s="93"/>
      <c r="L9" s="93"/>
      <c r="M9" s="93"/>
      <c r="N9" s="93"/>
      <c r="O9" s="93"/>
      <c r="P9" s="93"/>
      <c r="Q9" s="93"/>
      <c r="R9" s="93"/>
      <c r="S9" s="93"/>
      <c r="T9" s="93"/>
      <c r="U9" s="93"/>
      <c r="V9" s="93"/>
      <c r="W9" s="93"/>
      <c r="X9" s="93"/>
      <c r="Y9" s="93"/>
      <c r="Z9" s="93"/>
      <c r="AA9" s="93"/>
      <c r="AB9" s="93"/>
      <c r="AC9" s="101"/>
      <c r="AD9" s="101"/>
      <c r="AE9" s="93"/>
      <c r="AF9" s="93"/>
      <c r="AG9" s="93"/>
      <c r="AH9" s="93"/>
      <c r="AI9" s="93"/>
      <c r="AJ9" s="93"/>
      <c r="AK9" s="93"/>
      <c r="AL9" s="93"/>
      <c r="AM9" s="93"/>
      <c r="AN9" s="101"/>
      <c r="AO9" s="93"/>
      <c r="AP9" s="93"/>
      <c r="AQ9" s="93"/>
      <c r="AR9" s="93"/>
      <c r="AS9" s="101"/>
      <c r="AT9" s="93"/>
      <c r="AU9" s="101"/>
      <c r="AV9" s="101"/>
      <c r="AW9" s="93"/>
      <c r="AX9" s="93"/>
    </row>
    <row r="10" spans="1:50" x14ac:dyDescent="0.35">
      <c r="A10" s="88" t="s">
        <v>912</v>
      </c>
      <c r="B10" s="100">
        <f>'Peas, US - Bandekar et al. 2022'!T5</f>
        <v>1.2</v>
      </c>
      <c r="C10" s="93"/>
      <c r="D10" s="93"/>
      <c r="E10" s="93"/>
      <c r="F10" s="100">
        <f>'Peas, US - Bandekar et al. 2022'!T8</f>
        <v>1.2102214383667471</v>
      </c>
      <c r="G10" s="100">
        <f>'Peas, US - Bandekar et al. 2022'!T19</f>
        <v>1.5138424754176778</v>
      </c>
      <c r="H10" s="93"/>
      <c r="I10" s="93"/>
      <c r="J10" s="93"/>
      <c r="K10" s="93"/>
      <c r="L10" s="93"/>
      <c r="M10" s="93"/>
      <c r="N10" s="104">
        <f>'Peas, US - Bandekar et al. 2022'!T11</f>
        <v>1.2102214383667471</v>
      </c>
      <c r="O10" s="104">
        <f>N10</f>
        <v>1.2102214383667471</v>
      </c>
      <c r="P10" s="93"/>
      <c r="Q10" s="100">
        <f>'Peas, US - Bandekar et al. 2022'!T12</f>
        <v>1.2102214383667471</v>
      </c>
      <c r="R10" s="100">
        <f>Q10</f>
        <v>1.2102214383667471</v>
      </c>
      <c r="S10" s="93"/>
      <c r="T10" s="100">
        <f>'Peas, US - Bandekar et al. 2022'!T13</f>
        <v>1.2102214383667471</v>
      </c>
      <c r="U10" s="100">
        <f>T10</f>
        <v>1.2102214383667471</v>
      </c>
      <c r="V10" s="93"/>
      <c r="W10" s="93"/>
      <c r="X10" s="93"/>
      <c r="Y10" s="93"/>
      <c r="Z10" s="93"/>
      <c r="AA10" s="93"/>
      <c r="AB10" s="93"/>
      <c r="AC10" s="100">
        <f>'Peas, US - Bandekar et al. 2022'!T14</f>
        <v>1.2951168674004403</v>
      </c>
      <c r="AD10" s="100">
        <f>AC10</f>
        <v>1.2951168674004403</v>
      </c>
      <c r="AE10" s="93"/>
      <c r="AF10" s="93"/>
      <c r="AG10" s="93"/>
      <c r="AH10" s="93"/>
      <c r="AI10" s="93"/>
      <c r="AJ10" s="93"/>
      <c r="AK10" s="93"/>
      <c r="AL10" s="93"/>
      <c r="AM10" s="93"/>
      <c r="AN10" s="100">
        <f>'Peas, US - Bandekar et al. 2022'!T20</f>
        <v>1.2951168674004403</v>
      </c>
      <c r="AO10" s="93"/>
      <c r="AP10" s="93"/>
      <c r="AQ10" s="93"/>
      <c r="AR10" s="93"/>
      <c r="AS10" s="100">
        <f>'Peas, US - Bandekar et al. 2022'!T25</f>
        <v>1.02</v>
      </c>
      <c r="AT10" s="93"/>
      <c r="AU10" s="100">
        <f>'Peas, US - Bandekar et al. 2022'!T32</f>
        <v>1.5007251028381072</v>
      </c>
      <c r="AV10" s="100">
        <f>'Peas, US - Bandekar et al. 2022'!T34</f>
        <v>1.5051158607595139</v>
      </c>
      <c r="AW10" s="93"/>
      <c r="AX10" s="93"/>
    </row>
    <row r="11" spans="1:50" s="85" customFormat="1" ht="15" thickBot="1" x14ac:dyDescent="0.4">
      <c r="A11" s="85" t="s">
        <v>899</v>
      </c>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5">
        <f>T18</f>
        <v>1.0540666817458317</v>
      </c>
      <c r="AV11" s="105">
        <f>T19</f>
        <v>1.0540666817458317</v>
      </c>
      <c r="AW11" s="85">
        <f>T20</f>
        <v>1.1253394394172656</v>
      </c>
      <c r="AX11" s="105">
        <f>T21</f>
        <v>1.5</v>
      </c>
    </row>
    <row r="12" spans="1:50" x14ac:dyDescent="0.35">
      <c r="A12" t="s">
        <v>900</v>
      </c>
      <c r="B12" s="100">
        <f>MIN(B7:B11)</f>
        <v>1.05</v>
      </c>
      <c r="C12" s="100">
        <f t="shared" ref="C12:AX12" si="0">MIN(C7:C11)</f>
        <v>1.05</v>
      </c>
      <c r="D12" s="100">
        <f t="shared" si="0"/>
        <v>1.05</v>
      </c>
      <c r="E12" s="100">
        <f t="shared" si="0"/>
        <v>1.0744244531716256</v>
      </c>
      <c r="F12" s="100">
        <f t="shared" si="0"/>
        <v>1.1130148943987077</v>
      </c>
      <c r="G12" s="100">
        <f t="shared" si="0"/>
        <v>1.5138424754176778</v>
      </c>
      <c r="H12" s="100">
        <f t="shared" si="0"/>
        <v>1.1248669232235737</v>
      </c>
      <c r="I12" s="100">
        <f t="shared" si="0"/>
        <v>1.0540666817458317</v>
      </c>
      <c r="J12" s="100">
        <f t="shared" si="0"/>
        <v>0</v>
      </c>
      <c r="K12" s="100">
        <f t="shared" si="0"/>
        <v>0</v>
      </c>
      <c r="L12" s="100">
        <f t="shared" si="0"/>
        <v>1.0540666817458317</v>
      </c>
      <c r="M12" s="100">
        <f t="shared" si="0"/>
        <v>0</v>
      </c>
      <c r="N12" s="100">
        <f t="shared" si="0"/>
        <v>1.2102214383667471</v>
      </c>
      <c r="O12" s="100">
        <f t="shared" si="0"/>
        <v>1.2102214383667471</v>
      </c>
      <c r="P12" s="100">
        <f t="shared" si="0"/>
        <v>0</v>
      </c>
      <c r="Q12" s="100">
        <f t="shared" si="0"/>
        <v>1.0540666817458317</v>
      </c>
      <c r="R12" s="100">
        <f t="shared" si="0"/>
        <v>1.0540666817458317</v>
      </c>
      <c r="S12" s="100">
        <f t="shared" si="0"/>
        <v>0</v>
      </c>
      <c r="T12" s="100">
        <f t="shared" si="0"/>
        <v>1.0540666817458317</v>
      </c>
      <c r="U12" s="100">
        <f t="shared" si="0"/>
        <v>1.0540666817458317</v>
      </c>
      <c r="V12" s="100">
        <f t="shared" si="0"/>
        <v>0</v>
      </c>
      <c r="W12" s="100">
        <f t="shared" si="0"/>
        <v>1.0540666817458317</v>
      </c>
      <c r="X12" s="100">
        <f t="shared" si="0"/>
        <v>1.0540666817458317</v>
      </c>
      <c r="Y12" s="100">
        <f t="shared" si="0"/>
        <v>0</v>
      </c>
      <c r="Z12" s="100">
        <f t="shared" si="0"/>
        <v>0</v>
      </c>
      <c r="AA12" s="100">
        <f t="shared" si="0"/>
        <v>0</v>
      </c>
      <c r="AB12" s="100">
        <f t="shared" si="0"/>
        <v>1.0540666817458317</v>
      </c>
      <c r="AC12" s="100">
        <f t="shared" si="0"/>
        <v>1.2951168674004403</v>
      </c>
      <c r="AD12" s="100">
        <f t="shared" si="0"/>
        <v>1.0540666817458317</v>
      </c>
      <c r="AE12" s="100">
        <f t="shared" si="0"/>
        <v>1.0540666817458317</v>
      </c>
      <c r="AF12" s="100">
        <f t="shared" si="0"/>
        <v>0</v>
      </c>
      <c r="AG12" s="100">
        <f t="shared" si="0"/>
        <v>1.0540666817458317</v>
      </c>
      <c r="AH12" s="100">
        <f t="shared" si="0"/>
        <v>1.0540666817458317</v>
      </c>
      <c r="AI12" s="100">
        <f t="shared" si="0"/>
        <v>0</v>
      </c>
      <c r="AJ12" s="100">
        <f t="shared" si="0"/>
        <v>1.0540666817458317</v>
      </c>
      <c r="AK12" s="100">
        <f t="shared" si="0"/>
        <v>0</v>
      </c>
      <c r="AL12" s="100">
        <f t="shared" si="0"/>
        <v>0</v>
      </c>
      <c r="AM12" s="100">
        <f t="shared" si="0"/>
        <v>0</v>
      </c>
      <c r="AN12" s="100">
        <f t="shared" si="0"/>
        <v>1.0744244531716256</v>
      </c>
      <c r="AO12" s="100">
        <f t="shared" si="0"/>
        <v>1.0744244531716256</v>
      </c>
      <c r="AP12" s="100">
        <f t="shared" si="0"/>
        <v>0</v>
      </c>
      <c r="AQ12" s="100">
        <f t="shared" si="0"/>
        <v>0</v>
      </c>
      <c r="AR12" s="100">
        <f t="shared" si="0"/>
        <v>0</v>
      </c>
      <c r="AS12" s="100">
        <f t="shared" si="0"/>
        <v>1.02</v>
      </c>
      <c r="AT12" s="100">
        <f t="shared" si="0"/>
        <v>0</v>
      </c>
      <c r="AU12" s="100">
        <f t="shared" si="0"/>
        <v>1.0540666817458317</v>
      </c>
      <c r="AV12" s="100">
        <f t="shared" si="0"/>
        <v>1.0540666817458317</v>
      </c>
      <c r="AW12" s="100">
        <f t="shared" si="0"/>
        <v>1.0751621268805629</v>
      </c>
      <c r="AX12" s="100">
        <f t="shared" si="0"/>
        <v>1.5</v>
      </c>
    </row>
    <row r="16" spans="1:50" ht="15" thickBot="1" x14ac:dyDescent="0.4">
      <c r="A16" t="s">
        <v>890</v>
      </c>
    </row>
    <row r="17" spans="1:27" ht="52.5" thickBot="1" x14ac:dyDescent="0.4">
      <c r="A17" s="1" t="s">
        <v>38</v>
      </c>
      <c r="B17" s="2" t="s">
        <v>39</v>
      </c>
      <c r="C17" s="2" t="s">
        <v>443</v>
      </c>
      <c r="D17" s="2" t="s">
        <v>41</v>
      </c>
      <c r="E17" s="2" t="s">
        <v>42</v>
      </c>
      <c r="F17" s="2" t="s">
        <v>43</v>
      </c>
      <c r="G17" s="2" t="s">
        <v>44</v>
      </c>
      <c r="H17" s="2" t="s">
        <v>45</v>
      </c>
      <c r="I17" s="2" t="s">
        <v>46</v>
      </c>
      <c r="J17" s="2" t="s">
        <v>0</v>
      </c>
      <c r="K17" s="2" t="s">
        <v>1</v>
      </c>
      <c r="L17" s="2" t="s">
        <v>781</v>
      </c>
      <c r="M17" s="2" t="s">
        <v>782</v>
      </c>
      <c r="N17" s="2" t="s">
        <v>783</v>
      </c>
      <c r="O17" s="2" t="s">
        <v>47</v>
      </c>
      <c r="P17" s="2" t="s">
        <v>48</v>
      </c>
      <c r="Q17" s="2" t="s">
        <v>49</v>
      </c>
      <c r="R17" s="2" t="s">
        <v>50</v>
      </c>
      <c r="S17" s="2" t="s">
        <v>51</v>
      </c>
      <c r="T17" s="58" t="s">
        <v>784</v>
      </c>
      <c r="V17" s="117" t="s">
        <v>771</v>
      </c>
      <c r="W17" s="117"/>
      <c r="X17" s="117"/>
      <c r="Y17" s="117"/>
      <c r="Z17" s="117"/>
      <c r="AA17" s="117"/>
    </row>
    <row r="18" spans="1:27" ht="15" thickBot="1" x14ac:dyDescent="0.4">
      <c r="A18" s="50" t="s">
        <v>812</v>
      </c>
      <c r="B18" t="s">
        <v>800</v>
      </c>
      <c r="E18" t="s">
        <v>891</v>
      </c>
      <c r="F18" t="s">
        <v>892</v>
      </c>
      <c r="G18" t="s">
        <v>893</v>
      </c>
      <c r="H18" t="s">
        <v>894</v>
      </c>
      <c r="I18" t="s">
        <v>786</v>
      </c>
      <c r="J18">
        <v>1</v>
      </c>
      <c r="K18">
        <v>3</v>
      </c>
      <c r="L18">
        <f>MIN(C25:C25)</f>
        <v>2</v>
      </c>
      <c r="M18">
        <v>1</v>
      </c>
      <c r="N18">
        <v>1</v>
      </c>
      <c r="O18">
        <f>IF(J18=1,W$19,IF(J18=2,W$20,IF(J18=3,W$21,IF(J18=4,W$22,IF(J18=5,W$23,"no")))))</f>
        <v>1</v>
      </c>
      <c r="P18">
        <f t="shared" ref="P18:S21" si="1">IF(K18=1,X$19,IF(K18=2,X$20,IF(K18=3,X$21,IF(K18=4,X$22,IF(K18=5,X$23,"no")))))</f>
        <v>1.05</v>
      </c>
      <c r="Q18">
        <f t="shared" si="1"/>
        <v>1.02</v>
      </c>
      <c r="R18">
        <f t="shared" si="1"/>
        <v>1</v>
      </c>
      <c r="S18">
        <f t="shared" si="1"/>
        <v>1</v>
      </c>
      <c r="T18" cm="1">
        <f t="array" ref="T18">EXP(SQRT(SUM(LN(O18:S18)^2)))</f>
        <v>1.0540666817458317</v>
      </c>
      <c r="V18" s="58" t="s">
        <v>772</v>
      </c>
      <c r="W18" s="2" t="s">
        <v>47</v>
      </c>
      <c r="X18" s="2" t="s">
        <v>48</v>
      </c>
      <c r="Y18" s="2" t="s">
        <v>49</v>
      </c>
      <c r="Z18" s="2" t="s">
        <v>50</v>
      </c>
      <c r="AA18" s="2" t="s">
        <v>51</v>
      </c>
    </row>
    <row r="19" spans="1:27" x14ac:dyDescent="0.35">
      <c r="B19" t="s">
        <v>882</v>
      </c>
      <c r="E19" t="s">
        <v>891</v>
      </c>
      <c r="F19" t="s">
        <v>892</v>
      </c>
      <c r="G19" t="s">
        <v>893</v>
      </c>
      <c r="H19" t="s">
        <v>894</v>
      </c>
      <c r="I19" t="s">
        <v>786</v>
      </c>
      <c r="J19">
        <v>1</v>
      </c>
      <c r="K19">
        <f>MIN(D25:D25)</f>
        <v>3</v>
      </c>
      <c r="L19">
        <f>MIN(E25:E25)</f>
        <v>2</v>
      </c>
      <c r="M19">
        <v>1</v>
      </c>
      <c r="N19">
        <v>1</v>
      </c>
      <c r="O19">
        <f t="shared" ref="O19:O21" si="2">IF(J19=1,W$19,IF(J19=2,W$20,IF(J19=3,W$21,IF(J19=4,W$22,IF(J19=5,W$23,"no")))))</f>
        <v>1</v>
      </c>
      <c r="P19">
        <f t="shared" si="1"/>
        <v>1.05</v>
      </c>
      <c r="Q19">
        <f t="shared" si="1"/>
        <v>1.02</v>
      </c>
      <c r="R19">
        <f t="shared" si="1"/>
        <v>1</v>
      </c>
      <c r="S19">
        <f t="shared" si="1"/>
        <v>1</v>
      </c>
      <c r="T19" cm="1">
        <f t="array" ref="T19">EXP(SQRT(SUM(LN(O19:S19)^2)))</f>
        <v>1.0540666817458317</v>
      </c>
      <c r="V19">
        <v>1</v>
      </c>
      <c r="W19">
        <v>1</v>
      </c>
      <c r="X19">
        <v>1</v>
      </c>
      <c r="Y19">
        <v>1</v>
      </c>
      <c r="Z19">
        <v>1</v>
      </c>
      <c r="AA19">
        <v>1</v>
      </c>
    </row>
    <row r="20" spans="1:27" x14ac:dyDescent="0.35">
      <c r="B20" t="s">
        <v>883</v>
      </c>
      <c r="E20" t="s">
        <v>602</v>
      </c>
      <c r="F20" t="s">
        <v>892</v>
      </c>
      <c r="G20" t="s">
        <v>893</v>
      </c>
      <c r="H20" t="s">
        <v>711</v>
      </c>
      <c r="I20" t="s">
        <v>786</v>
      </c>
      <c r="J20">
        <v>2</v>
      </c>
      <c r="K20">
        <f>MIN(F25:F25)</f>
        <v>3</v>
      </c>
      <c r="L20">
        <f>MIN(G25:G25)</f>
        <v>3</v>
      </c>
      <c r="M20">
        <v>2</v>
      </c>
      <c r="N20">
        <v>1</v>
      </c>
      <c r="O20">
        <f t="shared" si="2"/>
        <v>1.05</v>
      </c>
      <c r="P20">
        <f t="shared" si="1"/>
        <v>1.05</v>
      </c>
      <c r="Q20">
        <f t="shared" si="1"/>
        <v>1.1000000000000001</v>
      </c>
      <c r="R20">
        <f t="shared" si="1"/>
        <v>1.01</v>
      </c>
      <c r="S20">
        <f t="shared" si="1"/>
        <v>1</v>
      </c>
      <c r="T20" cm="1">
        <f t="array" ref="T20">EXP(SQRT(SUM(LN(O20:S20)^2)))</f>
        <v>1.1253394394172656</v>
      </c>
      <c r="V20">
        <v>2</v>
      </c>
      <c r="W20">
        <v>1.05</v>
      </c>
      <c r="X20">
        <v>1.02</v>
      </c>
      <c r="Y20">
        <v>1.02</v>
      </c>
      <c r="Z20">
        <v>1.01</v>
      </c>
      <c r="AA20">
        <v>1.05</v>
      </c>
    </row>
    <row r="21" spans="1:27" x14ac:dyDescent="0.35">
      <c r="B21" t="s">
        <v>390</v>
      </c>
      <c r="E21" t="s">
        <v>895</v>
      </c>
      <c r="F21">
        <v>100</v>
      </c>
      <c r="G21" t="s">
        <v>896</v>
      </c>
      <c r="H21" t="s">
        <v>894</v>
      </c>
      <c r="I21" t="s">
        <v>786</v>
      </c>
      <c r="J21">
        <v>1</v>
      </c>
      <c r="K21">
        <v>1</v>
      </c>
      <c r="L21">
        <v>1</v>
      </c>
      <c r="M21">
        <v>1</v>
      </c>
      <c r="N21">
        <v>4</v>
      </c>
      <c r="O21">
        <f t="shared" si="2"/>
        <v>1</v>
      </c>
      <c r="P21">
        <f t="shared" si="1"/>
        <v>1</v>
      </c>
      <c r="Q21">
        <f t="shared" si="1"/>
        <v>1</v>
      </c>
      <c r="R21">
        <f t="shared" si="1"/>
        <v>1</v>
      </c>
      <c r="S21">
        <f t="shared" si="1"/>
        <v>1.5</v>
      </c>
      <c r="T21" cm="1">
        <f t="array" ref="T21">EXP(SQRT(SUM(LN(O21:S21)^2)))</f>
        <v>1.5</v>
      </c>
      <c r="V21">
        <v>3</v>
      </c>
      <c r="W21">
        <v>1.1000000000000001</v>
      </c>
      <c r="X21">
        <v>1.05</v>
      </c>
      <c r="Y21">
        <v>1.1000000000000001</v>
      </c>
      <c r="Z21">
        <v>1.02</v>
      </c>
      <c r="AA21">
        <v>1.2</v>
      </c>
    </row>
    <row r="22" spans="1:27" x14ac:dyDescent="0.35">
      <c r="V22">
        <v>4</v>
      </c>
      <c r="W22">
        <v>1.2</v>
      </c>
      <c r="X22">
        <v>1.1000000000000001</v>
      </c>
      <c r="Y22">
        <v>1.2</v>
      </c>
      <c r="Z22">
        <v>1.05</v>
      </c>
      <c r="AA22">
        <v>1.5</v>
      </c>
    </row>
    <row r="23" spans="1:27" s="38" customFormat="1" ht="72.5" x14ac:dyDescent="0.35">
      <c r="B23" s="38" t="s">
        <v>800</v>
      </c>
      <c r="D23" s="38" t="s">
        <v>882</v>
      </c>
      <c r="F23" s="38" t="s">
        <v>883</v>
      </c>
      <c r="V23" s="38">
        <v>5</v>
      </c>
      <c r="W23" s="38">
        <v>1.5</v>
      </c>
      <c r="X23" s="38">
        <v>1.2</v>
      </c>
      <c r="Y23" s="38">
        <v>1.5</v>
      </c>
      <c r="Z23" s="38">
        <v>1.1000000000000001</v>
      </c>
      <c r="AA23" s="38">
        <v>2</v>
      </c>
    </row>
    <row r="24" spans="1:27" s="38" customFormat="1" ht="29" x14ac:dyDescent="0.35">
      <c r="B24" s="38" t="s">
        <v>1</v>
      </c>
      <c r="C24" s="38" t="s">
        <v>897</v>
      </c>
      <c r="D24" s="38" t="s">
        <v>1</v>
      </c>
      <c r="E24" s="38" t="s">
        <v>897</v>
      </c>
      <c r="F24" s="38" t="s">
        <v>1</v>
      </c>
      <c r="G24" s="38" t="s">
        <v>897</v>
      </c>
    </row>
    <row r="25" spans="1:27" x14ac:dyDescent="0.35">
      <c r="A25" s="88" t="s">
        <v>909</v>
      </c>
      <c r="B25">
        <f>'US - Van Paassen et al 2019'!K14</f>
        <v>3</v>
      </c>
      <c r="C25">
        <f>'US - Van Paassen et al 2019'!L14</f>
        <v>2</v>
      </c>
      <c r="D25">
        <f>'US - Van Paassen et al 2019'!K14</f>
        <v>3</v>
      </c>
      <c r="E25">
        <f>'US - Van Paassen et al 2019'!L14</f>
        <v>2</v>
      </c>
      <c r="F25">
        <f>'US - Van Paassen et al 2019'!K13</f>
        <v>3</v>
      </c>
      <c r="G25">
        <f>'US - Van Paassen et al 2019'!L13</f>
        <v>3</v>
      </c>
    </row>
    <row r="26" spans="1:27" x14ac:dyDescent="0.35">
      <c r="A26" s="88" t="s">
        <v>912</v>
      </c>
      <c r="B26">
        <f>'Peas, US - Bandekar et al. 2022'!K11</f>
        <v>2</v>
      </c>
      <c r="C26">
        <f>'Peas, US - Bandekar et al. 2022'!L11</f>
        <v>2</v>
      </c>
      <c r="D26">
        <f>B26</f>
        <v>2</v>
      </c>
      <c r="E26">
        <f>D26</f>
        <v>2</v>
      </c>
      <c r="F26" t="s">
        <v>898</v>
      </c>
      <c r="G26" t="s">
        <v>898</v>
      </c>
    </row>
  </sheetData>
  <mergeCells count="6">
    <mergeCell ref="AU5:AX5"/>
    <mergeCell ref="V17:AA17"/>
    <mergeCell ref="C5:E5"/>
    <mergeCell ref="G5:AA5"/>
    <mergeCell ref="AB5:AM5"/>
    <mergeCell ref="AO5:AR5"/>
  </mergeCells>
  <hyperlinks>
    <hyperlink ref="A1" location="'Table of contents'!A1" display="Return to table of contents" xr:uid="{00000000-0004-0000-0900-000000000000}"/>
    <hyperlink ref="A7" location="'US - Van Paassen et al 2019'!A1" display="Van paasen et al. 2019" xr:uid="{00000000-0004-0000-0900-000001000000}"/>
    <hyperlink ref="A8" location="'US - Census of Ag 2017'!A1" display="Census of agriculture" xr:uid="{00000000-0004-0000-0900-000002000000}"/>
    <hyperlink ref="A9" location="'US - USDA NASS database'!A1" display="NASS Database" xr:uid="{00000000-0004-0000-0900-000003000000}"/>
    <hyperlink ref="A10" location="'Peas, US - Bandekar et al. 2022'!A1" display="Bandekar et al. 2022" xr:uid="{00000000-0004-0000-0900-000004000000}"/>
    <hyperlink ref="A25" location="'US - Van Paassen et al 2019'!A1" display="Van paasen et al. 2019" xr:uid="{00000000-0004-0000-0900-000005000000}"/>
    <hyperlink ref="A26" location="'Peas, US - Bandekar et al. 2022'!A1" display="Bandekar et al. 2022" xr:uid="{00000000-0004-0000-0900-000006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108"/>
  <sheetViews>
    <sheetView zoomScale="80" zoomScaleNormal="80" workbookViewId="0">
      <pane xSplit="1" ySplit="4" topLeftCell="B21" activePane="bottomRight" state="frozen"/>
      <selection pane="topRight" activeCell="B1" sqref="B1"/>
      <selection pane="bottomLeft" activeCell="A5" sqref="A5"/>
      <selection pane="bottomRight" activeCell="C23" sqref="C23"/>
    </sheetView>
  </sheetViews>
  <sheetFormatPr defaultRowHeight="14.5" x14ac:dyDescent="0.35"/>
  <cols>
    <col min="2" max="2" width="23.54296875" customWidth="1"/>
    <col min="3" max="3" width="25.7265625" customWidth="1"/>
    <col min="4" max="4" width="8.7265625" customWidth="1"/>
    <col min="5" max="5" width="44.1796875" customWidth="1"/>
    <col min="6" max="6" width="19.7265625" customWidth="1"/>
    <col min="8" max="8" width="27.1796875" customWidth="1"/>
    <col min="9" max="9" width="61.81640625" customWidth="1"/>
    <col min="20" max="20" width="8.7265625" style="87"/>
  </cols>
  <sheetData>
    <row r="1" spans="1:27" x14ac:dyDescent="0.35">
      <c r="A1" s="78" t="s">
        <v>769</v>
      </c>
    </row>
    <row r="2" spans="1:27" ht="16" thickBot="1" x14ac:dyDescent="0.4">
      <c r="A2" s="79" t="s">
        <v>938</v>
      </c>
    </row>
    <row r="3" spans="1:27" ht="29.5" thickBot="1" x14ac:dyDescent="0.4">
      <c r="A3" s="10" t="s">
        <v>38</v>
      </c>
      <c r="B3" s="11" t="s">
        <v>39</v>
      </c>
      <c r="C3" s="11" t="s">
        <v>40</v>
      </c>
      <c r="D3" s="11" t="s">
        <v>41</v>
      </c>
      <c r="E3" s="11" t="s">
        <v>42</v>
      </c>
      <c r="F3" s="11" t="s">
        <v>43</v>
      </c>
      <c r="G3" s="11" t="s">
        <v>44</v>
      </c>
      <c r="H3" s="11" t="s">
        <v>45</v>
      </c>
      <c r="I3" s="11"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12" t="s">
        <v>52</v>
      </c>
      <c r="B4" s="13"/>
      <c r="C4" s="13"/>
      <c r="D4" s="13"/>
      <c r="E4" s="13"/>
      <c r="F4" s="13"/>
      <c r="G4" s="13"/>
      <c r="H4" s="13"/>
      <c r="I4" s="13"/>
      <c r="J4" s="14"/>
      <c r="K4" s="14"/>
      <c r="L4" s="14"/>
      <c r="M4" s="14"/>
      <c r="N4" s="14"/>
      <c r="O4" t="str">
        <f>IF(J4=1,W$3,IF(J4=2,W$4,IF(J4=3,W$5,IF(J4=4,W$6,IF(J4=5,W$7,"no")))))</f>
        <v>no</v>
      </c>
      <c r="P4" t="str">
        <f>IF(K4=1,X$3,IF(K4=2,X$4,IF(K4=3,X$5,IF(K4=4,X$6,IF(K4=5,X$7,"no")))))</f>
        <v>no</v>
      </c>
      <c r="Q4" t="str">
        <f>IF(L4=1,Y$3,IF(L4=2,Y$4,IF(L4=3,Y$5,IF(L4=4,Y$6,IF(L4=5,Y$7,"no")))))</f>
        <v>no</v>
      </c>
      <c r="R4" t="str">
        <f>IF(M4=1,Z$3,IF(M4=2,Z$4,IF(M4=3,Z$5,IF(M4=4,Z$6,IF(M4=5,Z$7,"no")))))</f>
        <v>no</v>
      </c>
      <c r="S4" t="str">
        <f>IF(N4=1,AA$3,IF(N4=2,AA$4,IF(N4=3,AA$5,IF(N4=4,AA$6,IF(N4=5,AA$7,"no")))))</f>
        <v>no</v>
      </c>
      <c r="T4" s="87" t="e">
        <f t="array" ref="T4">EXP(SQRT(SUM(LN(O4:S4)^2)))</f>
        <v>#VALUE!</v>
      </c>
      <c r="V4" s="81" t="s">
        <v>772</v>
      </c>
      <c r="W4" s="2" t="s">
        <v>47</v>
      </c>
      <c r="X4" s="2" t="s">
        <v>48</v>
      </c>
      <c r="Y4" s="2" t="s">
        <v>49</v>
      </c>
      <c r="Z4" s="2" t="s">
        <v>50</v>
      </c>
      <c r="AA4" s="2" t="s">
        <v>51</v>
      </c>
    </row>
    <row r="5" spans="1:27" ht="51" customHeight="1" thickBot="1" x14ac:dyDescent="0.4">
      <c r="A5" s="15" t="s">
        <v>53</v>
      </c>
      <c r="B5" s="16" t="s">
        <v>54</v>
      </c>
      <c r="C5" s="17">
        <v>0.36320428420306805</v>
      </c>
      <c r="D5" s="16" t="s">
        <v>55</v>
      </c>
      <c r="E5" s="16" t="s">
        <v>56</v>
      </c>
      <c r="F5" s="16" t="s">
        <v>57</v>
      </c>
      <c r="G5" s="16" t="s">
        <v>58</v>
      </c>
      <c r="H5" s="16" t="s">
        <v>59</v>
      </c>
      <c r="I5" s="16" t="s">
        <v>60</v>
      </c>
      <c r="J5" s="18">
        <v>1</v>
      </c>
      <c r="K5" s="19">
        <v>3</v>
      </c>
      <c r="L5" s="19">
        <v>3</v>
      </c>
      <c r="M5" s="18">
        <v>1</v>
      </c>
      <c r="N5" s="18">
        <v>1</v>
      </c>
      <c r="O5">
        <f t="shared" ref="O5:O36" si="0">IF(J5=1,W$5,IF(J5=2,W$6,IF(J5=3,W$7,IF(J5=4,W$8,IF(J5=5,W$9,"no")))))</f>
        <v>1</v>
      </c>
      <c r="P5">
        <f t="shared" ref="P5:P36" si="1">IF(K5=1,X$5,IF(K5=2,X$6,IF(K5=3,X$7,IF(K5=4,X$8,IF(K5=5,X$9,"no")))))</f>
        <v>1.05</v>
      </c>
      <c r="Q5">
        <f t="shared" ref="Q5:Q36" si="2">IF(L5=1,Y$5,IF(L5=2,Y$6,IF(L5=3,Y$7,IF(L5=4,Y$8,IF(L5=5,Y$9,"no")))))</f>
        <v>1.1000000000000001</v>
      </c>
      <c r="R5">
        <f t="shared" ref="R5:R36" si="3">IF(M5=1,Z$5,IF(M5=2,Z$6,IF(M5=3,Z$7,IF(M5=4,Z$8,IF(M5=5,Z$9,"no")))))</f>
        <v>1</v>
      </c>
      <c r="S5">
        <f t="shared" ref="S5:S36" si="4">IF(N5=1,AA$5,IF(N5=2,AA$6,IF(N5=3,AA$7,IF(N5=4,AA$8,IF(N5=5,AA$9,"no")))))</f>
        <v>1</v>
      </c>
      <c r="T5" s="87">
        <f t="array" ref="T5">EXP(SQRT(SUM(LN(O5:S5)^2)))</f>
        <v>1.1130148943987077</v>
      </c>
      <c r="V5" s="82">
        <v>1</v>
      </c>
      <c r="W5">
        <v>1</v>
      </c>
      <c r="X5">
        <v>1</v>
      </c>
      <c r="Y5">
        <v>1</v>
      </c>
      <c r="Z5">
        <v>1</v>
      </c>
      <c r="AA5" s="83">
        <v>1</v>
      </c>
    </row>
    <row r="6" spans="1:27" ht="49.5" customHeight="1" thickBot="1" x14ac:dyDescent="0.4">
      <c r="A6" s="15" t="s">
        <v>61</v>
      </c>
      <c r="B6" s="16" t="s">
        <v>62</v>
      </c>
      <c r="C6" s="16">
        <v>3.2</v>
      </c>
      <c r="D6" s="16" t="s">
        <v>63</v>
      </c>
      <c r="E6" s="16" t="s">
        <v>56</v>
      </c>
      <c r="F6" s="16" t="s">
        <v>57</v>
      </c>
      <c r="G6" s="16">
        <v>2019</v>
      </c>
      <c r="H6" s="16" t="s">
        <v>59</v>
      </c>
      <c r="I6" s="16" t="s">
        <v>60</v>
      </c>
      <c r="J6" s="20">
        <v>1</v>
      </c>
      <c r="K6" s="21">
        <v>3</v>
      </c>
      <c r="L6" s="20">
        <v>1</v>
      </c>
      <c r="M6" s="20">
        <v>1</v>
      </c>
      <c r="N6" s="20">
        <v>1</v>
      </c>
      <c r="O6">
        <f t="shared" si="0"/>
        <v>1</v>
      </c>
      <c r="P6">
        <f t="shared" si="1"/>
        <v>1.05</v>
      </c>
      <c r="Q6">
        <f t="shared" si="2"/>
        <v>1</v>
      </c>
      <c r="R6">
        <f t="shared" si="3"/>
        <v>1</v>
      </c>
      <c r="S6">
        <f t="shared" si="4"/>
        <v>1</v>
      </c>
      <c r="T6" s="87">
        <f t="array" ref="T6">EXP(SQRT(SUM(LN(O6:S6)^2)))</f>
        <v>1.05</v>
      </c>
      <c r="V6" s="82">
        <v>2</v>
      </c>
      <c r="W6">
        <v>1.05</v>
      </c>
      <c r="X6">
        <v>1.02</v>
      </c>
      <c r="Y6">
        <v>1.02</v>
      </c>
      <c r="Z6">
        <v>1.01</v>
      </c>
      <c r="AA6" s="83">
        <v>1.05</v>
      </c>
    </row>
    <row r="7" spans="1:27" ht="49.5" customHeight="1" thickBot="1" x14ac:dyDescent="0.4">
      <c r="A7" s="23"/>
      <c r="B7" s="16" t="s">
        <v>64</v>
      </c>
      <c r="C7" s="16">
        <v>3.2</v>
      </c>
      <c r="D7" s="16" t="s">
        <v>63</v>
      </c>
      <c r="E7" s="16" t="s">
        <v>56</v>
      </c>
      <c r="F7" s="16" t="s">
        <v>57</v>
      </c>
      <c r="G7" s="16">
        <v>2019</v>
      </c>
      <c r="H7" s="16" t="s">
        <v>59</v>
      </c>
      <c r="I7" s="16" t="s">
        <v>65</v>
      </c>
      <c r="J7" s="20">
        <v>1</v>
      </c>
      <c r="K7" s="21">
        <v>3</v>
      </c>
      <c r="L7" s="20">
        <v>1</v>
      </c>
      <c r="M7" s="20">
        <v>1</v>
      </c>
      <c r="N7" s="21">
        <v>3</v>
      </c>
      <c r="O7">
        <f t="shared" si="0"/>
        <v>1</v>
      </c>
      <c r="P7">
        <f t="shared" si="1"/>
        <v>1.05</v>
      </c>
      <c r="Q7">
        <f t="shared" si="2"/>
        <v>1</v>
      </c>
      <c r="R7">
        <f t="shared" si="3"/>
        <v>1</v>
      </c>
      <c r="S7">
        <f t="shared" si="4"/>
        <v>1.2</v>
      </c>
      <c r="T7" s="87">
        <f t="array" ref="T7">EXP(SQRT(SUM(LN(O7:S7)^2)))</f>
        <v>1.207723199572867</v>
      </c>
      <c r="V7" s="82">
        <v>3</v>
      </c>
      <c r="W7">
        <v>1.1000000000000001</v>
      </c>
      <c r="X7">
        <v>1.05</v>
      </c>
      <c r="Y7">
        <v>1.1000000000000001</v>
      </c>
      <c r="Z7">
        <v>1.02</v>
      </c>
      <c r="AA7" s="83">
        <v>1.2</v>
      </c>
    </row>
    <row r="8" spans="1:27" ht="49.5" customHeight="1" thickBot="1" x14ac:dyDescent="0.4">
      <c r="A8" s="23"/>
      <c r="B8" s="16" t="s">
        <v>66</v>
      </c>
      <c r="C8" s="16">
        <v>3.2</v>
      </c>
      <c r="D8" s="16" t="s">
        <v>63</v>
      </c>
      <c r="E8" s="16" t="s">
        <v>56</v>
      </c>
      <c r="F8" s="16" t="s">
        <v>57</v>
      </c>
      <c r="G8" s="16">
        <v>2019</v>
      </c>
      <c r="H8" s="16" t="s">
        <v>59</v>
      </c>
      <c r="I8" s="16" t="s">
        <v>65</v>
      </c>
      <c r="J8" s="20">
        <v>1</v>
      </c>
      <c r="K8" s="21">
        <v>3</v>
      </c>
      <c r="L8" s="20">
        <v>1</v>
      </c>
      <c r="M8" s="20">
        <v>1</v>
      </c>
      <c r="N8" s="21">
        <v>3</v>
      </c>
      <c r="O8">
        <f t="shared" si="0"/>
        <v>1</v>
      </c>
      <c r="P8">
        <f t="shared" si="1"/>
        <v>1.05</v>
      </c>
      <c r="Q8">
        <f t="shared" si="2"/>
        <v>1</v>
      </c>
      <c r="R8">
        <f t="shared" si="3"/>
        <v>1</v>
      </c>
      <c r="S8">
        <f t="shared" si="4"/>
        <v>1.2</v>
      </c>
      <c r="T8" s="87">
        <f t="array" ref="T8">EXP(SQRT(SUM(LN(O8:S8)^2)))</f>
        <v>1.207723199572867</v>
      </c>
      <c r="V8" s="82">
        <v>4</v>
      </c>
      <c r="W8">
        <v>1.2</v>
      </c>
      <c r="X8">
        <v>1.1000000000000001</v>
      </c>
      <c r="Y8">
        <v>1.2</v>
      </c>
      <c r="Z8">
        <v>1.05</v>
      </c>
      <c r="AA8" s="83">
        <v>1.5</v>
      </c>
    </row>
    <row r="9" spans="1:27" ht="49.5" customHeight="1" thickBot="1" x14ac:dyDescent="0.4">
      <c r="A9" s="15" t="s">
        <v>67</v>
      </c>
      <c r="B9" s="16" t="s">
        <v>68</v>
      </c>
      <c r="C9" s="16" t="s">
        <v>69</v>
      </c>
      <c r="D9" s="16" t="s">
        <v>70</v>
      </c>
      <c r="E9" s="16" t="s">
        <v>56</v>
      </c>
      <c r="F9" s="16" t="s">
        <v>57</v>
      </c>
      <c r="G9" s="16">
        <v>2019</v>
      </c>
      <c r="H9" s="16" t="s">
        <v>59</v>
      </c>
      <c r="I9" s="16" t="s">
        <v>60</v>
      </c>
      <c r="J9" s="20">
        <v>1</v>
      </c>
      <c r="K9" s="21">
        <v>3</v>
      </c>
      <c r="L9" s="20">
        <v>1</v>
      </c>
      <c r="M9" s="20">
        <v>1</v>
      </c>
      <c r="N9" s="20">
        <v>1</v>
      </c>
      <c r="O9">
        <f t="shared" si="0"/>
        <v>1</v>
      </c>
      <c r="P9">
        <f t="shared" si="1"/>
        <v>1.05</v>
      </c>
      <c r="Q9">
        <f t="shared" si="2"/>
        <v>1</v>
      </c>
      <c r="R9">
        <f t="shared" si="3"/>
        <v>1</v>
      </c>
      <c r="S9">
        <f t="shared" si="4"/>
        <v>1</v>
      </c>
      <c r="T9" s="87">
        <f t="array" ref="T9">EXP(SQRT(SUM(LN(O9:S9)^2)))</f>
        <v>1.05</v>
      </c>
      <c r="V9" s="84">
        <v>5</v>
      </c>
      <c r="W9" s="85">
        <v>1.5</v>
      </c>
      <c r="X9" s="85">
        <v>1.2</v>
      </c>
      <c r="Y9" s="85">
        <v>1.5</v>
      </c>
      <c r="Z9" s="85">
        <v>1.1000000000000001</v>
      </c>
      <c r="AA9" s="86">
        <v>2</v>
      </c>
    </row>
    <row r="10" spans="1:27" ht="49.5" customHeight="1" thickBot="1" x14ac:dyDescent="0.4">
      <c r="A10" s="15" t="s">
        <v>71</v>
      </c>
      <c r="B10" s="16" t="s">
        <v>72</v>
      </c>
      <c r="C10" s="16" t="s">
        <v>73</v>
      </c>
      <c r="D10" s="16" t="s">
        <v>74</v>
      </c>
      <c r="E10" s="16" t="s">
        <v>75</v>
      </c>
      <c r="F10" s="16" t="s">
        <v>57</v>
      </c>
      <c r="G10" s="16">
        <v>2019</v>
      </c>
      <c r="H10" s="16" t="s">
        <v>59</v>
      </c>
      <c r="I10" s="16" t="s">
        <v>76</v>
      </c>
      <c r="J10" s="27">
        <v>4</v>
      </c>
      <c r="K10" s="27">
        <v>4</v>
      </c>
      <c r="L10" s="20">
        <v>1</v>
      </c>
      <c r="M10" s="20">
        <v>1</v>
      </c>
      <c r="N10" s="22">
        <v>2</v>
      </c>
      <c r="O10">
        <f t="shared" si="0"/>
        <v>1.2</v>
      </c>
      <c r="P10">
        <f t="shared" si="1"/>
        <v>1.1000000000000001</v>
      </c>
      <c r="Q10">
        <f t="shared" si="2"/>
        <v>1</v>
      </c>
      <c r="R10">
        <f t="shared" si="3"/>
        <v>1</v>
      </c>
      <c r="S10">
        <f t="shared" si="4"/>
        <v>1.05</v>
      </c>
      <c r="T10" s="87">
        <f t="array" ref="T10">EXP(SQRT(SUM(LN(O10:S10)^2)))</f>
        <v>1.2354522921220721</v>
      </c>
    </row>
    <row r="11" spans="1:27" ht="49.5" customHeight="1" thickBot="1" x14ac:dyDescent="0.4">
      <c r="A11" s="15" t="s">
        <v>77</v>
      </c>
      <c r="B11" s="24" t="s">
        <v>78</v>
      </c>
      <c r="C11" s="24" t="s">
        <v>79</v>
      </c>
      <c r="D11" s="24" t="s">
        <v>74</v>
      </c>
      <c r="E11" s="16" t="s">
        <v>56</v>
      </c>
      <c r="F11" s="16" t="s">
        <v>57</v>
      </c>
      <c r="G11" s="16">
        <v>2019</v>
      </c>
      <c r="H11" s="16" t="s">
        <v>59</v>
      </c>
      <c r="I11" s="16" t="s">
        <v>60</v>
      </c>
      <c r="J11" s="20">
        <v>1</v>
      </c>
      <c r="K11" s="21">
        <v>3</v>
      </c>
      <c r="L11" s="20">
        <v>1</v>
      </c>
      <c r="M11" s="20">
        <v>1</v>
      </c>
      <c r="N11" s="20">
        <v>1</v>
      </c>
      <c r="O11">
        <f t="shared" si="0"/>
        <v>1</v>
      </c>
      <c r="P11">
        <f t="shared" si="1"/>
        <v>1.05</v>
      </c>
      <c r="Q11">
        <f t="shared" si="2"/>
        <v>1</v>
      </c>
      <c r="R11">
        <f t="shared" si="3"/>
        <v>1</v>
      </c>
      <c r="S11">
        <f t="shared" si="4"/>
        <v>1</v>
      </c>
      <c r="T11" s="87">
        <f t="array" ref="T11">EXP(SQRT(SUM(LN(O11:S11)^2)))</f>
        <v>1.05</v>
      </c>
    </row>
    <row r="12" spans="1:27" ht="49.5" customHeight="1" thickBot="1" x14ac:dyDescent="0.4">
      <c r="A12" s="15"/>
      <c r="B12" s="24" t="s">
        <v>80</v>
      </c>
      <c r="C12" s="24" t="s">
        <v>81</v>
      </c>
      <c r="D12" s="24" t="s">
        <v>74</v>
      </c>
      <c r="E12" s="16" t="s">
        <v>56</v>
      </c>
      <c r="F12" s="16" t="s">
        <v>57</v>
      </c>
      <c r="G12" s="16">
        <v>2019</v>
      </c>
      <c r="H12" s="16" t="s">
        <v>59</v>
      </c>
      <c r="I12" s="16" t="s">
        <v>60</v>
      </c>
      <c r="J12" s="20">
        <v>1</v>
      </c>
      <c r="K12" s="21">
        <v>3</v>
      </c>
      <c r="L12" s="20">
        <v>1</v>
      </c>
      <c r="M12" s="20">
        <v>1</v>
      </c>
      <c r="N12" s="20">
        <v>1</v>
      </c>
      <c r="O12">
        <f t="shared" si="0"/>
        <v>1</v>
      </c>
      <c r="P12">
        <f t="shared" si="1"/>
        <v>1.05</v>
      </c>
      <c r="Q12">
        <f t="shared" si="2"/>
        <v>1</v>
      </c>
      <c r="R12">
        <f t="shared" si="3"/>
        <v>1</v>
      </c>
      <c r="S12">
        <f t="shared" si="4"/>
        <v>1</v>
      </c>
      <c r="T12" s="87">
        <f t="array" ref="T12">EXP(SQRT(SUM(LN(O12:S12)^2)))</f>
        <v>1.05</v>
      </c>
    </row>
    <row r="13" spans="1:27" ht="49.5" customHeight="1" thickBot="1" x14ac:dyDescent="0.4">
      <c r="A13" s="15"/>
      <c r="B13" s="24" t="s">
        <v>82</v>
      </c>
      <c r="C13" s="24" t="s">
        <v>83</v>
      </c>
      <c r="D13" s="24" t="s">
        <v>74</v>
      </c>
      <c r="E13" s="16" t="s">
        <v>56</v>
      </c>
      <c r="F13" s="16" t="s">
        <v>57</v>
      </c>
      <c r="G13" s="16">
        <v>2019</v>
      </c>
      <c r="H13" s="16" t="s">
        <v>59</v>
      </c>
      <c r="I13" s="16" t="s">
        <v>60</v>
      </c>
      <c r="J13" s="20">
        <v>1</v>
      </c>
      <c r="K13" s="21">
        <v>3</v>
      </c>
      <c r="L13" s="20">
        <v>1</v>
      </c>
      <c r="M13" s="20">
        <v>1</v>
      </c>
      <c r="N13" s="20">
        <v>1</v>
      </c>
      <c r="O13">
        <f t="shared" si="0"/>
        <v>1</v>
      </c>
      <c r="P13">
        <f t="shared" si="1"/>
        <v>1.05</v>
      </c>
      <c r="Q13">
        <f t="shared" si="2"/>
        <v>1</v>
      </c>
      <c r="R13">
        <f t="shared" si="3"/>
        <v>1</v>
      </c>
      <c r="S13">
        <f t="shared" si="4"/>
        <v>1</v>
      </c>
      <c r="T13" s="87">
        <f t="array" ref="T13">EXP(SQRT(SUM(LN(O13:S13)^2)))</f>
        <v>1.05</v>
      </c>
    </row>
    <row r="14" spans="1:27" ht="49.5" customHeight="1" thickBot="1" x14ac:dyDescent="0.4">
      <c r="A14" s="15"/>
      <c r="B14" s="24" t="s">
        <v>84</v>
      </c>
      <c r="C14" s="24" t="s">
        <v>85</v>
      </c>
      <c r="D14" s="24" t="s">
        <v>74</v>
      </c>
      <c r="E14" s="16" t="s">
        <v>56</v>
      </c>
      <c r="F14" s="16" t="s">
        <v>57</v>
      </c>
      <c r="G14" s="16">
        <v>2019</v>
      </c>
      <c r="H14" s="16" t="s">
        <v>59</v>
      </c>
      <c r="I14" s="16" t="s">
        <v>60</v>
      </c>
      <c r="J14" s="20">
        <v>1</v>
      </c>
      <c r="K14" s="21">
        <v>3</v>
      </c>
      <c r="L14" s="20">
        <v>1</v>
      </c>
      <c r="M14" s="20">
        <v>1</v>
      </c>
      <c r="N14" s="20">
        <v>1</v>
      </c>
      <c r="O14">
        <f t="shared" si="0"/>
        <v>1</v>
      </c>
      <c r="P14">
        <f t="shared" si="1"/>
        <v>1.05</v>
      </c>
      <c r="Q14">
        <f t="shared" si="2"/>
        <v>1</v>
      </c>
      <c r="R14">
        <f t="shared" si="3"/>
        <v>1</v>
      </c>
      <c r="S14">
        <f t="shared" si="4"/>
        <v>1</v>
      </c>
      <c r="T14" s="87">
        <f t="array" ref="T14">EXP(SQRT(SUM(LN(O14:S14)^2)))</f>
        <v>1.05</v>
      </c>
    </row>
    <row r="15" spans="1:27" ht="49.5" customHeight="1" thickBot="1" x14ac:dyDescent="0.4">
      <c r="A15" s="15"/>
      <c r="B15" s="24" t="s">
        <v>86</v>
      </c>
      <c r="C15" s="24" t="s">
        <v>87</v>
      </c>
      <c r="D15" s="24" t="s">
        <v>74</v>
      </c>
      <c r="E15" s="16" t="s">
        <v>56</v>
      </c>
      <c r="F15" s="16" t="s">
        <v>57</v>
      </c>
      <c r="G15" s="16">
        <v>2019</v>
      </c>
      <c r="H15" s="16" t="s">
        <v>59</v>
      </c>
      <c r="I15" s="16" t="s">
        <v>60</v>
      </c>
      <c r="J15" s="20">
        <v>1</v>
      </c>
      <c r="K15" s="21">
        <v>3</v>
      </c>
      <c r="L15" s="20">
        <v>1</v>
      </c>
      <c r="M15" s="20">
        <v>1</v>
      </c>
      <c r="N15" s="20">
        <v>1</v>
      </c>
      <c r="O15">
        <f t="shared" si="0"/>
        <v>1</v>
      </c>
      <c r="P15">
        <f t="shared" si="1"/>
        <v>1.05</v>
      </c>
      <c r="Q15">
        <f t="shared" si="2"/>
        <v>1</v>
      </c>
      <c r="R15">
        <f t="shared" si="3"/>
        <v>1</v>
      </c>
      <c r="S15">
        <f t="shared" si="4"/>
        <v>1</v>
      </c>
      <c r="T15" s="87">
        <f t="array" ref="T15">EXP(SQRT(SUM(LN(O15:S15)^2)))</f>
        <v>1.05</v>
      </c>
    </row>
    <row r="16" spans="1:27" ht="49.5" customHeight="1" thickBot="1" x14ac:dyDescent="0.4">
      <c r="A16" s="15"/>
      <c r="B16" s="24" t="s">
        <v>88</v>
      </c>
      <c r="C16" s="24">
        <v>1.4E-2</v>
      </c>
      <c r="D16" s="24" t="s">
        <v>74</v>
      </c>
      <c r="E16" s="16" t="s">
        <v>56</v>
      </c>
      <c r="F16" s="16" t="s">
        <v>57</v>
      </c>
      <c r="G16" s="16">
        <v>2019</v>
      </c>
      <c r="H16" s="16" t="s">
        <v>59</v>
      </c>
      <c r="I16" s="16" t="s">
        <v>60</v>
      </c>
      <c r="J16" s="20">
        <v>1</v>
      </c>
      <c r="K16" s="21">
        <v>3</v>
      </c>
      <c r="L16" s="20">
        <v>1</v>
      </c>
      <c r="M16" s="20">
        <v>1</v>
      </c>
      <c r="N16" s="20">
        <v>1</v>
      </c>
      <c r="O16">
        <f t="shared" si="0"/>
        <v>1</v>
      </c>
      <c r="P16">
        <f t="shared" si="1"/>
        <v>1.05</v>
      </c>
      <c r="Q16">
        <f t="shared" si="2"/>
        <v>1</v>
      </c>
      <c r="R16">
        <f t="shared" si="3"/>
        <v>1</v>
      </c>
      <c r="S16">
        <f t="shared" si="4"/>
        <v>1</v>
      </c>
      <c r="T16" s="87">
        <f t="array" ref="T16">EXP(SQRT(SUM(LN(O16:S16)^2)))</f>
        <v>1.05</v>
      </c>
    </row>
    <row r="17" spans="1:20" ht="49.5" customHeight="1" thickBot="1" x14ac:dyDescent="0.4">
      <c r="A17" s="15"/>
      <c r="B17" s="24" t="s">
        <v>89</v>
      </c>
      <c r="C17" s="24">
        <v>2E-3</v>
      </c>
      <c r="D17" s="24" t="s">
        <v>74</v>
      </c>
      <c r="E17" s="16" t="s">
        <v>56</v>
      </c>
      <c r="F17" s="16" t="s">
        <v>57</v>
      </c>
      <c r="G17" s="16">
        <v>2019</v>
      </c>
      <c r="H17" s="16" t="s">
        <v>59</v>
      </c>
      <c r="I17" s="16" t="s">
        <v>60</v>
      </c>
      <c r="J17" s="20">
        <v>1</v>
      </c>
      <c r="K17" s="21">
        <v>3</v>
      </c>
      <c r="L17" s="20">
        <v>1</v>
      </c>
      <c r="M17" s="20">
        <v>1</v>
      </c>
      <c r="N17" s="20">
        <v>1</v>
      </c>
      <c r="O17">
        <f t="shared" si="0"/>
        <v>1</v>
      </c>
      <c r="P17">
        <f t="shared" si="1"/>
        <v>1.05</v>
      </c>
      <c r="Q17">
        <f t="shared" si="2"/>
        <v>1</v>
      </c>
      <c r="R17">
        <f t="shared" si="3"/>
        <v>1</v>
      </c>
      <c r="S17">
        <f t="shared" si="4"/>
        <v>1</v>
      </c>
      <c r="T17" s="87">
        <f t="array" ref="T17">EXP(SQRT(SUM(LN(O17:S17)^2)))</f>
        <v>1.05</v>
      </c>
    </row>
    <row r="18" spans="1:20" ht="49.5" customHeight="1" thickBot="1" x14ac:dyDescent="0.4">
      <c r="A18" s="15"/>
      <c r="B18" s="24" t="s">
        <v>90</v>
      </c>
      <c r="C18" s="24" t="s">
        <v>91</v>
      </c>
      <c r="D18" s="24" t="s">
        <v>74</v>
      </c>
      <c r="E18" s="16" t="s">
        <v>56</v>
      </c>
      <c r="F18" s="16" t="s">
        <v>57</v>
      </c>
      <c r="G18" s="16">
        <v>2019</v>
      </c>
      <c r="H18" s="16" t="s">
        <v>59</v>
      </c>
      <c r="I18" s="16" t="s">
        <v>60</v>
      </c>
      <c r="J18" s="20">
        <v>1</v>
      </c>
      <c r="K18" s="21">
        <v>3</v>
      </c>
      <c r="L18" s="20">
        <v>1</v>
      </c>
      <c r="M18" s="20">
        <v>1</v>
      </c>
      <c r="N18" s="20">
        <v>1</v>
      </c>
      <c r="O18">
        <f t="shared" si="0"/>
        <v>1</v>
      </c>
      <c r="P18">
        <f t="shared" si="1"/>
        <v>1.05</v>
      </c>
      <c r="Q18">
        <f t="shared" si="2"/>
        <v>1</v>
      </c>
      <c r="R18">
        <f t="shared" si="3"/>
        <v>1</v>
      </c>
      <c r="S18">
        <f t="shared" si="4"/>
        <v>1</v>
      </c>
      <c r="T18" s="87">
        <f t="array" ref="T18">EXP(SQRT(SUM(LN(O18:S18)^2)))</f>
        <v>1.05</v>
      </c>
    </row>
    <row r="19" spans="1:20" ht="49.5" customHeight="1" thickBot="1" x14ac:dyDescent="0.4">
      <c r="A19" s="15"/>
      <c r="B19" s="24" t="s">
        <v>92</v>
      </c>
      <c r="C19" s="24">
        <v>1E-3</v>
      </c>
      <c r="D19" s="24" t="s">
        <v>74</v>
      </c>
      <c r="E19" s="16" t="s">
        <v>56</v>
      </c>
      <c r="F19" s="16" t="s">
        <v>57</v>
      </c>
      <c r="G19" s="16">
        <v>2019</v>
      </c>
      <c r="H19" s="16" t="s">
        <v>59</v>
      </c>
      <c r="I19" s="16" t="s">
        <v>60</v>
      </c>
      <c r="J19" s="20">
        <v>1</v>
      </c>
      <c r="K19" s="21">
        <v>3</v>
      </c>
      <c r="L19" s="20">
        <v>1</v>
      </c>
      <c r="M19" s="20">
        <v>1</v>
      </c>
      <c r="N19" s="20">
        <v>1</v>
      </c>
      <c r="O19">
        <f t="shared" si="0"/>
        <v>1</v>
      </c>
      <c r="P19">
        <f t="shared" si="1"/>
        <v>1.05</v>
      </c>
      <c r="Q19">
        <f t="shared" si="2"/>
        <v>1</v>
      </c>
      <c r="R19">
        <f t="shared" si="3"/>
        <v>1</v>
      </c>
      <c r="S19">
        <f t="shared" si="4"/>
        <v>1</v>
      </c>
      <c r="T19" s="87">
        <f t="array" ref="T19">EXP(SQRT(SUM(LN(O19:S19)^2)))</f>
        <v>1.05</v>
      </c>
    </row>
    <row r="20" spans="1:20" ht="49.5" customHeight="1" thickBot="1" x14ac:dyDescent="0.4">
      <c r="A20" s="15"/>
      <c r="B20" s="24" t="s">
        <v>93</v>
      </c>
      <c r="C20" s="24" t="s">
        <v>94</v>
      </c>
      <c r="D20" s="24" t="s">
        <v>74</v>
      </c>
      <c r="E20" s="16" t="s">
        <v>56</v>
      </c>
      <c r="F20" s="16" t="s">
        <v>57</v>
      </c>
      <c r="G20" s="16">
        <v>2019</v>
      </c>
      <c r="H20" s="16" t="s">
        <v>59</v>
      </c>
      <c r="I20" s="16" t="s">
        <v>60</v>
      </c>
      <c r="J20" s="20">
        <v>1</v>
      </c>
      <c r="K20" s="21">
        <v>3</v>
      </c>
      <c r="L20" s="20">
        <v>1</v>
      </c>
      <c r="M20" s="20">
        <v>1</v>
      </c>
      <c r="N20" s="20">
        <v>1</v>
      </c>
      <c r="O20">
        <f t="shared" si="0"/>
        <v>1</v>
      </c>
      <c r="P20">
        <f t="shared" si="1"/>
        <v>1.05</v>
      </c>
      <c r="Q20">
        <f t="shared" si="2"/>
        <v>1</v>
      </c>
      <c r="R20">
        <f t="shared" si="3"/>
        <v>1</v>
      </c>
      <c r="S20">
        <f t="shared" si="4"/>
        <v>1</v>
      </c>
      <c r="T20" s="87">
        <f t="array" ref="T20">EXP(SQRT(SUM(LN(O20:S20)^2)))</f>
        <v>1.05</v>
      </c>
    </row>
    <row r="21" spans="1:20" ht="49.5" customHeight="1" thickBot="1" x14ac:dyDescent="0.4">
      <c r="A21" s="15"/>
      <c r="B21" s="24" t="s">
        <v>95</v>
      </c>
      <c r="C21" s="24" t="s">
        <v>96</v>
      </c>
      <c r="D21" s="24" t="s">
        <v>74</v>
      </c>
      <c r="E21" s="16" t="s">
        <v>56</v>
      </c>
      <c r="F21" s="16" t="s">
        <v>57</v>
      </c>
      <c r="G21" s="16">
        <v>2019</v>
      </c>
      <c r="H21" s="16" t="s">
        <v>59</v>
      </c>
      <c r="I21" s="16" t="s">
        <v>60</v>
      </c>
      <c r="J21" s="20">
        <v>1</v>
      </c>
      <c r="K21" s="21">
        <v>3</v>
      </c>
      <c r="L21" s="20">
        <v>1</v>
      </c>
      <c r="M21" s="20">
        <v>1</v>
      </c>
      <c r="N21" s="20">
        <v>1</v>
      </c>
      <c r="O21">
        <f t="shared" si="0"/>
        <v>1</v>
      </c>
      <c r="P21">
        <f t="shared" si="1"/>
        <v>1.05</v>
      </c>
      <c r="Q21">
        <f t="shared" si="2"/>
        <v>1</v>
      </c>
      <c r="R21">
        <f t="shared" si="3"/>
        <v>1</v>
      </c>
      <c r="S21">
        <f t="shared" si="4"/>
        <v>1</v>
      </c>
      <c r="T21" s="87">
        <f t="array" ref="T21">EXP(SQRT(SUM(LN(O21:S21)^2)))</f>
        <v>1.05</v>
      </c>
    </row>
    <row r="22" spans="1:20" ht="49.5" customHeight="1" thickBot="1" x14ac:dyDescent="0.4">
      <c r="A22" s="15"/>
      <c r="B22" s="24" t="s">
        <v>97</v>
      </c>
      <c r="C22" s="24" t="s">
        <v>98</v>
      </c>
      <c r="D22" s="24" t="s">
        <v>74</v>
      </c>
      <c r="E22" s="16" t="s">
        <v>56</v>
      </c>
      <c r="F22" s="16" t="s">
        <v>57</v>
      </c>
      <c r="G22" s="16">
        <v>2019</v>
      </c>
      <c r="H22" s="16" t="s">
        <v>59</v>
      </c>
      <c r="I22" s="16" t="s">
        <v>60</v>
      </c>
      <c r="J22" s="20">
        <v>1</v>
      </c>
      <c r="K22" s="21">
        <v>3</v>
      </c>
      <c r="L22" s="20">
        <v>1</v>
      </c>
      <c r="M22" s="20">
        <v>1</v>
      </c>
      <c r="N22" s="20">
        <v>1</v>
      </c>
      <c r="O22">
        <f t="shared" si="0"/>
        <v>1</v>
      </c>
      <c r="P22">
        <f t="shared" si="1"/>
        <v>1.05</v>
      </c>
      <c r="Q22">
        <f t="shared" si="2"/>
        <v>1</v>
      </c>
      <c r="R22">
        <f t="shared" si="3"/>
        <v>1</v>
      </c>
      <c r="S22">
        <f t="shared" si="4"/>
        <v>1</v>
      </c>
      <c r="T22" s="87">
        <f t="array" ref="T22">EXP(SQRT(SUM(LN(O22:S22)^2)))</f>
        <v>1.05</v>
      </c>
    </row>
    <row r="23" spans="1:20" ht="49.5" customHeight="1" thickBot="1" x14ac:dyDescent="0.4">
      <c r="A23" s="15" t="s">
        <v>99</v>
      </c>
      <c r="B23" s="16" t="s">
        <v>100</v>
      </c>
      <c r="C23" s="16" t="s">
        <v>101</v>
      </c>
      <c r="D23" s="16" t="s">
        <v>74</v>
      </c>
      <c r="E23" s="16" t="s">
        <v>56</v>
      </c>
      <c r="F23" s="16" t="s">
        <v>57</v>
      </c>
      <c r="G23" s="16">
        <v>2019</v>
      </c>
      <c r="H23" s="16" t="s">
        <v>59</v>
      </c>
      <c r="I23" s="16" t="s">
        <v>60</v>
      </c>
      <c r="J23" s="20">
        <v>1</v>
      </c>
      <c r="K23" s="21">
        <v>3</v>
      </c>
      <c r="L23" s="20">
        <v>1</v>
      </c>
      <c r="M23" s="20">
        <v>1</v>
      </c>
      <c r="N23" s="20">
        <v>1</v>
      </c>
      <c r="O23">
        <f t="shared" si="0"/>
        <v>1</v>
      </c>
      <c r="P23">
        <f t="shared" si="1"/>
        <v>1.05</v>
      </c>
      <c r="Q23">
        <f t="shared" si="2"/>
        <v>1</v>
      </c>
      <c r="R23">
        <f t="shared" si="3"/>
        <v>1</v>
      </c>
      <c r="S23">
        <f t="shared" si="4"/>
        <v>1</v>
      </c>
      <c r="T23" s="87">
        <f t="array" ref="T23">EXP(SQRT(SUM(LN(O23:S23)^2)))</f>
        <v>1.05</v>
      </c>
    </row>
    <row r="24" spans="1:20" ht="49.5" customHeight="1" thickBot="1" x14ac:dyDescent="0.4">
      <c r="A24" s="15"/>
      <c r="B24" s="16" t="s">
        <v>102</v>
      </c>
      <c r="C24" s="16" t="s">
        <v>103</v>
      </c>
      <c r="D24" s="16" t="s">
        <v>74</v>
      </c>
      <c r="E24" s="16" t="s">
        <v>56</v>
      </c>
      <c r="F24" s="16" t="s">
        <v>57</v>
      </c>
      <c r="G24" s="16">
        <v>2019</v>
      </c>
      <c r="H24" s="16" t="s">
        <v>59</v>
      </c>
      <c r="I24" s="16" t="s">
        <v>777</v>
      </c>
      <c r="J24" s="20">
        <v>1</v>
      </c>
      <c r="K24" s="21">
        <v>3</v>
      </c>
      <c r="L24" s="20">
        <v>1</v>
      </c>
      <c r="M24" s="20">
        <v>1</v>
      </c>
      <c r="N24" s="20">
        <v>1</v>
      </c>
      <c r="O24">
        <f t="shared" si="0"/>
        <v>1</v>
      </c>
      <c r="P24">
        <f t="shared" si="1"/>
        <v>1.05</v>
      </c>
      <c r="Q24">
        <f t="shared" si="2"/>
        <v>1</v>
      </c>
      <c r="R24">
        <f t="shared" si="3"/>
        <v>1</v>
      </c>
      <c r="S24">
        <f t="shared" si="4"/>
        <v>1</v>
      </c>
      <c r="T24" s="87">
        <f t="array" ref="T24">EXP(SQRT(SUM(LN(O24:S24)^2)))</f>
        <v>1.05</v>
      </c>
    </row>
    <row r="25" spans="1:20" ht="49.5" customHeight="1" thickBot="1" x14ac:dyDescent="0.4">
      <c r="A25" s="15" t="s">
        <v>104</v>
      </c>
      <c r="B25" s="24" t="s">
        <v>105</v>
      </c>
      <c r="C25" s="24" t="s">
        <v>106</v>
      </c>
      <c r="D25" s="24" t="s">
        <v>70</v>
      </c>
      <c r="E25" s="16" t="s">
        <v>56</v>
      </c>
      <c r="F25" s="16" t="s">
        <v>57</v>
      </c>
      <c r="G25" s="16">
        <v>2019</v>
      </c>
      <c r="H25" s="16" t="s">
        <v>59</v>
      </c>
      <c r="I25" s="16" t="s">
        <v>107</v>
      </c>
      <c r="J25" s="20">
        <v>1</v>
      </c>
      <c r="K25" s="21">
        <v>3</v>
      </c>
      <c r="L25" s="20">
        <v>1</v>
      </c>
      <c r="M25" s="20">
        <v>1</v>
      </c>
      <c r="N25" s="20">
        <v>1</v>
      </c>
      <c r="O25">
        <f t="shared" si="0"/>
        <v>1</v>
      </c>
      <c r="P25">
        <f t="shared" si="1"/>
        <v>1.05</v>
      </c>
      <c r="Q25">
        <f t="shared" si="2"/>
        <v>1</v>
      </c>
      <c r="R25">
        <f t="shared" si="3"/>
        <v>1</v>
      </c>
      <c r="S25">
        <f t="shared" si="4"/>
        <v>1</v>
      </c>
      <c r="T25" s="87">
        <f t="array" ref="T25">EXP(SQRT(SUM(LN(O25:S25)^2)))</f>
        <v>1.05</v>
      </c>
    </row>
    <row r="26" spans="1:20" ht="49.5" customHeight="1" thickBot="1" x14ac:dyDescent="0.4">
      <c r="A26" s="23"/>
      <c r="B26" s="24" t="s">
        <v>108</v>
      </c>
      <c r="C26" s="24" t="s">
        <v>109</v>
      </c>
      <c r="D26" s="24" t="s">
        <v>70</v>
      </c>
      <c r="E26" s="16" t="s">
        <v>56</v>
      </c>
      <c r="F26" s="16" t="s">
        <v>57</v>
      </c>
      <c r="G26" s="16">
        <v>2019</v>
      </c>
      <c r="H26" s="16" t="s">
        <v>59</v>
      </c>
      <c r="I26" s="16" t="s">
        <v>107</v>
      </c>
      <c r="J26" s="20">
        <v>1</v>
      </c>
      <c r="K26" s="21">
        <v>3</v>
      </c>
      <c r="L26" s="20">
        <v>1</v>
      </c>
      <c r="M26" s="20">
        <v>1</v>
      </c>
      <c r="N26" s="20">
        <v>1</v>
      </c>
      <c r="O26">
        <f t="shared" si="0"/>
        <v>1</v>
      </c>
      <c r="P26">
        <f t="shared" si="1"/>
        <v>1.05</v>
      </c>
      <c r="Q26">
        <f t="shared" si="2"/>
        <v>1</v>
      </c>
      <c r="R26">
        <f t="shared" si="3"/>
        <v>1</v>
      </c>
      <c r="S26">
        <f t="shared" si="4"/>
        <v>1</v>
      </c>
      <c r="T26" s="87">
        <f t="array" ref="T26">EXP(SQRT(SUM(LN(O26:S26)^2)))</f>
        <v>1.05</v>
      </c>
    </row>
    <row r="27" spans="1:20" ht="49.5" customHeight="1" thickBot="1" x14ac:dyDescent="0.4">
      <c r="A27" s="23"/>
      <c r="B27" s="24" t="s">
        <v>110</v>
      </c>
      <c r="C27" s="24" t="s">
        <v>111</v>
      </c>
      <c r="D27" s="24" t="s">
        <v>70</v>
      </c>
      <c r="E27" s="16" t="s">
        <v>56</v>
      </c>
      <c r="F27" s="16" t="s">
        <v>57</v>
      </c>
      <c r="G27" s="16">
        <v>2019</v>
      </c>
      <c r="H27" s="16" t="s">
        <v>59</v>
      </c>
      <c r="I27" s="16" t="s">
        <v>107</v>
      </c>
      <c r="J27" s="20">
        <v>1</v>
      </c>
      <c r="K27" s="21">
        <v>3</v>
      </c>
      <c r="L27" s="20">
        <v>1</v>
      </c>
      <c r="M27" s="20">
        <v>1</v>
      </c>
      <c r="N27" s="20">
        <v>1</v>
      </c>
      <c r="O27">
        <f t="shared" si="0"/>
        <v>1</v>
      </c>
      <c r="P27">
        <f t="shared" si="1"/>
        <v>1.05</v>
      </c>
      <c r="Q27">
        <f t="shared" si="2"/>
        <v>1</v>
      </c>
      <c r="R27">
        <f t="shared" si="3"/>
        <v>1</v>
      </c>
      <c r="S27">
        <f t="shared" si="4"/>
        <v>1</v>
      </c>
      <c r="T27" s="87">
        <f t="array" ref="T27">EXP(SQRT(SUM(LN(O27:S27)^2)))</f>
        <v>1.05</v>
      </c>
    </row>
    <row r="28" spans="1:20" ht="49.5" customHeight="1" thickBot="1" x14ac:dyDescent="0.4">
      <c r="A28" s="23"/>
      <c r="B28" s="24" t="s">
        <v>112</v>
      </c>
      <c r="C28" s="24" t="s">
        <v>113</v>
      </c>
      <c r="D28" s="24" t="s">
        <v>70</v>
      </c>
      <c r="E28" s="16" t="s">
        <v>56</v>
      </c>
      <c r="F28" s="16" t="s">
        <v>57</v>
      </c>
      <c r="G28" s="16">
        <v>2019</v>
      </c>
      <c r="H28" s="16" t="s">
        <v>59</v>
      </c>
      <c r="I28" s="16" t="s">
        <v>107</v>
      </c>
      <c r="J28" s="20">
        <v>1</v>
      </c>
      <c r="K28" s="21">
        <v>3</v>
      </c>
      <c r="L28" s="20">
        <v>1</v>
      </c>
      <c r="M28" s="20">
        <v>1</v>
      </c>
      <c r="N28" s="20">
        <v>1</v>
      </c>
      <c r="O28">
        <f t="shared" si="0"/>
        <v>1</v>
      </c>
      <c r="P28">
        <f t="shared" si="1"/>
        <v>1.05</v>
      </c>
      <c r="Q28">
        <f t="shared" si="2"/>
        <v>1</v>
      </c>
      <c r="R28">
        <f t="shared" si="3"/>
        <v>1</v>
      </c>
      <c r="S28">
        <f t="shared" si="4"/>
        <v>1</v>
      </c>
      <c r="T28" s="87">
        <f t="array" ref="T28">EXP(SQRT(SUM(LN(O28:S28)^2)))</f>
        <v>1.05</v>
      </c>
    </row>
    <row r="29" spans="1:20" ht="49.5" customHeight="1" thickBot="1" x14ac:dyDescent="0.4">
      <c r="A29" s="15"/>
      <c r="B29" s="24" t="s">
        <v>114</v>
      </c>
      <c r="C29" s="24" t="s">
        <v>115</v>
      </c>
      <c r="D29" s="24" t="s">
        <v>70</v>
      </c>
      <c r="E29" s="16" t="s">
        <v>56</v>
      </c>
      <c r="F29" s="16" t="s">
        <v>57</v>
      </c>
      <c r="G29" s="16">
        <v>2019</v>
      </c>
      <c r="H29" s="16" t="s">
        <v>59</v>
      </c>
      <c r="I29" s="16" t="s">
        <v>107</v>
      </c>
      <c r="J29" s="20">
        <v>1</v>
      </c>
      <c r="K29" s="21">
        <v>3</v>
      </c>
      <c r="L29" s="20">
        <v>1</v>
      </c>
      <c r="M29" s="20">
        <v>1</v>
      </c>
      <c r="N29" s="20">
        <v>1</v>
      </c>
      <c r="O29">
        <f t="shared" si="0"/>
        <v>1</v>
      </c>
      <c r="P29">
        <f t="shared" si="1"/>
        <v>1.05</v>
      </c>
      <c r="Q29">
        <f t="shared" si="2"/>
        <v>1</v>
      </c>
      <c r="R29">
        <f t="shared" si="3"/>
        <v>1</v>
      </c>
      <c r="S29">
        <f t="shared" si="4"/>
        <v>1</v>
      </c>
      <c r="T29" s="87">
        <f t="array" ref="T29">EXP(SQRT(SUM(LN(O29:S29)^2)))</f>
        <v>1.05</v>
      </c>
    </row>
    <row r="30" spans="1:20" ht="49.5" customHeight="1" thickBot="1" x14ac:dyDescent="0.4">
      <c r="A30" s="15"/>
      <c r="B30" s="24" t="s">
        <v>116</v>
      </c>
      <c r="C30" s="24" t="s">
        <v>117</v>
      </c>
      <c r="D30" s="24" t="s">
        <v>70</v>
      </c>
      <c r="E30" s="16" t="s">
        <v>56</v>
      </c>
      <c r="F30" s="16" t="s">
        <v>57</v>
      </c>
      <c r="G30" s="16">
        <v>2019</v>
      </c>
      <c r="H30" s="16" t="s">
        <v>59</v>
      </c>
      <c r="I30" s="16" t="s">
        <v>107</v>
      </c>
      <c r="J30" s="20">
        <v>1</v>
      </c>
      <c r="K30" s="21">
        <v>3</v>
      </c>
      <c r="L30" s="20">
        <v>1</v>
      </c>
      <c r="M30" s="20">
        <v>1</v>
      </c>
      <c r="N30" s="20">
        <v>1</v>
      </c>
      <c r="O30">
        <f t="shared" si="0"/>
        <v>1</v>
      </c>
      <c r="P30">
        <f t="shared" si="1"/>
        <v>1.05</v>
      </c>
      <c r="Q30">
        <f t="shared" si="2"/>
        <v>1</v>
      </c>
      <c r="R30">
        <f t="shared" si="3"/>
        <v>1</v>
      </c>
      <c r="S30">
        <f t="shared" si="4"/>
        <v>1</v>
      </c>
      <c r="T30" s="87">
        <f t="array" ref="T30">EXP(SQRT(SUM(LN(O30:S30)^2)))</f>
        <v>1.05</v>
      </c>
    </row>
    <row r="31" spans="1:20" ht="49.5" customHeight="1" thickBot="1" x14ac:dyDescent="0.4">
      <c r="A31" s="15"/>
      <c r="B31" s="24" t="s">
        <v>118</v>
      </c>
      <c r="C31" s="24" t="s">
        <v>119</v>
      </c>
      <c r="D31" s="24" t="s">
        <v>70</v>
      </c>
      <c r="E31" s="16" t="s">
        <v>56</v>
      </c>
      <c r="F31" s="16" t="s">
        <v>57</v>
      </c>
      <c r="G31" s="16">
        <v>2019</v>
      </c>
      <c r="H31" s="16" t="s">
        <v>59</v>
      </c>
      <c r="I31" s="16" t="s">
        <v>107</v>
      </c>
      <c r="J31" s="20">
        <v>1</v>
      </c>
      <c r="K31" s="21">
        <v>3</v>
      </c>
      <c r="L31" s="20">
        <v>1</v>
      </c>
      <c r="M31" s="20">
        <v>1</v>
      </c>
      <c r="N31" s="20">
        <v>1</v>
      </c>
      <c r="O31">
        <f t="shared" si="0"/>
        <v>1</v>
      </c>
      <c r="P31">
        <f t="shared" si="1"/>
        <v>1.05</v>
      </c>
      <c r="Q31">
        <f t="shared" si="2"/>
        <v>1</v>
      </c>
      <c r="R31">
        <f t="shared" si="3"/>
        <v>1</v>
      </c>
      <c r="S31">
        <f t="shared" si="4"/>
        <v>1</v>
      </c>
      <c r="T31" s="87">
        <f t="array" ref="T31">EXP(SQRT(SUM(LN(O31:S31)^2)))</f>
        <v>1.05</v>
      </c>
    </row>
    <row r="32" spans="1:20" ht="49.5" customHeight="1" thickBot="1" x14ac:dyDescent="0.4">
      <c r="A32" s="23"/>
      <c r="B32" s="24" t="s">
        <v>120</v>
      </c>
      <c r="C32" s="24" t="s">
        <v>121</v>
      </c>
      <c r="D32" s="24" t="s">
        <v>70</v>
      </c>
      <c r="E32" s="16" t="s">
        <v>56</v>
      </c>
      <c r="F32" s="16" t="s">
        <v>57</v>
      </c>
      <c r="G32" s="16">
        <v>2019</v>
      </c>
      <c r="H32" s="16" t="s">
        <v>59</v>
      </c>
      <c r="I32" s="16" t="s">
        <v>107</v>
      </c>
      <c r="J32" s="20">
        <v>1</v>
      </c>
      <c r="K32" s="21">
        <v>3</v>
      </c>
      <c r="L32" s="20">
        <v>1</v>
      </c>
      <c r="M32" s="20">
        <v>1</v>
      </c>
      <c r="N32" s="20">
        <v>1</v>
      </c>
      <c r="O32">
        <f t="shared" si="0"/>
        <v>1</v>
      </c>
      <c r="P32">
        <f t="shared" si="1"/>
        <v>1.05</v>
      </c>
      <c r="Q32">
        <f t="shared" si="2"/>
        <v>1</v>
      </c>
      <c r="R32">
        <f t="shared" si="3"/>
        <v>1</v>
      </c>
      <c r="S32">
        <f t="shared" si="4"/>
        <v>1</v>
      </c>
      <c r="T32" s="87">
        <f t="array" ref="T32">EXP(SQRT(SUM(LN(O32:S32)^2)))</f>
        <v>1.05</v>
      </c>
    </row>
    <row r="33" spans="1:20" ht="49.5" customHeight="1" thickBot="1" x14ac:dyDescent="0.4">
      <c r="A33" s="15"/>
      <c r="B33" s="24" t="s">
        <v>122</v>
      </c>
      <c r="C33" s="24" t="s">
        <v>123</v>
      </c>
      <c r="D33" s="24" t="s">
        <v>70</v>
      </c>
      <c r="E33" s="16" t="s">
        <v>56</v>
      </c>
      <c r="F33" s="16" t="s">
        <v>57</v>
      </c>
      <c r="G33" s="16">
        <v>2019</v>
      </c>
      <c r="H33" s="16" t="s">
        <v>59</v>
      </c>
      <c r="I33" s="16" t="s">
        <v>107</v>
      </c>
      <c r="J33" s="20">
        <v>1</v>
      </c>
      <c r="K33" s="21">
        <v>3</v>
      </c>
      <c r="L33" s="20">
        <v>1</v>
      </c>
      <c r="M33" s="20">
        <v>1</v>
      </c>
      <c r="N33" s="20">
        <v>1</v>
      </c>
      <c r="O33">
        <f t="shared" si="0"/>
        <v>1</v>
      </c>
      <c r="P33">
        <f t="shared" si="1"/>
        <v>1.05</v>
      </c>
      <c r="Q33">
        <f t="shared" si="2"/>
        <v>1</v>
      </c>
      <c r="R33">
        <f t="shared" si="3"/>
        <v>1</v>
      </c>
      <c r="S33">
        <f t="shared" si="4"/>
        <v>1</v>
      </c>
      <c r="T33" s="87">
        <f t="array" ref="T33">EXP(SQRT(SUM(LN(O33:S33)^2)))</f>
        <v>1.05</v>
      </c>
    </row>
    <row r="34" spans="1:20" ht="49.5" customHeight="1" thickBot="1" x14ac:dyDescent="0.4">
      <c r="A34" s="23"/>
      <c r="B34" s="24" t="s">
        <v>124</v>
      </c>
      <c r="C34" s="24" t="s">
        <v>125</v>
      </c>
      <c r="D34" s="24" t="s">
        <v>70</v>
      </c>
      <c r="E34" s="16" t="s">
        <v>56</v>
      </c>
      <c r="F34" s="16" t="s">
        <v>57</v>
      </c>
      <c r="G34" s="16">
        <v>2019</v>
      </c>
      <c r="H34" s="16" t="s">
        <v>59</v>
      </c>
      <c r="I34" s="16" t="s">
        <v>107</v>
      </c>
      <c r="J34" s="20">
        <v>1</v>
      </c>
      <c r="K34" s="21">
        <v>3</v>
      </c>
      <c r="L34" s="20">
        <v>1</v>
      </c>
      <c r="M34" s="20">
        <v>1</v>
      </c>
      <c r="N34" s="20">
        <v>1</v>
      </c>
      <c r="O34">
        <f t="shared" si="0"/>
        <v>1</v>
      </c>
      <c r="P34">
        <f t="shared" si="1"/>
        <v>1.05</v>
      </c>
      <c r="Q34">
        <f t="shared" si="2"/>
        <v>1</v>
      </c>
      <c r="R34">
        <f t="shared" si="3"/>
        <v>1</v>
      </c>
      <c r="S34">
        <f t="shared" si="4"/>
        <v>1</v>
      </c>
      <c r="T34" s="87">
        <f t="array" ref="T34">EXP(SQRT(SUM(LN(O34:S34)^2)))</f>
        <v>1.05</v>
      </c>
    </row>
    <row r="35" spans="1:20" ht="49.5" customHeight="1" thickBot="1" x14ac:dyDescent="0.4">
      <c r="A35" s="15" t="s">
        <v>126</v>
      </c>
      <c r="B35" s="24" t="s">
        <v>127</v>
      </c>
      <c r="C35" s="24">
        <v>2.5000000000000001E-2</v>
      </c>
      <c r="D35" s="24" t="s">
        <v>128</v>
      </c>
      <c r="E35" s="16" t="s">
        <v>56</v>
      </c>
      <c r="F35" s="16" t="s">
        <v>57</v>
      </c>
      <c r="G35" s="16">
        <v>2019</v>
      </c>
      <c r="H35" s="16" t="s">
        <v>59</v>
      </c>
      <c r="I35" s="16" t="s">
        <v>60</v>
      </c>
      <c r="J35" s="20">
        <v>1</v>
      </c>
      <c r="K35" s="21">
        <v>3</v>
      </c>
      <c r="L35" s="20">
        <v>1</v>
      </c>
      <c r="M35" s="20">
        <v>1</v>
      </c>
      <c r="N35" s="20">
        <v>1</v>
      </c>
      <c r="O35">
        <f t="shared" si="0"/>
        <v>1</v>
      </c>
      <c r="P35">
        <f t="shared" si="1"/>
        <v>1.05</v>
      </c>
      <c r="Q35">
        <f t="shared" si="2"/>
        <v>1</v>
      </c>
      <c r="R35">
        <f t="shared" si="3"/>
        <v>1</v>
      </c>
      <c r="S35">
        <f t="shared" si="4"/>
        <v>1</v>
      </c>
      <c r="T35" s="87">
        <f t="array" ref="T35">EXP(SQRT(SUM(LN(O35:S35)^2)))</f>
        <v>1.05</v>
      </c>
    </row>
    <row r="36" spans="1:20" ht="49.5" customHeight="1" thickBot="1" x14ac:dyDescent="0.4">
      <c r="A36" s="15"/>
      <c r="B36" s="24" t="s">
        <v>129</v>
      </c>
      <c r="C36" s="24" t="s">
        <v>130</v>
      </c>
      <c r="D36" s="24"/>
      <c r="E36" s="24"/>
      <c r="F36" s="16" t="s">
        <v>57</v>
      </c>
      <c r="G36" s="16">
        <v>2019</v>
      </c>
      <c r="H36" s="24"/>
      <c r="I36" s="16"/>
      <c r="J36" s="26"/>
      <c r="K36" s="26"/>
      <c r="L36" s="26"/>
      <c r="M36" s="26"/>
      <c r="N36" s="26"/>
      <c r="O36" t="str">
        <f t="shared" si="0"/>
        <v>no</v>
      </c>
      <c r="P36" t="str">
        <f t="shared" si="1"/>
        <v>no</v>
      </c>
      <c r="Q36" t="str">
        <f t="shared" si="2"/>
        <v>no</v>
      </c>
      <c r="R36" t="str">
        <f t="shared" si="3"/>
        <v>no</v>
      </c>
      <c r="S36" t="str">
        <f t="shared" si="4"/>
        <v>no</v>
      </c>
      <c r="T36" s="87" t="e">
        <f t="array" ref="T36">EXP(SQRT(SUM(LN(O36:S36)^2)))</f>
        <v>#VALUE!</v>
      </c>
    </row>
    <row r="37" spans="1:20" ht="49.5" customHeight="1" thickBot="1" x14ac:dyDescent="0.4">
      <c r="A37" s="15" t="s">
        <v>131</v>
      </c>
      <c r="B37" s="16" t="s">
        <v>132</v>
      </c>
      <c r="C37" s="16" t="s">
        <v>133</v>
      </c>
      <c r="D37" s="24" t="s">
        <v>74</v>
      </c>
      <c r="E37" s="16" t="s">
        <v>134</v>
      </c>
      <c r="F37" s="16" t="s">
        <v>57</v>
      </c>
      <c r="G37" s="16">
        <v>2019</v>
      </c>
      <c r="H37" s="16" t="s">
        <v>59</v>
      </c>
      <c r="I37" s="16" t="s">
        <v>60</v>
      </c>
      <c r="J37" s="20">
        <v>1</v>
      </c>
      <c r="K37" s="21">
        <v>3</v>
      </c>
      <c r="L37" s="20">
        <v>1</v>
      </c>
      <c r="M37" s="20">
        <v>1</v>
      </c>
      <c r="N37" s="20">
        <v>1</v>
      </c>
      <c r="O37">
        <f t="shared" ref="O37:O68" si="5">IF(J37=1,W$5,IF(J37=2,W$6,IF(J37=3,W$7,IF(J37=4,W$8,IF(J37=5,W$9,"no")))))</f>
        <v>1</v>
      </c>
      <c r="P37">
        <f t="shared" ref="P37:P68" si="6">IF(K37=1,X$5,IF(K37=2,X$6,IF(K37=3,X$7,IF(K37=4,X$8,IF(K37=5,X$9,"no")))))</f>
        <v>1.05</v>
      </c>
      <c r="Q37">
        <f t="shared" ref="Q37:Q68" si="7">IF(L37=1,Y$5,IF(L37=2,Y$6,IF(L37=3,Y$7,IF(L37=4,Y$8,IF(L37=5,Y$9,"no")))))</f>
        <v>1</v>
      </c>
      <c r="R37">
        <f t="shared" ref="R37:R68" si="8">IF(M37=1,Z$5,IF(M37=2,Z$6,IF(M37=3,Z$7,IF(M37=4,Z$8,IF(M37=5,Z$9,"no")))))</f>
        <v>1</v>
      </c>
      <c r="S37">
        <f t="shared" ref="S37:S68" si="9">IF(N37=1,AA$5,IF(N37=2,AA$6,IF(N37=3,AA$7,IF(N37=4,AA$8,IF(N37=5,AA$9,"no")))))</f>
        <v>1</v>
      </c>
      <c r="T37" s="87">
        <f t="array" ref="T37">EXP(SQRT(SUM(LN(O37:S37)^2)))</f>
        <v>1.05</v>
      </c>
    </row>
    <row r="38" spans="1:20" ht="49.5" customHeight="1" thickBot="1" x14ac:dyDescent="0.4">
      <c r="A38" s="15"/>
      <c r="B38" s="16" t="s">
        <v>135</v>
      </c>
      <c r="C38" s="16" t="s">
        <v>136</v>
      </c>
      <c r="D38" s="16" t="s">
        <v>74</v>
      </c>
      <c r="E38" s="16" t="s">
        <v>137</v>
      </c>
      <c r="F38" s="16" t="s">
        <v>57</v>
      </c>
      <c r="G38" s="16">
        <v>2019</v>
      </c>
      <c r="H38" s="16" t="s">
        <v>722</v>
      </c>
      <c r="I38" s="16" t="s">
        <v>60</v>
      </c>
      <c r="J38" s="22">
        <v>2</v>
      </c>
      <c r="K38" s="21">
        <v>3</v>
      </c>
      <c r="L38" s="20">
        <v>1</v>
      </c>
      <c r="M38" s="22">
        <v>2</v>
      </c>
      <c r="N38" s="20">
        <v>1</v>
      </c>
      <c r="O38">
        <f t="shared" si="5"/>
        <v>1.05</v>
      </c>
      <c r="P38">
        <f t="shared" si="6"/>
        <v>1.05</v>
      </c>
      <c r="Q38">
        <f t="shared" si="7"/>
        <v>1</v>
      </c>
      <c r="R38">
        <f t="shared" si="8"/>
        <v>1.01</v>
      </c>
      <c r="S38">
        <f t="shared" si="9"/>
        <v>1</v>
      </c>
      <c r="T38" s="87">
        <f t="array" ref="T38">EXP(SQRT(SUM(LN(O38:S38)^2)))</f>
        <v>1.0722009304576894</v>
      </c>
    </row>
    <row r="39" spans="1:20" ht="49.5" customHeight="1" thickBot="1" x14ac:dyDescent="0.4">
      <c r="A39" s="15"/>
      <c r="B39" s="16" t="s">
        <v>138</v>
      </c>
      <c r="C39" s="16" t="s">
        <v>139</v>
      </c>
      <c r="D39" s="16" t="s">
        <v>74</v>
      </c>
      <c r="E39" s="16" t="s">
        <v>134</v>
      </c>
      <c r="F39" s="16" t="s">
        <v>57</v>
      </c>
      <c r="G39" s="16">
        <v>2019</v>
      </c>
      <c r="H39" s="16" t="s">
        <v>59</v>
      </c>
      <c r="I39" s="16" t="s">
        <v>60</v>
      </c>
      <c r="J39" s="20">
        <v>1</v>
      </c>
      <c r="K39" s="21">
        <v>3</v>
      </c>
      <c r="L39" s="20">
        <v>1</v>
      </c>
      <c r="M39" s="20">
        <v>1</v>
      </c>
      <c r="N39" s="20">
        <v>1</v>
      </c>
      <c r="O39">
        <f t="shared" si="5"/>
        <v>1</v>
      </c>
      <c r="P39">
        <f t="shared" si="6"/>
        <v>1.05</v>
      </c>
      <c r="Q39">
        <f t="shared" si="7"/>
        <v>1</v>
      </c>
      <c r="R39">
        <f t="shared" si="8"/>
        <v>1</v>
      </c>
      <c r="S39">
        <f t="shared" si="9"/>
        <v>1</v>
      </c>
      <c r="T39" s="87">
        <f t="array" ref="T39">EXP(SQRT(SUM(LN(O39:S39)^2)))</f>
        <v>1.05</v>
      </c>
    </row>
    <row r="40" spans="1:20" ht="49.5" customHeight="1" thickBot="1" x14ac:dyDescent="0.4">
      <c r="A40" s="15"/>
      <c r="B40" s="16" t="s">
        <v>140</v>
      </c>
      <c r="C40" s="16" t="s">
        <v>141</v>
      </c>
      <c r="D40" s="16" t="s">
        <v>74</v>
      </c>
      <c r="E40" s="16" t="s">
        <v>134</v>
      </c>
      <c r="F40" s="16" t="s">
        <v>57</v>
      </c>
      <c r="G40" s="16">
        <v>2019</v>
      </c>
      <c r="H40" s="16" t="s">
        <v>59</v>
      </c>
      <c r="I40" s="16" t="s">
        <v>60</v>
      </c>
      <c r="J40" s="20">
        <v>1</v>
      </c>
      <c r="K40" s="21">
        <v>3</v>
      </c>
      <c r="L40" s="20">
        <v>1</v>
      </c>
      <c r="M40" s="20">
        <v>1</v>
      </c>
      <c r="N40" s="20">
        <v>1</v>
      </c>
      <c r="O40">
        <f t="shared" si="5"/>
        <v>1</v>
      </c>
      <c r="P40">
        <f t="shared" si="6"/>
        <v>1.05</v>
      </c>
      <c r="Q40">
        <f t="shared" si="7"/>
        <v>1</v>
      </c>
      <c r="R40">
        <f t="shared" si="8"/>
        <v>1</v>
      </c>
      <c r="S40">
        <f t="shared" si="9"/>
        <v>1</v>
      </c>
      <c r="T40" s="87">
        <f t="array" ref="T40">EXP(SQRT(SUM(LN(O40:S40)^2)))</f>
        <v>1.05</v>
      </c>
    </row>
    <row r="41" spans="1:20" ht="49.5" customHeight="1" thickBot="1" x14ac:dyDescent="0.4">
      <c r="A41" s="15"/>
      <c r="B41" s="16" t="s">
        <v>142</v>
      </c>
      <c r="C41" s="16" t="s">
        <v>143</v>
      </c>
      <c r="D41" s="16" t="s">
        <v>74</v>
      </c>
      <c r="E41" s="16" t="s">
        <v>134</v>
      </c>
      <c r="F41" s="16" t="s">
        <v>57</v>
      </c>
      <c r="G41" s="16">
        <v>2019</v>
      </c>
      <c r="H41" s="16" t="s">
        <v>59</v>
      </c>
      <c r="I41" s="16" t="s">
        <v>60</v>
      </c>
      <c r="J41" s="20">
        <v>1</v>
      </c>
      <c r="K41" s="21">
        <v>3</v>
      </c>
      <c r="L41" s="20">
        <v>1</v>
      </c>
      <c r="M41" s="20">
        <v>1</v>
      </c>
      <c r="N41" s="20">
        <v>1</v>
      </c>
      <c r="O41">
        <f t="shared" si="5"/>
        <v>1</v>
      </c>
      <c r="P41">
        <f t="shared" si="6"/>
        <v>1.05</v>
      </c>
      <c r="Q41">
        <f t="shared" si="7"/>
        <v>1</v>
      </c>
      <c r="R41">
        <f t="shared" si="8"/>
        <v>1</v>
      </c>
      <c r="S41">
        <f t="shared" si="9"/>
        <v>1</v>
      </c>
      <c r="T41" s="87">
        <f t="array" ref="T41">EXP(SQRT(SUM(LN(O41:S41)^2)))</f>
        <v>1.05</v>
      </c>
    </row>
    <row r="42" spans="1:20" ht="49.5" customHeight="1" thickBot="1" x14ac:dyDescent="0.4">
      <c r="A42" s="15"/>
      <c r="B42" s="16" t="s">
        <v>144</v>
      </c>
      <c r="C42" s="16" t="s">
        <v>145</v>
      </c>
      <c r="D42" s="16" t="s">
        <v>74</v>
      </c>
      <c r="E42" s="16" t="s">
        <v>146</v>
      </c>
      <c r="F42" s="16" t="s">
        <v>57</v>
      </c>
      <c r="G42" s="16">
        <v>2019</v>
      </c>
      <c r="H42" s="16" t="s">
        <v>722</v>
      </c>
      <c r="I42" s="16" t="s">
        <v>60</v>
      </c>
      <c r="J42" s="22">
        <v>2</v>
      </c>
      <c r="K42" s="21">
        <v>3</v>
      </c>
      <c r="L42" s="20">
        <v>1</v>
      </c>
      <c r="M42" s="22">
        <v>2</v>
      </c>
      <c r="N42" s="20">
        <v>1</v>
      </c>
      <c r="O42">
        <f t="shared" si="5"/>
        <v>1.05</v>
      </c>
      <c r="P42">
        <f t="shared" si="6"/>
        <v>1.05</v>
      </c>
      <c r="Q42">
        <f t="shared" si="7"/>
        <v>1</v>
      </c>
      <c r="R42">
        <f t="shared" si="8"/>
        <v>1.01</v>
      </c>
      <c r="S42">
        <f t="shared" si="9"/>
        <v>1</v>
      </c>
      <c r="T42" s="87">
        <f t="array" ref="T42">EXP(SQRT(SUM(LN(O42:S42)^2)))</f>
        <v>1.0722009304576894</v>
      </c>
    </row>
    <row r="43" spans="1:20" ht="49.5" customHeight="1" thickBot="1" x14ac:dyDescent="0.4">
      <c r="A43" s="15"/>
      <c r="B43" s="16" t="s">
        <v>147</v>
      </c>
      <c r="C43" s="16" t="s">
        <v>148</v>
      </c>
      <c r="D43" s="16" t="s">
        <v>74</v>
      </c>
      <c r="E43" s="16" t="s">
        <v>146</v>
      </c>
      <c r="F43" s="16" t="s">
        <v>57</v>
      </c>
      <c r="G43" s="16">
        <v>2019</v>
      </c>
      <c r="H43" s="16" t="s">
        <v>722</v>
      </c>
      <c r="I43" s="16" t="s">
        <v>60</v>
      </c>
      <c r="J43" s="22">
        <v>2</v>
      </c>
      <c r="K43" s="21">
        <v>3</v>
      </c>
      <c r="L43" s="20">
        <v>1</v>
      </c>
      <c r="M43" s="22">
        <v>2</v>
      </c>
      <c r="N43" s="20">
        <v>1</v>
      </c>
      <c r="O43">
        <f t="shared" si="5"/>
        <v>1.05</v>
      </c>
      <c r="P43">
        <f t="shared" si="6"/>
        <v>1.05</v>
      </c>
      <c r="Q43">
        <f t="shared" si="7"/>
        <v>1</v>
      </c>
      <c r="R43">
        <f t="shared" si="8"/>
        <v>1.01</v>
      </c>
      <c r="S43">
        <f t="shared" si="9"/>
        <v>1</v>
      </c>
      <c r="T43" s="87">
        <f t="array" ref="T43">EXP(SQRT(SUM(LN(O43:S43)^2)))</f>
        <v>1.0722009304576894</v>
      </c>
    </row>
    <row r="44" spans="1:20" ht="49.5" customHeight="1" thickBot="1" x14ac:dyDescent="0.4">
      <c r="A44" s="15" t="s">
        <v>149</v>
      </c>
      <c r="B44" s="16" t="s">
        <v>150</v>
      </c>
      <c r="C44" s="16">
        <v>-6.0000000000000001E-3</v>
      </c>
      <c r="D44" s="16" t="s">
        <v>74</v>
      </c>
      <c r="E44" s="16" t="s">
        <v>151</v>
      </c>
      <c r="F44" s="16" t="s">
        <v>57</v>
      </c>
      <c r="G44" s="16">
        <v>2019</v>
      </c>
      <c r="H44" s="16" t="s">
        <v>59</v>
      </c>
      <c r="I44" s="16" t="s">
        <v>152</v>
      </c>
      <c r="J44" s="27">
        <v>4</v>
      </c>
      <c r="K44" s="21">
        <v>3</v>
      </c>
      <c r="L44" s="20">
        <v>1</v>
      </c>
      <c r="M44" s="20">
        <v>1</v>
      </c>
      <c r="N44" s="22">
        <v>2</v>
      </c>
      <c r="O44">
        <f t="shared" si="5"/>
        <v>1.2</v>
      </c>
      <c r="P44">
        <f t="shared" si="6"/>
        <v>1.05</v>
      </c>
      <c r="Q44">
        <f t="shared" si="7"/>
        <v>1</v>
      </c>
      <c r="R44">
        <f t="shared" si="8"/>
        <v>1</v>
      </c>
      <c r="S44">
        <f t="shared" si="9"/>
        <v>1.05</v>
      </c>
      <c r="T44" s="87">
        <f t="array" ref="T44">EXP(SQRT(SUM(LN(O44:S44)^2)))</f>
        <v>1.2152396494091648</v>
      </c>
    </row>
    <row r="45" spans="1:20" ht="44" thickBot="1" x14ac:dyDescent="0.4">
      <c r="A45" s="15" t="s">
        <v>153</v>
      </c>
      <c r="B45" s="16" t="s">
        <v>154</v>
      </c>
      <c r="C45" s="16">
        <v>109.71682499456985</v>
      </c>
      <c r="D45" s="16" t="s">
        <v>155</v>
      </c>
      <c r="E45" s="16" t="s">
        <v>156</v>
      </c>
      <c r="F45" s="16" t="s">
        <v>57</v>
      </c>
      <c r="G45" s="16">
        <v>2019</v>
      </c>
      <c r="H45" s="16" t="s">
        <v>722</v>
      </c>
      <c r="I45" s="16" t="s">
        <v>60</v>
      </c>
      <c r="J45" s="22">
        <v>2</v>
      </c>
      <c r="K45" s="21">
        <v>3</v>
      </c>
      <c r="L45" s="20">
        <v>1</v>
      </c>
      <c r="M45" s="22">
        <v>2</v>
      </c>
      <c r="N45" s="20">
        <v>1</v>
      </c>
      <c r="O45">
        <f t="shared" si="5"/>
        <v>1.05</v>
      </c>
      <c r="P45">
        <f t="shared" si="6"/>
        <v>1.05</v>
      </c>
      <c r="Q45">
        <f t="shared" si="7"/>
        <v>1</v>
      </c>
      <c r="R45">
        <f t="shared" si="8"/>
        <v>1.01</v>
      </c>
      <c r="S45">
        <f t="shared" si="9"/>
        <v>1</v>
      </c>
      <c r="T45" s="87">
        <f t="array" ref="T45">EXP(SQRT(SUM(LN(O45:S45)^2)))</f>
        <v>1.0722009304576894</v>
      </c>
    </row>
    <row r="46" spans="1:20" ht="44" thickBot="1" x14ac:dyDescent="0.4">
      <c r="A46" s="15"/>
      <c r="B46" s="16" t="s">
        <v>157</v>
      </c>
      <c r="C46" s="16">
        <v>0.17358017343884374</v>
      </c>
      <c r="D46" s="16" t="s">
        <v>155</v>
      </c>
      <c r="E46" s="16" t="s">
        <v>156</v>
      </c>
      <c r="F46" s="16" t="s">
        <v>57</v>
      </c>
      <c r="G46" s="16">
        <v>2019</v>
      </c>
      <c r="H46" s="16" t="s">
        <v>722</v>
      </c>
      <c r="I46" s="16" t="s">
        <v>60</v>
      </c>
      <c r="J46" s="22">
        <v>2</v>
      </c>
      <c r="K46" s="21">
        <v>3</v>
      </c>
      <c r="L46" s="20">
        <v>1</v>
      </c>
      <c r="M46" s="22">
        <v>2</v>
      </c>
      <c r="N46" s="20">
        <v>1</v>
      </c>
      <c r="O46">
        <f t="shared" si="5"/>
        <v>1.05</v>
      </c>
      <c r="P46">
        <f t="shared" si="6"/>
        <v>1.05</v>
      </c>
      <c r="Q46">
        <f t="shared" si="7"/>
        <v>1</v>
      </c>
      <c r="R46">
        <f t="shared" si="8"/>
        <v>1.01</v>
      </c>
      <c r="S46">
        <f t="shared" si="9"/>
        <v>1</v>
      </c>
      <c r="T46" s="87">
        <f t="array" ref="T46">EXP(SQRT(SUM(LN(O46:S46)^2)))</f>
        <v>1.0722009304576894</v>
      </c>
    </row>
    <row r="47" spans="1:20" ht="44" thickBot="1" x14ac:dyDescent="0.4">
      <c r="A47" s="15"/>
      <c r="B47" s="16" t="s">
        <v>158</v>
      </c>
      <c r="C47" s="16">
        <v>2.8517782144625254</v>
      </c>
      <c r="D47" s="16" t="s">
        <v>155</v>
      </c>
      <c r="E47" s="16" t="s">
        <v>156</v>
      </c>
      <c r="F47" s="16" t="s">
        <v>57</v>
      </c>
      <c r="G47" s="16">
        <v>2019</v>
      </c>
      <c r="H47" s="16" t="s">
        <v>722</v>
      </c>
      <c r="I47" s="16" t="s">
        <v>60</v>
      </c>
      <c r="J47" s="22">
        <v>2</v>
      </c>
      <c r="K47" s="21">
        <v>3</v>
      </c>
      <c r="L47" s="20">
        <v>1</v>
      </c>
      <c r="M47" s="22">
        <v>2</v>
      </c>
      <c r="N47" s="20">
        <v>1</v>
      </c>
      <c r="O47">
        <f t="shared" si="5"/>
        <v>1.05</v>
      </c>
      <c r="P47">
        <f t="shared" si="6"/>
        <v>1.05</v>
      </c>
      <c r="Q47">
        <f t="shared" si="7"/>
        <v>1</v>
      </c>
      <c r="R47">
        <f t="shared" si="8"/>
        <v>1.01</v>
      </c>
      <c r="S47">
        <f t="shared" si="9"/>
        <v>1</v>
      </c>
      <c r="T47" s="87">
        <f t="array" ref="T47">EXP(SQRT(SUM(LN(O47:S47)^2)))</f>
        <v>1.0722009304576894</v>
      </c>
    </row>
    <row r="48" spans="1:20" ht="44" thickBot="1" x14ac:dyDescent="0.4">
      <c r="A48" s="15"/>
      <c r="B48" s="16" t="s">
        <v>159</v>
      </c>
      <c r="C48" s="16">
        <v>1.0034121806092711</v>
      </c>
      <c r="D48" s="16" t="s">
        <v>155</v>
      </c>
      <c r="E48" s="16" t="s">
        <v>156</v>
      </c>
      <c r="F48" s="16" t="s">
        <v>57</v>
      </c>
      <c r="G48" s="16">
        <v>2019</v>
      </c>
      <c r="H48" s="16" t="s">
        <v>722</v>
      </c>
      <c r="I48" s="16" t="s">
        <v>60</v>
      </c>
      <c r="J48" s="22">
        <v>2</v>
      </c>
      <c r="K48" s="21">
        <v>3</v>
      </c>
      <c r="L48" s="20">
        <v>1</v>
      </c>
      <c r="M48" s="22">
        <v>2</v>
      </c>
      <c r="N48" s="20">
        <v>1</v>
      </c>
      <c r="O48">
        <f t="shared" si="5"/>
        <v>1.05</v>
      </c>
      <c r="P48">
        <f t="shared" si="6"/>
        <v>1.05</v>
      </c>
      <c r="Q48">
        <f t="shared" si="7"/>
        <v>1</v>
      </c>
      <c r="R48">
        <f t="shared" si="8"/>
        <v>1.01</v>
      </c>
      <c r="S48">
        <f t="shared" si="9"/>
        <v>1</v>
      </c>
      <c r="T48" s="87">
        <f t="array" ref="T48">EXP(SQRT(SUM(LN(O48:S48)^2)))</f>
        <v>1.0722009304576894</v>
      </c>
    </row>
    <row r="49" spans="1:20" ht="44" thickBot="1" x14ac:dyDescent="0.4">
      <c r="A49" s="15"/>
      <c r="B49" s="16" t="s">
        <v>160</v>
      </c>
      <c r="C49" s="16">
        <v>1.6856005401985783</v>
      </c>
      <c r="D49" s="16" t="s">
        <v>155</v>
      </c>
      <c r="E49" s="16" t="s">
        <v>156</v>
      </c>
      <c r="F49" s="16" t="s">
        <v>57</v>
      </c>
      <c r="G49" s="16">
        <v>2019</v>
      </c>
      <c r="H49" s="16" t="s">
        <v>722</v>
      </c>
      <c r="I49" s="16" t="s">
        <v>60</v>
      </c>
      <c r="J49" s="22">
        <v>2</v>
      </c>
      <c r="K49" s="21">
        <v>3</v>
      </c>
      <c r="L49" s="20">
        <v>1</v>
      </c>
      <c r="M49" s="22">
        <v>2</v>
      </c>
      <c r="N49" s="20">
        <v>1</v>
      </c>
      <c r="O49">
        <f t="shared" si="5"/>
        <v>1.05</v>
      </c>
      <c r="P49">
        <f t="shared" si="6"/>
        <v>1.05</v>
      </c>
      <c r="Q49">
        <f t="shared" si="7"/>
        <v>1</v>
      </c>
      <c r="R49">
        <f t="shared" si="8"/>
        <v>1.01</v>
      </c>
      <c r="S49">
        <f t="shared" si="9"/>
        <v>1</v>
      </c>
      <c r="T49" s="87">
        <f t="array" ref="T49">EXP(SQRT(SUM(LN(O49:S49)^2)))</f>
        <v>1.0722009304576894</v>
      </c>
    </row>
    <row r="50" spans="1:20" ht="44" thickBot="1" x14ac:dyDescent="0.4">
      <c r="A50" s="15"/>
      <c r="B50" s="16" t="s">
        <v>161</v>
      </c>
      <c r="C50" s="16">
        <v>5.6436379888302586</v>
      </c>
      <c r="D50" s="16" t="s">
        <v>155</v>
      </c>
      <c r="E50" s="16" t="s">
        <v>156</v>
      </c>
      <c r="F50" s="16" t="s">
        <v>57</v>
      </c>
      <c r="G50" s="16">
        <v>2019</v>
      </c>
      <c r="H50" s="16" t="s">
        <v>722</v>
      </c>
      <c r="I50" s="16" t="s">
        <v>60</v>
      </c>
      <c r="J50" s="22">
        <v>2</v>
      </c>
      <c r="K50" s="21">
        <v>3</v>
      </c>
      <c r="L50" s="20">
        <v>1</v>
      </c>
      <c r="M50" s="22">
        <v>2</v>
      </c>
      <c r="N50" s="20">
        <v>1</v>
      </c>
      <c r="O50">
        <f t="shared" si="5"/>
        <v>1.05</v>
      </c>
      <c r="P50">
        <f t="shared" si="6"/>
        <v>1.05</v>
      </c>
      <c r="Q50">
        <f t="shared" si="7"/>
        <v>1</v>
      </c>
      <c r="R50">
        <f t="shared" si="8"/>
        <v>1.01</v>
      </c>
      <c r="S50">
        <f t="shared" si="9"/>
        <v>1</v>
      </c>
      <c r="T50" s="87">
        <f t="array" ref="T50">EXP(SQRT(SUM(LN(O50:S50)^2)))</f>
        <v>1.0722009304576894</v>
      </c>
    </row>
    <row r="51" spans="1:20" ht="44" thickBot="1" x14ac:dyDescent="0.4">
      <c r="A51" s="15"/>
      <c r="B51" s="16" t="s">
        <v>100</v>
      </c>
      <c r="C51" s="16">
        <v>386.13790579852139</v>
      </c>
      <c r="D51" s="16" t="s">
        <v>155</v>
      </c>
      <c r="E51" s="16" t="s">
        <v>156</v>
      </c>
      <c r="F51" s="16" t="s">
        <v>57</v>
      </c>
      <c r="G51" s="16">
        <v>2019</v>
      </c>
      <c r="H51" s="16" t="s">
        <v>722</v>
      </c>
      <c r="I51" s="16" t="s">
        <v>60</v>
      </c>
      <c r="J51" s="22">
        <v>2</v>
      </c>
      <c r="K51" s="21">
        <v>3</v>
      </c>
      <c r="L51" s="20">
        <v>1</v>
      </c>
      <c r="M51" s="22">
        <v>2</v>
      </c>
      <c r="N51" s="20">
        <v>1</v>
      </c>
      <c r="O51">
        <f t="shared" si="5"/>
        <v>1.05</v>
      </c>
      <c r="P51">
        <f t="shared" si="6"/>
        <v>1.05</v>
      </c>
      <c r="Q51">
        <f t="shared" si="7"/>
        <v>1</v>
      </c>
      <c r="R51">
        <f t="shared" si="8"/>
        <v>1.01</v>
      </c>
      <c r="S51">
        <f t="shared" si="9"/>
        <v>1</v>
      </c>
      <c r="T51" s="87">
        <f t="array" ref="T51">EXP(SQRT(SUM(LN(O51:S51)^2)))</f>
        <v>1.0722009304576894</v>
      </c>
    </row>
    <row r="52" spans="1:20" ht="44" thickBot="1" x14ac:dyDescent="0.4">
      <c r="A52" s="15"/>
      <c r="B52" s="16" t="s">
        <v>162</v>
      </c>
      <c r="C52" s="16">
        <v>5.0901591538210242</v>
      </c>
      <c r="D52" s="16" t="s">
        <v>155</v>
      </c>
      <c r="E52" s="16" t="s">
        <v>156</v>
      </c>
      <c r="F52" s="16" t="s">
        <v>57</v>
      </c>
      <c r="G52" s="16">
        <v>2019</v>
      </c>
      <c r="H52" s="16" t="s">
        <v>722</v>
      </c>
      <c r="I52" s="16" t="s">
        <v>60</v>
      </c>
      <c r="J52" s="22">
        <v>2</v>
      </c>
      <c r="K52" s="21">
        <v>3</v>
      </c>
      <c r="L52" s="20">
        <v>1</v>
      </c>
      <c r="M52" s="22">
        <v>2</v>
      </c>
      <c r="N52" s="20">
        <v>1</v>
      </c>
      <c r="O52">
        <f t="shared" si="5"/>
        <v>1.05</v>
      </c>
      <c r="P52">
        <f t="shared" si="6"/>
        <v>1.05</v>
      </c>
      <c r="Q52">
        <f t="shared" si="7"/>
        <v>1</v>
      </c>
      <c r="R52">
        <f t="shared" si="8"/>
        <v>1.01</v>
      </c>
      <c r="S52">
        <f t="shared" si="9"/>
        <v>1</v>
      </c>
      <c r="T52" s="87">
        <f t="array" ref="T52">EXP(SQRT(SUM(LN(O52:S52)^2)))</f>
        <v>1.0722009304576894</v>
      </c>
    </row>
    <row r="53" spans="1:20" ht="44" thickBot="1" x14ac:dyDescent="0.4">
      <c r="A53" s="15"/>
      <c r="B53" s="16" t="s">
        <v>163</v>
      </c>
      <c r="C53" s="16">
        <v>1.5593028875092181</v>
      </c>
      <c r="D53" s="16" t="s">
        <v>155</v>
      </c>
      <c r="E53" s="16" t="s">
        <v>156</v>
      </c>
      <c r="F53" s="16" t="s">
        <v>57</v>
      </c>
      <c r="G53" s="16">
        <v>2019</v>
      </c>
      <c r="H53" s="16" t="s">
        <v>722</v>
      </c>
      <c r="I53" s="16" t="s">
        <v>60</v>
      </c>
      <c r="J53" s="22">
        <v>2</v>
      </c>
      <c r="K53" s="21">
        <v>3</v>
      </c>
      <c r="L53" s="20">
        <v>1</v>
      </c>
      <c r="M53" s="22">
        <v>2</v>
      </c>
      <c r="N53" s="20">
        <v>1</v>
      </c>
      <c r="O53">
        <f t="shared" si="5"/>
        <v>1.05</v>
      </c>
      <c r="P53">
        <f t="shared" si="6"/>
        <v>1.05</v>
      </c>
      <c r="Q53">
        <f t="shared" si="7"/>
        <v>1</v>
      </c>
      <c r="R53">
        <f t="shared" si="8"/>
        <v>1.01</v>
      </c>
      <c r="S53">
        <f t="shared" si="9"/>
        <v>1</v>
      </c>
      <c r="T53" s="87">
        <f t="array" ref="T53">EXP(SQRT(SUM(LN(O53:S53)^2)))</f>
        <v>1.0722009304576894</v>
      </c>
    </row>
    <row r="54" spans="1:20" ht="44" thickBot="1" x14ac:dyDescent="0.4">
      <c r="A54" s="15"/>
      <c r="B54" s="16" t="s">
        <v>164</v>
      </c>
      <c r="C54" s="16">
        <v>2.3388907498911009</v>
      </c>
      <c r="D54" s="16" t="s">
        <v>155</v>
      </c>
      <c r="E54" s="16" t="s">
        <v>156</v>
      </c>
      <c r="F54" s="16" t="s">
        <v>57</v>
      </c>
      <c r="G54" s="16">
        <v>2019</v>
      </c>
      <c r="H54" s="16" t="s">
        <v>722</v>
      </c>
      <c r="I54" s="16" t="s">
        <v>60</v>
      </c>
      <c r="J54" s="22">
        <v>2</v>
      </c>
      <c r="K54" s="21">
        <v>3</v>
      </c>
      <c r="L54" s="20">
        <v>1</v>
      </c>
      <c r="M54" s="22">
        <v>2</v>
      </c>
      <c r="N54" s="20">
        <v>1</v>
      </c>
      <c r="O54">
        <f t="shared" si="5"/>
        <v>1.05</v>
      </c>
      <c r="P54">
        <f t="shared" si="6"/>
        <v>1.05</v>
      </c>
      <c r="Q54">
        <f t="shared" si="7"/>
        <v>1</v>
      </c>
      <c r="R54">
        <f t="shared" si="8"/>
        <v>1.01</v>
      </c>
      <c r="S54">
        <f t="shared" si="9"/>
        <v>1</v>
      </c>
      <c r="T54" s="87">
        <f t="array" ref="T54">EXP(SQRT(SUM(LN(O54:S54)^2)))</f>
        <v>1.0722009304576894</v>
      </c>
    </row>
    <row r="55" spans="1:20" ht="44" thickBot="1" x14ac:dyDescent="0.4">
      <c r="A55" s="15"/>
      <c r="B55" s="16" t="s">
        <v>165</v>
      </c>
      <c r="C55" s="16">
        <v>2.2169769711400229</v>
      </c>
      <c r="D55" s="16" t="s">
        <v>155</v>
      </c>
      <c r="E55" s="16" t="s">
        <v>156</v>
      </c>
      <c r="F55" s="16" t="s">
        <v>57</v>
      </c>
      <c r="G55" s="16">
        <v>2019</v>
      </c>
      <c r="H55" s="16" t="s">
        <v>722</v>
      </c>
      <c r="I55" s="16" t="s">
        <v>60</v>
      </c>
      <c r="J55" s="22">
        <v>2</v>
      </c>
      <c r="K55" s="21">
        <v>3</v>
      </c>
      <c r="L55" s="20">
        <v>1</v>
      </c>
      <c r="M55" s="22">
        <v>2</v>
      </c>
      <c r="N55" s="20">
        <v>1</v>
      </c>
      <c r="O55">
        <f t="shared" si="5"/>
        <v>1.05</v>
      </c>
      <c r="P55">
        <f t="shared" si="6"/>
        <v>1.05</v>
      </c>
      <c r="Q55">
        <f t="shared" si="7"/>
        <v>1</v>
      </c>
      <c r="R55">
        <f t="shared" si="8"/>
        <v>1.01</v>
      </c>
      <c r="S55">
        <f t="shared" si="9"/>
        <v>1</v>
      </c>
      <c r="T55" s="87">
        <f t="array" ref="T55">EXP(SQRT(SUM(LN(O55:S55)^2)))</f>
        <v>1.0722009304576894</v>
      </c>
    </row>
    <row r="56" spans="1:20" ht="44" thickBot="1" x14ac:dyDescent="0.4">
      <c r="A56" s="15"/>
      <c r="B56" s="16" t="s">
        <v>166</v>
      </c>
      <c r="C56" s="16">
        <v>3.0918603245534724E-2</v>
      </c>
      <c r="D56" s="16" t="s">
        <v>155</v>
      </c>
      <c r="E56" s="16" t="s">
        <v>156</v>
      </c>
      <c r="F56" s="16" t="s">
        <v>57</v>
      </c>
      <c r="G56" s="16">
        <v>2019</v>
      </c>
      <c r="H56" s="16" t="s">
        <v>722</v>
      </c>
      <c r="I56" s="16" t="s">
        <v>60</v>
      </c>
      <c r="J56" s="22">
        <v>2</v>
      </c>
      <c r="K56" s="21">
        <v>3</v>
      </c>
      <c r="L56" s="20">
        <v>1</v>
      </c>
      <c r="M56" s="22">
        <v>2</v>
      </c>
      <c r="N56" s="20">
        <v>1</v>
      </c>
      <c r="O56">
        <f t="shared" si="5"/>
        <v>1.05</v>
      </c>
      <c r="P56">
        <f t="shared" si="6"/>
        <v>1.05</v>
      </c>
      <c r="Q56">
        <f t="shared" si="7"/>
        <v>1</v>
      </c>
      <c r="R56">
        <f t="shared" si="8"/>
        <v>1.01</v>
      </c>
      <c r="S56">
        <f t="shared" si="9"/>
        <v>1</v>
      </c>
      <c r="T56" s="87">
        <f t="array" ref="T56">EXP(SQRT(SUM(LN(O56:S56)^2)))</f>
        <v>1.0722009304576894</v>
      </c>
    </row>
    <row r="57" spans="1:20" ht="44" thickBot="1" x14ac:dyDescent="0.4">
      <c r="A57" s="15"/>
      <c r="B57" s="16" t="s">
        <v>167</v>
      </c>
      <c r="C57" s="16">
        <v>2.8314747321610962</v>
      </c>
      <c r="D57" s="16" t="s">
        <v>155</v>
      </c>
      <c r="E57" s="16" t="s">
        <v>156</v>
      </c>
      <c r="F57" s="16" t="s">
        <v>57</v>
      </c>
      <c r="G57" s="16">
        <v>2019</v>
      </c>
      <c r="H57" s="16" t="s">
        <v>722</v>
      </c>
      <c r="I57" s="16" t="s">
        <v>60</v>
      </c>
      <c r="J57" s="22">
        <v>2</v>
      </c>
      <c r="K57" s="21">
        <v>3</v>
      </c>
      <c r="L57" s="20">
        <v>1</v>
      </c>
      <c r="M57" s="22">
        <v>2</v>
      </c>
      <c r="N57" s="20">
        <v>1</v>
      </c>
      <c r="O57">
        <f t="shared" si="5"/>
        <v>1.05</v>
      </c>
      <c r="P57">
        <f t="shared" si="6"/>
        <v>1.05</v>
      </c>
      <c r="Q57">
        <f t="shared" si="7"/>
        <v>1</v>
      </c>
      <c r="R57">
        <f t="shared" si="8"/>
        <v>1.01</v>
      </c>
      <c r="S57">
        <f t="shared" si="9"/>
        <v>1</v>
      </c>
      <c r="T57" s="87">
        <f t="array" ref="T57">EXP(SQRT(SUM(LN(O57:S57)^2)))</f>
        <v>1.0722009304576894</v>
      </c>
    </row>
    <row r="58" spans="1:20" ht="44" thickBot="1" x14ac:dyDescent="0.4">
      <c r="A58" s="15"/>
      <c r="B58" s="16" t="s">
        <v>168</v>
      </c>
      <c r="C58" s="16">
        <v>0.83224070316306187</v>
      </c>
      <c r="D58" s="16" t="s">
        <v>155</v>
      </c>
      <c r="E58" s="16" t="s">
        <v>156</v>
      </c>
      <c r="F58" s="16" t="s">
        <v>57</v>
      </c>
      <c r="G58" s="16">
        <v>2019</v>
      </c>
      <c r="H58" s="16" t="s">
        <v>722</v>
      </c>
      <c r="I58" s="16" t="s">
        <v>60</v>
      </c>
      <c r="J58" s="22">
        <v>2</v>
      </c>
      <c r="K58" s="21">
        <v>3</v>
      </c>
      <c r="L58" s="20">
        <v>1</v>
      </c>
      <c r="M58" s="22">
        <v>2</v>
      </c>
      <c r="N58" s="20">
        <v>1</v>
      </c>
      <c r="O58">
        <f t="shared" si="5"/>
        <v>1.05</v>
      </c>
      <c r="P58">
        <f t="shared" si="6"/>
        <v>1.05</v>
      </c>
      <c r="Q58">
        <f t="shared" si="7"/>
        <v>1</v>
      </c>
      <c r="R58">
        <f t="shared" si="8"/>
        <v>1.01</v>
      </c>
      <c r="S58">
        <f t="shared" si="9"/>
        <v>1</v>
      </c>
      <c r="T58" s="87">
        <f t="array" ref="T58">EXP(SQRT(SUM(LN(O58:S58)^2)))</f>
        <v>1.0722009304576894</v>
      </c>
    </row>
    <row r="59" spans="1:20" ht="44" thickBot="1" x14ac:dyDescent="0.4">
      <c r="A59" s="15"/>
      <c r="B59" s="16" t="s">
        <v>169</v>
      </c>
      <c r="C59" s="16">
        <v>85.828074100418704</v>
      </c>
      <c r="D59" s="16" t="s">
        <v>155</v>
      </c>
      <c r="E59" s="16" t="s">
        <v>156</v>
      </c>
      <c r="F59" s="16" t="s">
        <v>57</v>
      </c>
      <c r="G59" s="16">
        <v>2019</v>
      </c>
      <c r="H59" s="16" t="s">
        <v>722</v>
      </c>
      <c r="I59" s="16" t="s">
        <v>60</v>
      </c>
      <c r="J59" s="22">
        <v>2</v>
      </c>
      <c r="K59" s="21">
        <v>3</v>
      </c>
      <c r="L59" s="20">
        <v>1</v>
      </c>
      <c r="M59" s="22">
        <v>2</v>
      </c>
      <c r="N59" s="20">
        <v>1</v>
      </c>
      <c r="O59">
        <f t="shared" si="5"/>
        <v>1.05</v>
      </c>
      <c r="P59">
        <f t="shared" si="6"/>
        <v>1.05</v>
      </c>
      <c r="Q59">
        <f t="shared" si="7"/>
        <v>1</v>
      </c>
      <c r="R59">
        <f t="shared" si="8"/>
        <v>1.01</v>
      </c>
      <c r="S59">
        <f t="shared" si="9"/>
        <v>1</v>
      </c>
      <c r="T59" s="87">
        <f t="array" ref="T59">EXP(SQRT(SUM(LN(O59:S59)^2)))</f>
        <v>1.0722009304576894</v>
      </c>
    </row>
    <row r="60" spans="1:20" ht="44" thickBot="1" x14ac:dyDescent="0.4">
      <c r="A60" s="15"/>
      <c r="B60" s="16" t="s">
        <v>170</v>
      </c>
      <c r="C60" s="16">
        <v>6.0253689304560698</v>
      </c>
      <c r="D60" s="16" t="s">
        <v>155</v>
      </c>
      <c r="E60" s="16" t="s">
        <v>156</v>
      </c>
      <c r="F60" s="16" t="s">
        <v>57</v>
      </c>
      <c r="G60" s="16">
        <v>2019</v>
      </c>
      <c r="H60" s="16" t="s">
        <v>722</v>
      </c>
      <c r="I60" s="16" t="s">
        <v>60</v>
      </c>
      <c r="J60" s="22">
        <v>2</v>
      </c>
      <c r="K60" s="21">
        <v>3</v>
      </c>
      <c r="L60" s="20">
        <v>1</v>
      </c>
      <c r="M60" s="22">
        <v>2</v>
      </c>
      <c r="N60" s="20">
        <v>1</v>
      </c>
      <c r="O60">
        <f t="shared" si="5"/>
        <v>1.05</v>
      </c>
      <c r="P60">
        <f t="shared" si="6"/>
        <v>1.05</v>
      </c>
      <c r="Q60">
        <f t="shared" si="7"/>
        <v>1</v>
      </c>
      <c r="R60">
        <f t="shared" si="8"/>
        <v>1.01</v>
      </c>
      <c r="S60">
        <f t="shared" si="9"/>
        <v>1</v>
      </c>
      <c r="T60" s="87">
        <f t="array" ref="T60">EXP(SQRT(SUM(LN(O60:S60)^2)))</f>
        <v>1.0722009304576894</v>
      </c>
    </row>
    <row r="61" spans="1:20" ht="44" thickBot="1" x14ac:dyDescent="0.4">
      <c r="A61" s="15"/>
      <c r="B61" s="16" t="s">
        <v>171</v>
      </c>
      <c r="C61" s="16">
        <v>3.2736753742547395</v>
      </c>
      <c r="D61" s="16" t="s">
        <v>155</v>
      </c>
      <c r="E61" s="16" t="s">
        <v>156</v>
      </c>
      <c r="F61" s="16" t="s">
        <v>57</v>
      </c>
      <c r="G61" s="16">
        <v>2019</v>
      </c>
      <c r="H61" s="16" t="s">
        <v>722</v>
      </c>
      <c r="I61" s="16" t="s">
        <v>60</v>
      </c>
      <c r="J61" s="22">
        <v>2</v>
      </c>
      <c r="K61" s="21">
        <v>3</v>
      </c>
      <c r="L61" s="20">
        <v>1</v>
      </c>
      <c r="M61" s="22">
        <v>2</v>
      </c>
      <c r="N61" s="20">
        <v>1</v>
      </c>
      <c r="O61">
        <f t="shared" si="5"/>
        <v>1.05</v>
      </c>
      <c r="P61">
        <f t="shared" si="6"/>
        <v>1.05</v>
      </c>
      <c r="Q61">
        <f t="shared" si="7"/>
        <v>1</v>
      </c>
      <c r="R61">
        <f t="shared" si="8"/>
        <v>1.01</v>
      </c>
      <c r="S61">
        <f t="shared" si="9"/>
        <v>1</v>
      </c>
      <c r="T61" s="87">
        <f t="array" ref="T61">EXP(SQRT(SUM(LN(O61:S61)^2)))</f>
        <v>1.0722009304576894</v>
      </c>
    </row>
    <row r="62" spans="1:20" ht="44" thickBot="1" x14ac:dyDescent="0.4">
      <c r="A62" s="15"/>
      <c r="B62" s="16" t="s">
        <v>172</v>
      </c>
      <c r="C62" s="16">
        <v>1.3673700804824804</v>
      </c>
      <c r="D62" s="16" t="s">
        <v>155</v>
      </c>
      <c r="E62" s="16" t="s">
        <v>156</v>
      </c>
      <c r="F62" s="16" t="s">
        <v>57</v>
      </c>
      <c r="G62" s="16">
        <v>2019</v>
      </c>
      <c r="H62" s="16" t="s">
        <v>722</v>
      </c>
      <c r="I62" s="16" t="s">
        <v>60</v>
      </c>
      <c r="J62" s="22">
        <v>2</v>
      </c>
      <c r="K62" s="21">
        <v>3</v>
      </c>
      <c r="L62" s="20">
        <v>1</v>
      </c>
      <c r="M62" s="22">
        <v>2</v>
      </c>
      <c r="N62" s="20">
        <v>1</v>
      </c>
      <c r="O62">
        <f t="shared" si="5"/>
        <v>1.05</v>
      </c>
      <c r="P62">
        <f t="shared" si="6"/>
        <v>1.05</v>
      </c>
      <c r="Q62">
        <f t="shared" si="7"/>
        <v>1</v>
      </c>
      <c r="R62">
        <f t="shared" si="8"/>
        <v>1.01</v>
      </c>
      <c r="S62">
        <f t="shared" si="9"/>
        <v>1</v>
      </c>
      <c r="T62" s="87">
        <f t="array" ref="T62">EXP(SQRT(SUM(LN(O62:S62)^2)))</f>
        <v>1.0722009304576894</v>
      </c>
    </row>
    <row r="63" spans="1:20" ht="44" thickBot="1" x14ac:dyDescent="0.4">
      <c r="A63" s="15"/>
      <c r="B63" s="16" t="s">
        <v>173</v>
      </c>
      <c r="C63" s="16">
        <v>4.7702094186143164E-2</v>
      </c>
      <c r="D63" s="16" t="s">
        <v>155</v>
      </c>
      <c r="E63" s="16" t="s">
        <v>156</v>
      </c>
      <c r="F63" s="16" t="s">
        <v>57</v>
      </c>
      <c r="G63" s="16">
        <v>2019</v>
      </c>
      <c r="H63" s="16" t="s">
        <v>722</v>
      </c>
      <c r="I63" s="16" t="s">
        <v>60</v>
      </c>
      <c r="J63" s="22">
        <v>2</v>
      </c>
      <c r="K63" s="21">
        <v>3</v>
      </c>
      <c r="L63" s="20">
        <v>1</v>
      </c>
      <c r="M63" s="22">
        <v>2</v>
      </c>
      <c r="N63" s="20">
        <v>1</v>
      </c>
      <c r="O63">
        <f t="shared" si="5"/>
        <v>1.05</v>
      </c>
      <c r="P63">
        <f t="shared" si="6"/>
        <v>1.05</v>
      </c>
      <c r="Q63">
        <f t="shared" si="7"/>
        <v>1</v>
      </c>
      <c r="R63">
        <f t="shared" si="8"/>
        <v>1.01</v>
      </c>
      <c r="S63">
        <f t="shared" si="9"/>
        <v>1</v>
      </c>
      <c r="T63" s="87">
        <f t="array" ref="T63">EXP(SQRT(SUM(LN(O63:S63)^2)))</f>
        <v>1.0722009304576894</v>
      </c>
    </row>
    <row r="64" spans="1:20" ht="44" thickBot="1" x14ac:dyDescent="0.4">
      <c r="A64" s="15"/>
      <c r="B64" s="16" t="s">
        <v>174</v>
      </c>
      <c r="C64" s="16">
        <v>3.6647664021125634</v>
      </c>
      <c r="D64" s="16" t="s">
        <v>155</v>
      </c>
      <c r="E64" s="16" t="s">
        <v>156</v>
      </c>
      <c r="F64" s="16" t="s">
        <v>57</v>
      </c>
      <c r="G64" s="16">
        <v>2019</v>
      </c>
      <c r="H64" s="16" t="s">
        <v>722</v>
      </c>
      <c r="I64" s="16" t="s">
        <v>60</v>
      </c>
      <c r="J64" s="22">
        <v>2</v>
      </c>
      <c r="K64" s="21">
        <v>3</v>
      </c>
      <c r="L64" s="20">
        <v>1</v>
      </c>
      <c r="M64" s="22">
        <v>2</v>
      </c>
      <c r="N64" s="20">
        <v>1</v>
      </c>
      <c r="O64">
        <f t="shared" si="5"/>
        <v>1.05</v>
      </c>
      <c r="P64">
        <f t="shared" si="6"/>
        <v>1.05</v>
      </c>
      <c r="Q64">
        <f t="shared" si="7"/>
        <v>1</v>
      </c>
      <c r="R64">
        <f t="shared" si="8"/>
        <v>1.01</v>
      </c>
      <c r="S64">
        <f t="shared" si="9"/>
        <v>1</v>
      </c>
      <c r="T64" s="87">
        <f t="array" ref="T64">EXP(SQRT(SUM(LN(O64:S64)^2)))</f>
        <v>1.0722009304576894</v>
      </c>
    </row>
    <row r="65" spans="1:20" ht="44" thickBot="1" x14ac:dyDescent="0.4">
      <c r="A65" s="15"/>
      <c r="B65" s="16" t="s">
        <v>175</v>
      </c>
      <c r="C65" s="16">
        <v>3.3124608721083075</v>
      </c>
      <c r="D65" s="16" t="s">
        <v>155</v>
      </c>
      <c r="E65" s="16" t="s">
        <v>156</v>
      </c>
      <c r="F65" s="16" t="s">
        <v>57</v>
      </c>
      <c r="G65" s="16">
        <v>2019</v>
      </c>
      <c r="H65" s="16" t="s">
        <v>722</v>
      </c>
      <c r="I65" s="16" t="s">
        <v>60</v>
      </c>
      <c r="J65" s="22">
        <v>2</v>
      </c>
      <c r="K65" s="21">
        <v>3</v>
      </c>
      <c r="L65" s="20">
        <v>1</v>
      </c>
      <c r="M65" s="22">
        <v>2</v>
      </c>
      <c r="N65" s="20">
        <v>1</v>
      </c>
      <c r="O65">
        <f t="shared" si="5"/>
        <v>1.05</v>
      </c>
      <c r="P65">
        <f t="shared" si="6"/>
        <v>1.05</v>
      </c>
      <c r="Q65">
        <f t="shared" si="7"/>
        <v>1</v>
      </c>
      <c r="R65">
        <f t="shared" si="8"/>
        <v>1.01</v>
      </c>
      <c r="S65">
        <f t="shared" si="9"/>
        <v>1</v>
      </c>
      <c r="T65" s="87">
        <f t="array" ref="T65">EXP(SQRT(SUM(LN(O65:S65)^2)))</f>
        <v>1.0722009304576894</v>
      </c>
    </row>
    <row r="66" spans="1:20" ht="44" thickBot="1" x14ac:dyDescent="0.4">
      <c r="A66" s="15"/>
      <c r="B66" s="16" t="s">
        <v>176</v>
      </c>
      <c r="C66" s="16">
        <v>2.2473214452282018</v>
      </c>
      <c r="D66" s="16" t="s">
        <v>155</v>
      </c>
      <c r="E66" s="16" t="s">
        <v>156</v>
      </c>
      <c r="F66" s="16" t="s">
        <v>57</v>
      </c>
      <c r="G66" s="16">
        <v>2019</v>
      </c>
      <c r="H66" s="16" t="s">
        <v>722</v>
      </c>
      <c r="I66" s="16" t="s">
        <v>60</v>
      </c>
      <c r="J66" s="22">
        <v>2</v>
      </c>
      <c r="K66" s="21">
        <v>3</v>
      </c>
      <c r="L66" s="20">
        <v>1</v>
      </c>
      <c r="M66" s="22">
        <v>2</v>
      </c>
      <c r="N66" s="20">
        <v>1</v>
      </c>
      <c r="O66">
        <f t="shared" si="5"/>
        <v>1.05</v>
      </c>
      <c r="P66">
        <f t="shared" si="6"/>
        <v>1.05</v>
      </c>
      <c r="Q66">
        <f t="shared" si="7"/>
        <v>1</v>
      </c>
      <c r="R66">
        <f t="shared" si="8"/>
        <v>1.01</v>
      </c>
      <c r="S66">
        <f t="shared" si="9"/>
        <v>1</v>
      </c>
      <c r="T66" s="87">
        <f t="array" ref="T66">EXP(SQRT(SUM(LN(O66:S66)^2)))</f>
        <v>1.0722009304576894</v>
      </c>
    </row>
    <row r="67" spans="1:20" ht="44" thickBot="1" x14ac:dyDescent="0.4">
      <c r="A67" s="15"/>
      <c r="B67" s="16" t="s">
        <v>177</v>
      </c>
      <c r="C67" s="16">
        <v>0.67120717696632481</v>
      </c>
      <c r="D67" s="16" t="s">
        <v>155</v>
      </c>
      <c r="E67" s="16" t="s">
        <v>156</v>
      </c>
      <c r="F67" s="16" t="s">
        <v>57</v>
      </c>
      <c r="G67" s="16">
        <v>2019</v>
      </c>
      <c r="H67" s="16" t="s">
        <v>722</v>
      </c>
      <c r="I67" s="16" t="s">
        <v>60</v>
      </c>
      <c r="J67" s="22">
        <v>2</v>
      </c>
      <c r="K67" s="21">
        <v>3</v>
      </c>
      <c r="L67" s="20">
        <v>1</v>
      </c>
      <c r="M67" s="22">
        <v>2</v>
      </c>
      <c r="N67" s="20">
        <v>1</v>
      </c>
      <c r="O67">
        <f t="shared" si="5"/>
        <v>1.05</v>
      </c>
      <c r="P67">
        <f t="shared" si="6"/>
        <v>1.05</v>
      </c>
      <c r="Q67">
        <f t="shared" si="7"/>
        <v>1</v>
      </c>
      <c r="R67">
        <f t="shared" si="8"/>
        <v>1.01</v>
      </c>
      <c r="S67">
        <f t="shared" si="9"/>
        <v>1</v>
      </c>
      <c r="T67" s="87">
        <f t="array" ref="T67">EXP(SQRT(SUM(LN(O67:S67)^2)))</f>
        <v>1.0722009304576894</v>
      </c>
    </row>
    <row r="68" spans="1:20" ht="44" thickBot="1" x14ac:dyDescent="0.4">
      <c r="A68" s="15"/>
      <c r="B68" s="16" t="s">
        <v>178</v>
      </c>
      <c r="C68" s="16">
        <v>1.0163200595254693</v>
      </c>
      <c r="D68" s="16" t="s">
        <v>155</v>
      </c>
      <c r="E68" s="16" t="s">
        <v>156</v>
      </c>
      <c r="F68" s="16" t="s">
        <v>57</v>
      </c>
      <c r="G68" s="16">
        <v>2019</v>
      </c>
      <c r="H68" s="16" t="s">
        <v>722</v>
      </c>
      <c r="I68" s="16" t="s">
        <v>60</v>
      </c>
      <c r="J68" s="22">
        <v>2</v>
      </c>
      <c r="K68" s="21">
        <v>3</v>
      </c>
      <c r="L68" s="20">
        <v>1</v>
      </c>
      <c r="M68" s="22">
        <v>2</v>
      </c>
      <c r="N68" s="20">
        <v>1</v>
      </c>
      <c r="O68">
        <f t="shared" si="5"/>
        <v>1.05</v>
      </c>
      <c r="P68">
        <f t="shared" si="6"/>
        <v>1.05</v>
      </c>
      <c r="Q68">
        <f t="shared" si="7"/>
        <v>1</v>
      </c>
      <c r="R68">
        <f t="shared" si="8"/>
        <v>1.01</v>
      </c>
      <c r="S68">
        <f t="shared" si="9"/>
        <v>1</v>
      </c>
      <c r="T68" s="87">
        <f t="array" ref="T68">EXP(SQRT(SUM(LN(O68:S68)^2)))</f>
        <v>1.0722009304576894</v>
      </c>
    </row>
    <row r="69" spans="1:20" ht="44" thickBot="1" x14ac:dyDescent="0.4">
      <c r="A69" s="15"/>
      <c r="B69" s="16" t="s">
        <v>179</v>
      </c>
      <c r="C69" s="16">
        <v>0.48156070867250567</v>
      </c>
      <c r="D69" s="16" t="s">
        <v>155</v>
      </c>
      <c r="E69" s="16" t="s">
        <v>156</v>
      </c>
      <c r="F69" s="16" t="s">
        <v>57</v>
      </c>
      <c r="G69" s="16">
        <v>2019</v>
      </c>
      <c r="H69" s="16" t="s">
        <v>722</v>
      </c>
      <c r="I69" s="16" t="s">
        <v>60</v>
      </c>
      <c r="J69" s="22">
        <v>2</v>
      </c>
      <c r="K69" s="21">
        <v>3</v>
      </c>
      <c r="L69" s="20">
        <v>1</v>
      </c>
      <c r="M69" s="22">
        <v>2</v>
      </c>
      <c r="N69" s="20">
        <v>1</v>
      </c>
      <c r="O69">
        <f t="shared" ref="O69:O100" si="10">IF(J69=1,W$5,IF(J69=2,W$6,IF(J69=3,W$7,IF(J69=4,W$8,IF(J69=5,W$9,"no")))))</f>
        <v>1.05</v>
      </c>
      <c r="P69">
        <f t="shared" ref="P69:P100" si="11">IF(K69=1,X$5,IF(K69=2,X$6,IF(K69=3,X$7,IF(K69=4,X$8,IF(K69=5,X$9,"no")))))</f>
        <v>1.05</v>
      </c>
      <c r="Q69">
        <f t="shared" ref="Q69:Q100" si="12">IF(L69=1,Y$5,IF(L69=2,Y$6,IF(L69=3,Y$7,IF(L69=4,Y$8,IF(L69=5,Y$9,"no")))))</f>
        <v>1</v>
      </c>
      <c r="R69">
        <f t="shared" ref="R69:R100" si="13">IF(M69=1,Z$5,IF(M69=2,Z$6,IF(M69=3,Z$7,IF(M69=4,Z$8,IF(M69=5,Z$9,"no")))))</f>
        <v>1.01</v>
      </c>
      <c r="S69">
        <f t="shared" ref="S69:S100" si="14">IF(N69=1,AA$5,IF(N69=2,AA$6,IF(N69=3,AA$7,IF(N69=4,AA$8,IF(N69=5,AA$9,"no")))))</f>
        <v>1</v>
      </c>
      <c r="T69" s="87">
        <f t="array" ref="T69">EXP(SQRT(SUM(LN(O69:S69)^2)))</f>
        <v>1.0722009304576894</v>
      </c>
    </row>
    <row r="70" spans="1:20" ht="44" thickBot="1" x14ac:dyDescent="0.4">
      <c r="A70" s="15"/>
      <c r="B70" s="16" t="s">
        <v>180</v>
      </c>
      <c r="C70" s="16">
        <v>0.34117450845310049</v>
      </c>
      <c r="D70" s="16" t="s">
        <v>155</v>
      </c>
      <c r="E70" s="16" t="s">
        <v>156</v>
      </c>
      <c r="F70" s="16" t="s">
        <v>57</v>
      </c>
      <c r="G70" s="16">
        <v>2019</v>
      </c>
      <c r="H70" s="16" t="s">
        <v>722</v>
      </c>
      <c r="I70" s="16" t="s">
        <v>60</v>
      </c>
      <c r="J70" s="22">
        <v>2</v>
      </c>
      <c r="K70" s="21">
        <v>3</v>
      </c>
      <c r="L70" s="20">
        <v>1</v>
      </c>
      <c r="M70" s="22">
        <v>2</v>
      </c>
      <c r="N70" s="20">
        <v>1</v>
      </c>
      <c r="O70">
        <f t="shared" si="10"/>
        <v>1.05</v>
      </c>
      <c r="P70">
        <f t="shared" si="11"/>
        <v>1.05</v>
      </c>
      <c r="Q70">
        <f t="shared" si="12"/>
        <v>1</v>
      </c>
      <c r="R70">
        <f t="shared" si="13"/>
        <v>1.01</v>
      </c>
      <c r="S70">
        <f t="shared" si="14"/>
        <v>1</v>
      </c>
      <c r="T70" s="87">
        <f t="array" ref="T70">EXP(SQRT(SUM(LN(O70:S70)^2)))</f>
        <v>1.0722009304576894</v>
      </c>
    </row>
    <row r="71" spans="1:20" ht="44" thickBot="1" x14ac:dyDescent="0.4">
      <c r="A71" s="15"/>
      <c r="B71" s="16" t="s">
        <v>181</v>
      </c>
      <c r="C71" s="16">
        <v>5.9806539412561852</v>
      </c>
      <c r="D71" s="16" t="s">
        <v>155</v>
      </c>
      <c r="E71" s="16" t="s">
        <v>156</v>
      </c>
      <c r="F71" s="16" t="s">
        <v>57</v>
      </c>
      <c r="G71" s="16">
        <v>2019</v>
      </c>
      <c r="H71" s="16" t="s">
        <v>722</v>
      </c>
      <c r="I71" s="16" t="s">
        <v>60</v>
      </c>
      <c r="J71" s="22">
        <v>2</v>
      </c>
      <c r="K71" s="21">
        <v>3</v>
      </c>
      <c r="L71" s="20">
        <v>1</v>
      </c>
      <c r="M71" s="22">
        <v>2</v>
      </c>
      <c r="N71" s="20">
        <v>1</v>
      </c>
      <c r="O71">
        <f t="shared" si="10"/>
        <v>1.05</v>
      </c>
      <c r="P71">
        <f t="shared" si="11"/>
        <v>1.05</v>
      </c>
      <c r="Q71">
        <f t="shared" si="12"/>
        <v>1</v>
      </c>
      <c r="R71">
        <f t="shared" si="13"/>
        <v>1.01</v>
      </c>
      <c r="S71">
        <f t="shared" si="14"/>
        <v>1</v>
      </c>
      <c r="T71" s="87">
        <f t="array" ref="T71">EXP(SQRT(SUM(LN(O71:S71)^2)))</f>
        <v>1.0722009304576894</v>
      </c>
    </row>
    <row r="72" spans="1:20" ht="44" thickBot="1" x14ac:dyDescent="0.4">
      <c r="A72" s="15"/>
      <c r="B72" s="16" t="s">
        <v>182</v>
      </c>
      <c r="C72" s="16">
        <v>0.63668782670697721</v>
      </c>
      <c r="D72" s="16" t="s">
        <v>155</v>
      </c>
      <c r="E72" s="16" t="s">
        <v>156</v>
      </c>
      <c r="F72" s="16" t="s">
        <v>57</v>
      </c>
      <c r="G72" s="16">
        <v>2019</v>
      </c>
      <c r="H72" s="16" t="s">
        <v>722</v>
      </c>
      <c r="I72" s="16" t="s">
        <v>60</v>
      </c>
      <c r="J72" s="22">
        <v>2</v>
      </c>
      <c r="K72" s="21">
        <v>3</v>
      </c>
      <c r="L72" s="20">
        <v>1</v>
      </c>
      <c r="M72" s="22">
        <v>2</v>
      </c>
      <c r="N72" s="20">
        <v>1</v>
      </c>
      <c r="O72">
        <f t="shared" si="10"/>
        <v>1.05</v>
      </c>
      <c r="P72">
        <f t="shared" si="11"/>
        <v>1.05</v>
      </c>
      <c r="Q72">
        <f t="shared" si="12"/>
        <v>1</v>
      </c>
      <c r="R72">
        <f t="shared" si="13"/>
        <v>1.01</v>
      </c>
      <c r="S72">
        <f t="shared" si="14"/>
        <v>1</v>
      </c>
      <c r="T72" s="87">
        <f t="array" ref="T72">EXP(SQRT(SUM(LN(O72:S72)^2)))</f>
        <v>1.0722009304576894</v>
      </c>
    </row>
    <row r="73" spans="1:20" ht="44" thickBot="1" x14ac:dyDescent="0.4">
      <c r="A73" s="15"/>
      <c r="B73" s="16" t="s">
        <v>183</v>
      </c>
      <c r="C73" s="16">
        <v>1.8353177007259906E-2</v>
      </c>
      <c r="D73" s="16" t="s">
        <v>155</v>
      </c>
      <c r="E73" s="16" t="s">
        <v>156</v>
      </c>
      <c r="F73" s="16" t="s">
        <v>57</v>
      </c>
      <c r="G73" s="16">
        <v>2019</v>
      </c>
      <c r="H73" s="16" t="s">
        <v>722</v>
      </c>
      <c r="I73" s="16" t="s">
        <v>60</v>
      </c>
      <c r="J73" s="22">
        <v>2</v>
      </c>
      <c r="K73" s="21">
        <v>3</v>
      </c>
      <c r="L73" s="20">
        <v>1</v>
      </c>
      <c r="M73" s="22">
        <v>2</v>
      </c>
      <c r="N73" s="20">
        <v>1</v>
      </c>
      <c r="O73">
        <f t="shared" si="10"/>
        <v>1.05</v>
      </c>
      <c r="P73">
        <f t="shared" si="11"/>
        <v>1.05</v>
      </c>
      <c r="Q73">
        <f t="shared" si="12"/>
        <v>1</v>
      </c>
      <c r="R73">
        <f t="shared" si="13"/>
        <v>1.01</v>
      </c>
      <c r="S73">
        <f t="shared" si="14"/>
        <v>1</v>
      </c>
      <c r="T73" s="87">
        <f t="array" ref="T73">EXP(SQRT(SUM(LN(O73:S73)^2)))</f>
        <v>1.0722009304576894</v>
      </c>
    </row>
    <row r="74" spans="1:20" ht="44" thickBot="1" x14ac:dyDescent="0.4">
      <c r="A74" s="15"/>
      <c r="B74" s="16" t="s">
        <v>184</v>
      </c>
      <c r="C74" s="16">
        <v>2.2159537967373981</v>
      </c>
      <c r="D74" s="16" t="s">
        <v>155</v>
      </c>
      <c r="E74" s="16" t="s">
        <v>156</v>
      </c>
      <c r="F74" s="16" t="s">
        <v>57</v>
      </c>
      <c r="G74" s="16">
        <v>2019</v>
      </c>
      <c r="H74" s="16" t="s">
        <v>722</v>
      </c>
      <c r="I74" s="16" t="s">
        <v>60</v>
      </c>
      <c r="J74" s="22">
        <v>2</v>
      </c>
      <c r="K74" s="21">
        <v>3</v>
      </c>
      <c r="L74" s="20">
        <v>1</v>
      </c>
      <c r="M74" s="22">
        <v>2</v>
      </c>
      <c r="N74" s="20">
        <v>1</v>
      </c>
      <c r="O74">
        <f t="shared" si="10"/>
        <v>1.05</v>
      </c>
      <c r="P74">
        <f t="shared" si="11"/>
        <v>1.05</v>
      </c>
      <c r="Q74">
        <f t="shared" si="12"/>
        <v>1</v>
      </c>
      <c r="R74">
        <f t="shared" si="13"/>
        <v>1.01</v>
      </c>
      <c r="S74">
        <f t="shared" si="14"/>
        <v>1</v>
      </c>
      <c r="T74" s="87">
        <f t="array" ref="T74">EXP(SQRT(SUM(LN(O74:S74)^2)))</f>
        <v>1.0722009304576894</v>
      </c>
    </row>
    <row r="75" spans="1:20" ht="44" thickBot="1" x14ac:dyDescent="0.4">
      <c r="A75" s="15"/>
      <c r="B75" s="16" t="s">
        <v>185</v>
      </c>
      <c r="C75" s="16">
        <v>0.79330319663706894</v>
      </c>
      <c r="D75" s="16" t="s">
        <v>155</v>
      </c>
      <c r="E75" s="16" t="s">
        <v>156</v>
      </c>
      <c r="F75" s="16" t="s">
        <v>57</v>
      </c>
      <c r="G75" s="16">
        <v>2019</v>
      </c>
      <c r="H75" s="16" t="s">
        <v>722</v>
      </c>
      <c r="I75" s="16" t="s">
        <v>60</v>
      </c>
      <c r="J75" s="22">
        <v>2</v>
      </c>
      <c r="K75" s="21">
        <v>3</v>
      </c>
      <c r="L75" s="20">
        <v>1</v>
      </c>
      <c r="M75" s="22">
        <v>2</v>
      </c>
      <c r="N75" s="20">
        <v>1</v>
      </c>
      <c r="O75">
        <f t="shared" si="10"/>
        <v>1.05</v>
      </c>
      <c r="P75">
        <f t="shared" si="11"/>
        <v>1.05</v>
      </c>
      <c r="Q75">
        <f t="shared" si="12"/>
        <v>1</v>
      </c>
      <c r="R75">
        <f t="shared" si="13"/>
        <v>1.01</v>
      </c>
      <c r="S75">
        <f t="shared" si="14"/>
        <v>1</v>
      </c>
      <c r="T75" s="87">
        <f t="array" ref="T75">EXP(SQRT(SUM(LN(O75:S75)^2)))</f>
        <v>1.0722009304576894</v>
      </c>
    </row>
    <row r="76" spans="1:20" ht="44" thickBot="1" x14ac:dyDescent="0.4">
      <c r="A76" s="15"/>
      <c r="B76" s="16" t="s">
        <v>186</v>
      </c>
      <c r="C76" s="16">
        <v>6.3157531928369952</v>
      </c>
      <c r="D76" s="16" t="s">
        <v>155</v>
      </c>
      <c r="E76" s="16" t="s">
        <v>156</v>
      </c>
      <c r="F76" s="16" t="s">
        <v>57</v>
      </c>
      <c r="G76" s="16">
        <v>2019</v>
      </c>
      <c r="H76" s="16" t="s">
        <v>722</v>
      </c>
      <c r="I76" s="16" t="s">
        <v>60</v>
      </c>
      <c r="J76" s="22">
        <v>2</v>
      </c>
      <c r="K76" s="21">
        <v>3</v>
      </c>
      <c r="L76" s="20">
        <v>1</v>
      </c>
      <c r="M76" s="22">
        <v>2</v>
      </c>
      <c r="N76" s="20">
        <v>1</v>
      </c>
      <c r="O76">
        <f t="shared" si="10"/>
        <v>1.05</v>
      </c>
      <c r="P76">
        <f t="shared" si="11"/>
        <v>1.05</v>
      </c>
      <c r="Q76">
        <f t="shared" si="12"/>
        <v>1</v>
      </c>
      <c r="R76">
        <f t="shared" si="13"/>
        <v>1.01</v>
      </c>
      <c r="S76">
        <f t="shared" si="14"/>
        <v>1</v>
      </c>
      <c r="T76" s="87">
        <f t="array" ref="T76">EXP(SQRT(SUM(LN(O76:S76)^2)))</f>
        <v>1.0722009304576894</v>
      </c>
    </row>
    <row r="77" spans="1:20" ht="44" thickBot="1" x14ac:dyDescent="0.4">
      <c r="A77" s="15"/>
      <c r="B77" s="16" t="s">
        <v>187</v>
      </c>
      <c r="C77" s="16">
        <v>11.704528526433556</v>
      </c>
      <c r="D77" s="16" t="s">
        <v>155</v>
      </c>
      <c r="E77" s="16" t="s">
        <v>156</v>
      </c>
      <c r="F77" s="16" t="s">
        <v>57</v>
      </c>
      <c r="G77" s="16">
        <v>2019</v>
      </c>
      <c r="H77" s="16" t="s">
        <v>722</v>
      </c>
      <c r="I77" s="16" t="s">
        <v>60</v>
      </c>
      <c r="J77" s="22">
        <v>2</v>
      </c>
      <c r="K77" s="21">
        <v>3</v>
      </c>
      <c r="L77" s="20">
        <v>1</v>
      </c>
      <c r="M77" s="22">
        <v>2</v>
      </c>
      <c r="N77" s="20">
        <v>1</v>
      </c>
      <c r="O77">
        <f t="shared" si="10"/>
        <v>1.05</v>
      </c>
      <c r="P77">
        <f t="shared" si="11"/>
        <v>1.05</v>
      </c>
      <c r="Q77">
        <f t="shared" si="12"/>
        <v>1</v>
      </c>
      <c r="R77">
        <f t="shared" si="13"/>
        <v>1.01</v>
      </c>
      <c r="S77">
        <f t="shared" si="14"/>
        <v>1</v>
      </c>
      <c r="T77" s="87">
        <f t="array" ref="T77">EXP(SQRT(SUM(LN(O77:S77)^2)))</f>
        <v>1.0722009304576894</v>
      </c>
    </row>
    <row r="78" spans="1:20" ht="44" thickBot="1" x14ac:dyDescent="0.4">
      <c r="A78" s="15"/>
      <c r="B78" s="16" t="s">
        <v>188</v>
      </c>
      <c r="C78" s="16">
        <v>0.65895466516814361</v>
      </c>
      <c r="D78" s="16" t="s">
        <v>155</v>
      </c>
      <c r="E78" s="16" t="s">
        <v>156</v>
      </c>
      <c r="F78" s="16" t="s">
        <v>57</v>
      </c>
      <c r="G78" s="16">
        <v>2019</v>
      </c>
      <c r="H78" s="16" t="s">
        <v>722</v>
      </c>
      <c r="I78" s="16" t="s">
        <v>60</v>
      </c>
      <c r="J78" s="22">
        <v>2</v>
      </c>
      <c r="K78" s="21">
        <v>3</v>
      </c>
      <c r="L78" s="20">
        <v>1</v>
      </c>
      <c r="M78" s="22">
        <v>2</v>
      </c>
      <c r="N78" s="20">
        <v>1</v>
      </c>
      <c r="O78">
        <f t="shared" si="10"/>
        <v>1.05</v>
      </c>
      <c r="P78">
        <f t="shared" si="11"/>
        <v>1.05</v>
      </c>
      <c r="Q78">
        <f t="shared" si="12"/>
        <v>1</v>
      </c>
      <c r="R78">
        <f t="shared" si="13"/>
        <v>1.01</v>
      </c>
      <c r="S78">
        <f t="shared" si="14"/>
        <v>1</v>
      </c>
      <c r="T78" s="87">
        <f t="array" ref="T78">EXP(SQRT(SUM(LN(O78:S78)^2)))</f>
        <v>1.0722009304576894</v>
      </c>
    </row>
    <row r="79" spans="1:20" ht="44" thickBot="1" x14ac:dyDescent="0.4">
      <c r="A79" s="15"/>
      <c r="B79" s="16" t="s">
        <v>189</v>
      </c>
      <c r="C79" s="16">
        <v>0.87147271961096129</v>
      </c>
      <c r="D79" s="16" t="s">
        <v>155</v>
      </c>
      <c r="E79" s="16" t="s">
        <v>156</v>
      </c>
      <c r="F79" s="16" t="s">
        <v>57</v>
      </c>
      <c r="G79" s="16">
        <v>2019</v>
      </c>
      <c r="H79" s="16" t="s">
        <v>722</v>
      </c>
      <c r="I79" s="16" t="s">
        <v>60</v>
      </c>
      <c r="J79" s="22">
        <v>2</v>
      </c>
      <c r="K79" s="21">
        <v>3</v>
      </c>
      <c r="L79" s="20">
        <v>1</v>
      </c>
      <c r="M79" s="22">
        <v>2</v>
      </c>
      <c r="N79" s="20">
        <v>1</v>
      </c>
      <c r="O79">
        <f t="shared" si="10"/>
        <v>1.05</v>
      </c>
      <c r="P79">
        <f t="shared" si="11"/>
        <v>1.05</v>
      </c>
      <c r="Q79">
        <f t="shared" si="12"/>
        <v>1</v>
      </c>
      <c r="R79">
        <f t="shared" si="13"/>
        <v>1.01</v>
      </c>
      <c r="S79">
        <f t="shared" si="14"/>
        <v>1</v>
      </c>
      <c r="T79" s="87">
        <f t="array" ref="T79">EXP(SQRT(SUM(LN(O79:S79)^2)))</f>
        <v>1.0722009304576894</v>
      </c>
    </row>
    <row r="80" spans="1:20" ht="44" thickBot="1" x14ac:dyDescent="0.4">
      <c r="A80" s="15"/>
      <c r="B80" s="16" t="s">
        <v>190</v>
      </c>
      <c r="C80" s="16">
        <v>5.7118232206620991</v>
      </c>
      <c r="D80" s="16" t="s">
        <v>155</v>
      </c>
      <c r="E80" s="16" t="s">
        <v>156</v>
      </c>
      <c r="F80" s="16" t="s">
        <v>57</v>
      </c>
      <c r="G80" s="16">
        <v>2019</v>
      </c>
      <c r="H80" s="16" t="s">
        <v>722</v>
      </c>
      <c r="I80" s="16" t="s">
        <v>60</v>
      </c>
      <c r="J80" s="22">
        <v>2</v>
      </c>
      <c r="K80" s="21">
        <v>3</v>
      </c>
      <c r="L80" s="20">
        <v>1</v>
      </c>
      <c r="M80" s="22">
        <v>2</v>
      </c>
      <c r="N80" s="20">
        <v>1</v>
      </c>
      <c r="O80">
        <f t="shared" si="10"/>
        <v>1.05</v>
      </c>
      <c r="P80">
        <f t="shared" si="11"/>
        <v>1.05</v>
      </c>
      <c r="Q80">
        <f t="shared" si="12"/>
        <v>1</v>
      </c>
      <c r="R80">
        <f t="shared" si="13"/>
        <v>1.01</v>
      </c>
      <c r="S80">
        <f t="shared" si="14"/>
        <v>1</v>
      </c>
      <c r="T80" s="87">
        <f t="array" ref="T80">EXP(SQRT(SUM(LN(O80:S80)^2)))</f>
        <v>1.0722009304576894</v>
      </c>
    </row>
    <row r="81" spans="1:20" ht="44" thickBot="1" x14ac:dyDescent="0.4">
      <c r="A81" s="15"/>
      <c r="B81" s="16" t="s">
        <v>191</v>
      </c>
      <c r="C81" s="16">
        <v>9.5026162088361468E-2</v>
      </c>
      <c r="D81" s="16" t="s">
        <v>155</v>
      </c>
      <c r="E81" s="16" t="s">
        <v>156</v>
      </c>
      <c r="F81" s="16" t="s">
        <v>57</v>
      </c>
      <c r="G81" s="16">
        <v>2019</v>
      </c>
      <c r="H81" s="16" t="s">
        <v>722</v>
      </c>
      <c r="I81" s="16" t="s">
        <v>60</v>
      </c>
      <c r="J81" s="22">
        <v>2</v>
      </c>
      <c r="K81" s="21">
        <v>3</v>
      </c>
      <c r="L81" s="20">
        <v>1</v>
      </c>
      <c r="M81" s="22">
        <v>2</v>
      </c>
      <c r="N81" s="20">
        <v>1</v>
      </c>
      <c r="O81">
        <f t="shared" si="10"/>
        <v>1.05</v>
      </c>
      <c r="P81">
        <f t="shared" si="11"/>
        <v>1.05</v>
      </c>
      <c r="Q81">
        <f t="shared" si="12"/>
        <v>1</v>
      </c>
      <c r="R81">
        <f t="shared" si="13"/>
        <v>1.01</v>
      </c>
      <c r="S81">
        <f t="shared" si="14"/>
        <v>1</v>
      </c>
      <c r="T81" s="87">
        <f t="array" ref="T81">EXP(SQRT(SUM(LN(O81:S81)^2)))</f>
        <v>1.0722009304576894</v>
      </c>
    </row>
    <row r="82" spans="1:20" ht="44" thickBot="1" x14ac:dyDescent="0.4">
      <c r="A82" s="15"/>
      <c r="B82" s="16" t="s">
        <v>192</v>
      </c>
      <c r="C82" s="16">
        <v>0.39641057814709146</v>
      </c>
      <c r="D82" s="16" t="s">
        <v>155</v>
      </c>
      <c r="E82" s="16" t="s">
        <v>156</v>
      </c>
      <c r="F82" s="16" t="s">
        <v>57</v>
      </c>
      <c r="G82" s="16">
        <v>2019</v>
      </c>
      <c r="H82" s="16" t="s">
        <v>722</v>
      </c>
      <c r="I82" s="16" t="s">
        <v>60</v>
      </c>
      <c r="J82" s="22">
        <v>2</v>
      </c>
      <c r="K82" s="21">
        <v>3</v>
      </c>
      <c r="L82" s="20">
        <v>1</v>
      </c>
      <c r="M82" s="22">
        <v>2</v>
      </c>
      <c r="N82" s="20">
        <v>1</v>
      </c>
      <c r="O82">
        <f t="shared" si="10"/>
        <v>1.05</v>
      </c>
      <c r="P82">
        <f t="shared" si="11"/>
        <v>1.05</v>
      </c>
      <c r="Q82">
        <f t="shared" si="12"/>
        <v>1</v>
      </c>
      <c r="R82">
        <f t="shared" si="13"/>
        <v>1.01</v>
      </c>
      <c r="S82">
        <f t="shared" si="14"/>
        <v>1</v>
      </c>
      <c r="T82" s="87">
        <f t="array" ref="T82">EXP(SQRT(SUM(LN(O82:S82)^2)))</f>
        <v>1.0722009304576894</v>
      </c>
    </row>
    <row r="83" spans="1:20" ht="44" thickBot="1" x14ac:dyDescent="0.4">
      <c r="A83" s="15"/>
      <c r="B83" s="16" t="s">
        <v>193</v>
      </c>
      <c r="C83" s="16">
        <v>1.6554770514273599E-2</v>
      </c>
      <c r="D83" s="16" t="s">
        <v>155</v>
      </c>
      <c r="E83" s="16" t="s">
        <v>156</v>
      </c>
      <c r="F83" s="16" t="s">
        <v>57</v>
      </c>
      <c r="G83" s="16">
        <v>2019</v>
      </c>
      <c r="H83" s="16" t="s">
        <v>722</v>
      </c>
      <c r="I83" s="16" t="s">
        <v>60</v>
      </c>
      <c r="J83" s="22">
        <v>2</v>
      </c>
      <c r="K83" s="21">
        <v>3</v>
      </c>
      <c r="L83" s="20">
        <v>1</v>
      </c>
      <c r="M83" s="22">
        <v>2</v>
      </c>
      <c r="N83" s="20">
        <v>1</v>
      </c>
      <c r="O83">
        <f t="shared" si="10"/>
        <v>1.05</v>
      </c>
      <c r="P83">
        <f t="shared" si="11"/>
        <v>1.05</v>
      </c>
      <c r="Q83">
        <f t="shared" si="12"/>
        <v>1</v>
      </c>
      <c r="R83">
        <f t="shared" si="13"/>
        <v>1.01</v>
      </c>
      <c r="S83">
        <f t="shared" si="14"/>
        <v>1</v>
      </c>
      <c r="T83" s="87">
        <f t="array" ref="T83">EXP(SQRT(SUM(LN(O83:S83)^2)))</f>
        <v>1.0722009304576894</v>
      </c>
    </row>
    <row r="84" spans="1:20" ht="44" thickBot="1" x14ac:dyDescent="0.4">
      <c r="A84" s="15"/>
      <c r="B84" s="16" t="s">
        <v>194</v>
      </c>
      <c r="C84" s="16">
        <v>2.7874864618195723E-2</v>
      </c>
      <c r="D84" s="16" t="s">
        <v>155</v>
      </c>
      <c r="E84" s="16" t="s">
        <v>156</v>
      </c>
      <c r="F84" s="16" t="s">
        <v>57</v>
      </c>
      <c r="G84" s="16">
        <v>2019</v>
      </c>
      <c r="H84" s="16" t="s">
        <v>722</v>
      </c>
      <c r="I84" s="16" t="s">
        <v>60</v>
      </c>
      <c r="J84" s="22">
        <v>2</v>
      </c>
      <c r="K84" s="21">
        <v>3</v>
      </c>
      <c r="L84" s="20">
        <v>1</v>
      </c>
      <c r="M84" s="22">
        <v>2</v>
      </c>
      <c r="N84" s="20">
        <v>1</v>
      </c>
      <c r="O84">
        <f t="shared" si="10"/>
        <v>1.05</v>
      </c>
      <c r="P84">
        <f t="shared" si="11"/>
        <v>1.05</v>
      </c>
      <c r="Q84">
        <f t="shared" si="12"/>
        <v>1</v>
      </c>
      <c r="R84">
        <f t="shared" si="13"/>
        <v>1.01</v>
      </c>
      <c r="S84">
        <f t="shared" si="14"/>
        <v>1</v>
      </c>
      <c r="T84" s="87">
        <f t="array" ref="T84">EXP(SQRT(SUM(LN(O84:S84)^2)))</f>
        <v>1.0722009304576894</v>
      </c>
    </row>
    <row r="85" spans="1:20" ht="44" thickBot="1" x14ac:dyDescent="0.4">
      <c r="A85" s="15"/>
      <c r="B85" s="16" t="s">
        <v>195</v>
      </c>
      <c r="C85" s="16">
        <v>0.75262396711176049</v>
      </c>
      <c r="D85" s="16" t="s">
        <v>155</v>
      </c>
      <c r="E85" s="16" t="s">
        <v>156</v>
      </c>
      <c r="F85" s="16" t="s">
        <v>57</v>
      </c>
      <c r="G85" s="16">
        <v>2019</v>
      </c>
      <c r="H85" s="16" t="s">
        <v>722</v>
      </c>
      <c r="I85" s="16" t="s">
        <v>60</v>
      </c>
      <c r="J85" s="22">
        <v>2</v>
      </c>
      <c r="K85" s="21">
        <v>3</v>
      </c>
      <c r="L85" s="20">
        <v>1</v>
      </c>
      <c r="M85" s="22">
        <v>2</v>
      </c>
      <c r="N85" s="20">
        <v>1</v>
      </c>
      <c r="O85">
        <f t="shared" si="10"/>
        <v>1.05</v>
      </c>
      <c r="P85">
        <f t="shared" si="11"/>
        <v>1.05</v>
      </c>
      <c r="Q85">
        <f t="shared" si="12"/>
        <v>1</v>
      </c>
      <c r="R85">
        <f t="shared" si="13"/>
        <v>1.01</v>
      </c>
      <c r="S85">
        <f t="shared" si="14"/>
        <v>1</v>
      </c>
      <c r="T85" s="87">
        <f t="array" ref="T85">EXP(SQRT(SUM(LN(O85:S85)^2)))</f>
        <v>1.0722009304576894</v>
      </c>
    </row>
    <row r="86" spans="1:20" ht="44" thickBot="1" x14ac:dyDescent="0.4">
      <c r="A86" s="15"/>
      <c r="B86" s="16" t="s">
        <v>196</v>
      </c>
      <c r="C86" s="16">
        <v>0.11267510222957335</v>
      </c>
      <c r="D86" s="16" t="s">
        <v>155</v>
      </c>
      <c r="E86" s="16" t="s">
        <v>156</v>
      </c>
      <c r="F86" s="16" t="s">
        <v>57</v>
      </c>
      <c r="G86" s="16">
        <v>2019</v>
      </c>
      <c r="H86" s="16" t="s">
        <v>722</v>
      </c>
      <c r="I86" s="16" t="s">
        <v>60</v>
      </c>
      <c r="J86" s="22">
        <v>2</v>
      </c>
      <c r="K86" s="21">
        <v>3</v>
      </c>
      <c r="L86" s="20">
        <v>1</v>
      </c>
      <c r="M86" s="22">
        <v>2</v>
      </c>
      <c r="N86" s="20">
        <v>1</v>
      </c>
      <c r="O86">
        <f t="shared" si="10"/>
        <v>1.05</v>
      </c>
      <c r="P86">
        <f t="shared" si="11"/>
        <v>1.05</v>
      </c>
      <c r="Q86">
        <f t="shared" si="12"/>
        <v>1</v>
      </c>
      <c r="R86">
        <f t="shared" si="13"/>
        <v>1.01</v>
      </c>
      <c r="S86">
        <f t="shared" si="14"/>
        <v>1</v>
      </c>
      <c r="T86" s="87">
        <f t="array" ref="T86">EXP(SQRT(SUM(LN(O86:S86)^2)))</f>
        <v>1.0722009304576894</v>
      </c>
    </row>
    <row r="87" spans="1:20" ht="44" thickBot="1" x14ac:dyDescent="0.4">
      <c r="A87" s="15"/>
      <c r="B87" s="16" t="s">
        <v>197</v>
      </c>
      <c r="C87" s="16">
        <v>6.8565198005410444E-2</v>
      </c>
      <c r="D87" s="16" t="s">
        <v>155</v>
      </c>
      <c r="E87" s="16" t="s">
        <v>156</v>
      </c>
      <c r="F87" s="16" t="s">
        <v>57</v>
      </c>
      <c r="G87" s="16">
        <v>2019</v>
      </c>
      <c r="H87" s="16" t="s">
        <v>722</v>
      </c>
      <c r="I87" s="16" t="s">
        <v>60</v>
      </c>
      <c r="J87" s="22">
        <v>2</v>
      </c>
      <c r="K87" s="21">
        <v>3</v>
      </c>
      <c r="L87" s="20">
        <v>1</v>
      </c>
      <c r="M87" s="22">
        <v>2</v>
      </c>
      <c r="N87" s="20">
        <v>1</v>
      </c>
      <c r="O87">
        <f t="shared" si="10"/>
        <v>1.05</v>
      </c>
      <c r="P87">
        <f t="shared" si="11"/>
        <v>1.05</v>
      </c>
      <c r="Q87">
        <f t="shared" si="12"/>
        <v>1</v>
      </c>
      <c r="R87">
        <f t="shared" si="13"/>
        <v>1.01</v>
      </c>
      <c r="S87">
        <f t="shared" si="14"/>
        <v>1</v>
      </c>
      <c r="T87" s="87">
        <f t="array" ref="T87">EXP(SQRT(SUM(LN(O87:S87)^2)))</f>
        <v>1.0722009304576894</v>
      </c>
    </row>
    <row r="88" spans="1:20" ht="44" thickBot="1" x14ac:dyDescent="0.4">
      <c r="A88" s="15"/>
      <c r="B88" s="16" t="s">
        <v>198</v>
      </c>
      <c r="C88" s="16">
        <v>0.17101248041889072</v>
      </c>
      <c r="D88" s="16" t="s">
        <v>155</v>
      </c>
      <c r="E88" s="16" t="s">
        <v>156</v>
      </c>
      <c r="F88" s="16" t="s">
        <v>57</v>
      </c>
      <c r="G88" s="16">
        <v>2019</v>
      </c>
      <c r="H88" s="16" t="s">
        <v>722</v>
      </c>
      <c r="I88" s="16" t="s">
        <v>60</v>
      </c>
      <c r="J88" s="22">
        <v>2</v>
      </c>
      <c r="K88" s="21">
        <v>3</v>
      </c>
      <c r="L88" s="20">
        <v>1</v>
      </c>
      <c r="M88" s="22">
        <v>2</v>
      </c>
      <c r="N88" s="20">
        <v>1</v>
      </c>
      <c r="O88">
        <f t="shared" si="10"/>
        <v>1.05</v>
      </c>
      <c r="P88">
        <f t="shared" si="11"/>
        <v>1.05</v>
      </c>
      <c r="Q88">
        <f t="shared" si="12"/>
        <v>1</v>
      </c>
      <c r="R88">
        <f t="shared" si="13"/>
        <v>1.01</v>
      </c>
      <c r="S88">
        <f t="shared" si="14"/>
        <v>1</v>
      </c>
      <c r="T88" s="87">
        <f t="array" ref="T88">EXP(SQRT(SUM(LN(O88:S88)^2)))</f>
        <v>1.0722009304576894</v>
      </c>
    </row>
    <row r="89" spans="1:20" ht="114.75" customHeight="1" thickBot="1" x14ac:dyDescent="0.4">
      <c r="A89" s="15" t="s">
        <v>199</v>
      </c>
      <c r="B89" s="16" t="s">
        <v>200</v>
      </c>
      <c r="C89" s="16" t="s">
        <v>201</v>
      </c>
      <c r="D89" s="16" t="s">
        <v>74</v>
      </c>
      <c r="E89" s="16" t="s">
        <v>146</v>
      </c>
      <c r="F89" s="16" t="s">
        <v>57</v>
      </c>
      <c r="G89" s="16">
        <v>2019</v>
      </c>
      <c r="H89" s="16" t="s">
        <v>722</v>
      </c>
      <c r="I89" s="16" t="s">
        <v>202</v>
      </c>
      <c r="J89" s="22">
        <v>2</v>
      </c>
      <c r="K89" s="21">
        <v>3</v>
      </c>
      <c r="L89" s="20">
        <v>1</v>
      </c>
      <c r="M89" s="22">
        <v>2</v>
      </c>
      <c r="N89" s="20">
        <v>1</v>
      </c>
      <c r="O89">
        <f t="shared" si="10"/>
        <v>1.05</v>
      </c>
      <c r="P89">
        <f t="shared" si="11"/>
        <v>1.05</v>
      </c>
      <c r="Q89">
        <f t="shared" si="12"/>
        <v>1</v>
      </c>
      <c r="R89">
        <f t="shared" si="13"/>
        <v>1.01</v>
      </c>
      <c r="S89">
        <f t="shared" si="14"/>
        <v>1</v>
      </c>
      <c r="T89" s="87">
        <f t="array" ref="T89">EXP(SQRT(SUM(LN(O89:S89)^2)))</f>
        <v>1.0722009304576894</v>
      </c>
    </row>
    <row r="90" spans="1:20" ht="114.75" customHeight="1" thickBot="1" x14ac:dyDescent="0.4">
      <c r="A90" s="15"/>
      <c r="B90" s="16" t="s">
        <v>203</v>
      </c>
      <c r="C90" s="16" t="s">
        <v>201</v>
      </c>
      <c r="D90" s="16" t="s">
        <v>74</v>
      </c>
      <c r="E90" s="16" t="s">
        <v>146</v>
      </c>
      <c r="F90" s="16" t="s">
        <v>57</v>
      </c>
      <c r="G90" s="16">
        <v>2019</v>
      </c>
      <c r="H90" s="16" t="s">
        <v>722</v>
      </c>
      <c r="I90" s="16" t="s">
        <v>202</v>
      </c>
      <c r="J90" s="22">
        <v>2</v>
      </c>
      <c r="K90" s="21">
        <v>3</v>
      </c>
      <c r="L90" s="20">
        <v>1</v>
      </c>
      <c r="M90" s="22">
        <v>2</v>
      </c>
      <c r="N90" s="20">
        <v>1</v>
      </c>
      <c r="O90">
        <f t="shared" si="10"/>
        <v>1.05</v>
      </c>
      <c r="P90">
        <f t="shared" si="11"/>
        <v>1.05</v>
      </c>
      <c r="Q90">
        <f t="shared" si="12"/>
        <v>1</v>
      </c>
      <c r="R90">
        <f t="shared" si="13"/>
        <v>1.01</v>
      </c>
      <c r="S90">
        <f t="shared" si="14"/>
        <v>1</v>
      </c>
      <c r="T90" s="87">
        <f t="array" ref="T90">EXP(SQRT(SUM(LN(O90:S90)^2)))</f>
        <v>1.0722009304576894</v>
      </c>
    </row>
    <row r="91" spans="1:20" ht="114.75" customHeight="1" thickBot="1" x14ac:dyDescent="0.4">
      <c r="A91" s="15"/>
      <c r="B91" s="16" t="s">
        <v>203</v>
      </c>
      <c r="C91" s="16" t="s">
        <v>201</v>
      </c>
      <c r="D91" s="16" t="s">
        <v>74</v>
      </c>
      <c r="E91" s="16" t="s">
        <v>146</v>
      </c>
      <c r="F91" s="16" t="s">
        <v>57</v>
      </c>
      <c r="G91" s="16">
        <v>2019</v>
      </c>
      <c r="H91" s="16" t="s">
        <v>722</v>
      </c>
      <c r="I91" s="16" t="s">
        <v>202</v>
      </c>
      <c r="J91" s="22">
        <v>2</v>
      </c>
      <c r="K91" s="21">
        <v>3</v>
      </c>
      <c r="L91" s="20">
        <v>1</v>
      </c>
      <c r="M91" s="22">
        <v>2</v>
      </c>
      <c r="N91" s="20">
        <v>1</v>
      </c>
      <c r="O91">
        <f t="shared" si="10"/>
        <v>1.05</v>
      </c>
      <c r="P91">
        <f t="shared" si="11"/>
        <v>1.05</v>
      </c>
      <c r="Q91">
        <f t="shared" si="12"/>
        <v>1</v>
      </c>
      <c r="R91">
        <f t="shared" si="13"/>
        <v>1.01</v>
      </c>
      <c r="S91">
        <f t="shared" si="14"/>
        <v>1</v>
      </c>
      <c r="T91" s="87">
        <f t="array" ref="T91">EXP(SQRT(SUM(LN(O91:S91)^2)))</f>
        <v>1.0722009304576894</v>
      </c>
    </row>
    <row r="92" spans="1:20" ht="114.75" customHeight="1" thickBot="1" x14ac:dyDescent="0.4">
      <c r="A92" s="15"/>
      <c r="B92" s="16" t="s">
        <v>204</v>
      </c>
      <c r="C92" s="16" t="s">
        <v>201</v>
      </c>
      <c r="D92" s="16" t="s">
        <v>74</v>
      </c>
      <c r="E92" s="16" t="s">
        <v>146</v>
      </c>
      <c r="F92" s="16" t="s">
        <v>57</v>
      </c>
      <c r="G92" s="16">
        <v>2019</v>
      </c>
      <c r="H92" s="16" t="s">
        <v>722</v>
      </c>
      <c r="I92" s="16" t="s">
        <v>202</v>
      </c>
      <c r="J92" s="22">
        <v>2</v>
      </c>
      <c r="K92" s="21">
        <v>3</v>
      </c>
      <c r="L92" s="20">
        <v>1</v>
      </c>
      <c r="M92" s="22">
        <v>2</v>
      </c>
      <c r="N92" s="20">
        <v>1</v>
      </c>
      <c r="O92">
        <f t="shared" si="10"/>
        <v>1.05</v>
      </c>
      <c r="P92">
        <f t="shared" si="11"/>
        <v>1.05</v>
      </c>
      <c r="Q92">
        <f t="shared" si="12"/>
        <v>1</v>
      </c>
      <c r="R92">
        <f t="shared" si="13"/>
        <v>1.01</v>
      </c>
      <c r="S92">
        <f t="shared" si="14"/>
        <v>1</v>
      </c>
      <c r="T92" s="87">
        <f t="array" ref="T92">EXP(SQRT(SUM(LN(O92:S92)^2)))</f>
        <v>1.0722009304576894</v>
      </c>
    </row>
    <row r="93" spans="1:20" ht="114.75" customHeight="1" thickBot="1" x14ac:dyDescent="0.4">
      <c r="A93" s="15"/>
      <c r="B93" s="16" t="s">
        <v>205</v>
      </c>
      <c r="C93" s="16" t="s">
        <v>201</v>
      </c>
      <c r="D93" s="16" t="s">
        <v>74</v>
      </c>
      <c r="E93" s="16" t="s">
        <v>146</v>
      </c>
      <c r="F93" s="16" t="s">
        <v>57</v>
      </c>
      <c r="G93" s="16">
        <v>2019</v>
      </c>
      <c r="H93" s="16" t="s">
        <v>722</v>
      </c>
      <c r="I93" s="16" t="s">
        <v>202</v>
      </c>
      <c r="J93" s="22">
        <v>2</v>
      </c>
      <c r="K93" s="21">
        <v>3</v>
      </c>
      <c r="L93" s="20">
        <v>1</v>
      </c>
      <c r="M93" s="22">
        <v>2</v>
      </c>
      <c r="N93" s="20">
        <v>1</v>
      </c>
      <c r="O93">
        <f t="shared" si="10"/>
        <v>1.05</v>
      </c>
      <c r="P93">
        <f t="shared" si="11"/>
        <v>1.05</v>
      </c>
      <c r="Q93">
        <f t="shared" si="12"/>
        <v>1</v>
      </c>
      <c r="R93">
        <f t="shared" si="13"/>
        <v>1.01</v>
      </c>
      <c r="S93">
        <f t="shared" si="14"/>
        <v>1</v>
      </c>
      <c r="T93" s="87">
        <f t="array" ref="T93">EXP(SQRT(SUM(LN(O93:S93)^2)))</f>
        <v>1.0722009304576894</v>
      </c>
    </row>
    <row r="94" spans="1:20" ht="114.75" customHeight="1" thickBot="1" x14ac:dyDescent="0.4">
      <c r="A94" s="15"/>
      <c r="B94" s="16" t="s">
        <v>205</v>
      </c>
      <c r="C94" s="16" t="s">
        <v>201</v>
      </c>
      <c r="D94" s="16" t="s">
        <v>74</v>
      </c>
      <c r="E94" s="16" t="s">
        <v>146</v>
      </c>
      <c r="F94" s="16" t="s">
        <v>57</v>
      </c>
      <c r="G94" s="16">
        <v>2019</v>
      </c>
      <c r="H94" s="16" t="s">
        <v>722</v>
      </c>
      <c r="I94" s="16" t="s">
        <v>202</v>
      </c>
      <c r="J94" s="22">
        <v>2</v>
      </c>
      <c r="K94" s="21">
        <v>3</v>
      </c>
      <c r="L94" s="20">
        <v>1</v>
      </c>
      <c r="M94" s="22">
        <v>2</v>
      </c>
      <c r="N94" s="20">
        <v>1</v>
      </c>
      <c r="O94">
        <f t="shared" si="10"/>
        <v>1.05</v>
      </c>
      <c r="P94">
        <f t="shared" si="11"/>
        <v>1.05</v>
      </c>
      <c r="Q94">
        <f t="shared" si="12"/>
        <v>1</v>
      </c>
      <c r="R94">
        <f t="shared" si="13"/>
        <v>1.01</v>
      </c>
      <c r="S94">
        <f t="shared" si="14"/>
        <v>1</v>
      </c>
      <c r="T94" s="87">
        <f t="array" ref="T94">EXP(SQRT(SUM(LN(O94:S94)^2)))</f>
        <v>1.0722009304576894</v>
      </c>
    </row>
    <row r="95" spans="1:20" ht="114.75" customHeight="1" thickBot="1" x14ac:dyDescent="0.4">
      <c r="A95" s="15"/>
      <c r="B95" s="16" t="s">
        <v>206</v>
      </c>
      <c r="C95" s="16" t="s">
        <v>201</v>
      </c>
      <c r="D95" s="16" t="s">
        <v>74</v>
      </c>
      <c r="E95" s="16" t="s">
        <v>146</v>
      </c>
      <c r="F95" s="16" t="s">
        <v>57</v>
      </c>
      <c r="G95" s="16">
        <v>2019</v>
      </c>
      <c r="H95" s="16" t="s">
        <v>722</v>
      </c>
      <c r="I95" s="16" t="s">
        <v>202</v>
      </c>
      <c r="J95" s="22">
        <v>2</v>
      </c>
      <c r="K95" s="21">
        <v>3</v>
      </c>
      <c r="L95" s="20">
        <v>1</v>
      </c>
      <c r="M95" s="22">
        <v>2</v>
      </c>
      <c r="N95" s="20">
        <v>1</v>
      </c>
      <c r="O95">
        <f t="shared" si="10"/>
        <v>1.05</v>
      </c>
      <c r="P95">
        <f t="shared" si="11"/>
        <v>1.05</v>
      </c>
      <c r="Q95">
        <f t="shared" si="12"/>
        <v>1</v>
      </c>
      <c r="R95">
        <f t="shared" si="13"/>
        <v>1.01</v>
      </c>
      <c r="S95">
        <f t="shared" si="14"/>
        <v>1</v>
      </c>
      <c r="T95" s="87">
        <f t="array" ref="T95">EXP(SQRT(SUM(LN(O95:S95)^2)))</f>
        <v>1.0722009304576894</v>
      </c>
    </row>
    <row r="96" spans="1:20" ht="114.75" customHeight="1" thickBot="1" x14ac:dyDescent="0.4">
      <c r="A96" s="15"/>
      <c r="B96" s="16" t="s">
        <v>207</v>
      </c>
      <c r="C96" s="16" t="s">
        <v>201</v>
      </c>
      <c r="D96" s="16" t="s">
        <v>74</v>
      </c>
      <c r="E96" s="16" t="s">
        <v>146</v>
      </c>
      <c r="F96" s="16" t="s">
        <v>57</v>
      </c>
      <c r="G96" s="16">
        <v>2019</v>
      </c>
      <c r="H96" s="16" t="s">
        <v>722</v>
      </c>
      <c r="I96" s="16" t="s">
        <v>202</v>
      </c>
      <c r="J96" s="22">
        <v>2</v>
      </c>
      <c r="K96" s="21">
        <v>3</v>
      </c>
      <c r="L96" s="20">
        <v>1</v>
      </c>
      <c r="M96" s="22">
        <v>2</v>
      </c>
      <c r="N96" s="20">
        <v>1</v>
      </c>
      <c r="O96">
        <f t="shared" si="10"/>
        <v>1.05</v>
      </c>
      <c r="P96">
        <f t="shared" si="11"/>
        <v>1.05</v>
      </c>
      <c r="Q96">
        <f t="shared" si="12"/>
        <v>1</v>
      </c>
      <c r="R96">
        <f t="shared" si="13"/>
        <v>1.01</v>
      </c>
      <c r="S96">
        <f t="shared" si="14"/>
        <v>1</v>
      </c>
      <c r="T96" s="87">
        <f t="array" ref="T96">EXP(SQRT(SUM(LN(O96:S96)^2)))</f>
        <v>1.0722009304576894</v>
      </c>
    </row>
    <row r="97" spans="1:20" ht="114.75" customHeight="1" thickBot="1" x14ac:dyDescent="0.4">
      <c r="A97" s="15"/>
      <c r="B97" s="16" t="s">
        <v>207</v>
      </c>
      <c r="C97" s="16" t="s">
        <v>201</v>
      </c>
      <c r="D97" s="16" t="s">
        <v>74</v>
      </c>
      <c r="E97" s="16" t="s">
        <v>146</v>
      </c>
      <c r="F97" s="16" t="s">
        <v>57</v>
      </c>
      <c r="G97" s="16">
        <v>2019</v>
      </c>
      <c r="H97" s="16" t="s">
        <v>722</v>
      </c>
      <c r="I97" s="16" t="s">
        <v>202</v>
      </c>
      <c r="J97" s="22">
        <v>2</v>
      </c>
      <c r="K97" s="21">
        <v>3</v>
      </c>
      <c r="L97" s="20">
        <v>1</v>
      </c>
      <c r="M97" s="22">
        <v>2</v>
      </c>
      <c r="N97" s="20">
        <v>1</v>
      </c>
      <c r="O97">
        <f t="shared" si="10"/>
        <v>1.05</v>
      </c>
      <c r="P97">
        <f t="shared" si="11"/>
        <v>1.05</v>
      </c>
      <c r="Q97">
        <f t="shared" si="12"/>
        <v>1</v>
      </c>
      <c r="R97">
        <f t="shared" si="13"/>
        <v>1.01</v>
      </c>
      <c r="S97">
        <f t="shared" si="14"/>
        <v>1</v>
      </c>
      <c r="T97" s="87">
        <f t="array" ref="T97">EXP(SQRT(SUM(LN(O97:S97)^2)))</f>
        <v>1.0722009304576894</v>
      </c>
    </row>
    <row r="98" spans="1:20" ht="114.75" customHeight="1" thickBot="1" x14ac:dyDescent="0.4">
      <c r="A98" s="15"/>
      <c r="B98" s="16" t="s">
        <v>208</v>
      </c>
      <c r="C98" s="16" t="s">
        <v>201</v>
      </c>
      <c r="D98" s="16" t="s">
        <v>74</v>
      </c>
      <c r="E98" s="16" t="s">
        <v>146</v>
      </c>
      <c r="F98" s="16" t="s">
        <v>57</v>
      </c>
      <c r="G98" s="16">
        <v>2019</v>
      </c>
      <c r="H98" s="16" t="s">
        <v>722</v>
      </c>
      <c r="I98" s="16" t="s">
        <v>202</v>
      </c>
      <c r="J98" s="22">
        <v>2</v>
      </c>
      <c r="K98" s="21">
        <v>3</v>
      </c>
      <c r="L98" s="20">
        <v>1</v>
      </c>
      <c r="M98" s="22">
        <v>2</v>
      </c>
      <c r="N98" s="20">
        <v>1</v>
      </c>
      <c r="O98">
        <f t="shared" si="10"/>
        <v>1.05</v>
      </c>
      <c r="P98">
        <f t="shared" si="11"/>
        <v>1.05</v>
      </c>
      <c r="Q98">
        <f t="shared" si="12"/>
        <v>1</v>
      </c>
      <c r="R98">
        <f t="shared" si="13"/>
        <v>1.01</v>
      </c>
      <c r="S98">
        <f t="shared" si="14"/>
        <v>1</v>
      </c>
      <c r="T98" s="87">
        <f t="array" ref="T98">EXP(SQRT(SUM(LN(O98:S98)^2)))</f>
        <v>1.0722009304576894</v>
      </c>
    </row>
    <row r="99" spans="1:20" ht="114.75" customHeight="1" thickBot="1" x14ac:dyDescent="0.4">
      <c r="A99" s="15"/>
      <c r="B99" s="16" t="s">
        <v>208</v>
      </c>
      <c r="C99" s="16" t="s">
        <v>201</v>
      </c>
      <c r="D99" s="16" t="s">
        <v>74</v>
      </c>
      <c r="E99" s="16" t="s">
        <v>146</v>
      </c>
      <c r="F99" s="16" t="s">
        <v>57</v>
      </c>
      <c r="G99" s="16">
        <v>2019</v>
      </c>
      <c r="H99" s="16" t="s">
        <v>722</v>
      </c>
      <c r="I99" s="16" t="s">
        <v>202</v>
      </c>
      <c r="J99" s="22">
        <v>2</v>
      </c>
      <c r="K99" s="21">
        <v>3</v>
      </c>
      <c r="L99" s="20">
        <v>1</v>
      </c>
      <c r="M99" s="22">
        <v>2</v>
      </c>
      <c r="N99" s="20">
        <v>1</v>
      </c>
      <c r="O99">
        <f t="shared" si="10"/>
        <v>1.05</v>
      </c>
      <c r="P99">
        <f t="shared" si="11"/>
        <v>1.05</v>
      </c>
      <c r="Q99">
        <f t="shared" si="12"/>
        <v>1</v>
      </c>
      <c r="R99">
        <f t="shared" si="13"/>
        <v>1.01</v>
      </c>
      <c r="S99">
        <f t="shared" si="14"/>
        <v>1</v>
      </c>
      <c r="T99" s="87">
        <f t="array" ref="T99">EXP(SQRT(SUM(LN(O99:S99)^2)))</f>
        <v>1.0722009304576894</v>
      </c>
    </row>
    <row r="100" spans="1:20" ht="114.75" customHeight="1" thickBot="1" x14ac:dyDescent="0.4">
      <c r="A100" s="15"/>
      <c r="B100" s="16" t="s">
        <v>208</v>
      </c>
      <c r="C100" s="16" t="s">
        <v>201</v>
      </c>
      <c r="D100" s="16" t="s">
        <v>74</v>
      </c>
      <c r="E100" s="16" t="s">
        <v>146</v>
      </c>
      <c r="F100" s="16" t="s">
        <v>57</v>
      </c>
      <c r="G100" s="16">
        <v>2019</v>
      </c>
      <c r="H100" s="16" t="s">
        <v>722</v>
      </c>
      <c r="I100" s="16" t="s">
        <v>202</v>
      </c>
      <c r="J100" s="22">
        <v>2</v>
      </c>
      <c r="K100" s="21">
        <v>3</v>
      </c>
      <c r="L100" s="20">
        <v>1</v>
      </c>
      <c r="M100" s="22">
        <v>2</v>
      </c>
      <c r="N100" s="20">
        <v>1</v>
      </c>
      <c r="O100">
        <f t="shared" si="10"/>
        <v>1.05</v>
      </c>
      <c r="P100">
        <f t="shared" si="11"/>
        <v>1.05</v>
      </c>
      <c r="Q100">
        <f t="shared" si="12"/>
        <v>1</v>
      </c>
      <c r="R100">
        <f t="shared" si="13"/>
        <v>1.01</v>
      </c>
      <c r="S100">
        <f t="shared" si="14"/>
        <v>1</v>
      </c>
      <c r="T100" s="87">
        <f t="array" ref="T100">EXP(SQRT(SUM(LN(O100:S100)^2)))</f>
        <v>1.0722009304576894</v>
      </c>
    </row>
    <row r="101" spans="1:20" ht="114.75" customHeight="1" thickBot="1" x14ac:dyDescent="0.4">
      <c r="A101" s="15"/>
      <c r="B101" s="16" t="s">
        <v>209</v>
      </c>
      <c r="C101" s="16" t="s">
        <v>201</v>
      </c>
      <c r="D101" s="16" t="s">
        <v>74</v>
      </c>
      <c r="E101" s="16" t="s">
        <v>146</v>
      </c>
      <c r="F101" s="16" t="s">
        <v>57</v>
      </c>
      <c r="G101" s="16">
        <v>2019</v>
      </c>
      <c r="H101" s="16" t="s">
        <v>722</v>
      </c>
      <c r="I101" s="16" t="s">
        <v>202</v>
      </c>
      <c r="J101" s="22">
        <v>2</v>
      </c>
      <c r="K101" s="21">
        <v>3</v>
      </c>
      <c r="L101" s="20">
        <v>1</v>
      </c>
      <c r="M101" s="22">
        <v>2</v>
      </c>
      <c r="N101" s="20">
        <v>1</v>
      </c>
      <c r="O101">
        <f t="shared" ref="O101:O108" si="15">IF(J101=1,W$5,IF(J101=2,W$6,IF(J101=3,W$7,IF(J101=4,W$8,IF(J101=5,W$9,"no")))))</f>
        <v>1.05</v>
      </c>
      <c r="P101">
        <f t="shared" ref="P101:P108" si="16">IF(K101=1,X$5,IF(K101=2,X$6,IF(K101=3,X$7,IF(K101=4,X$8,IF(K101=5,X$9,"no")))))</f>
        <v>1.05</v>
      </c>
      <c r="Q101">
        <f t="shared" ref="Q101:Q108" si="17">IF(L101=1,Y$5,IF(L101=2,Y$6,IF(L101=3,Y$7,IF(L101=4,Y$8,IF(L101=5,Y$9,"no")))))</f>
        <v>1</v>
      </c>
      <c r="R101">
        <f t="shared" ref="R101:R108" si="18">IF(M101=1,Z$5,IF(M101=2,Z$6,IF(M101=3,Z$7,IF(M101=4,Z$8,IF(M101=5,Z$9,"no")))))</f>
        <v>1.01</v>
      </c>
      <c r="S101">
        <f t="shared" ref="S101:S108" si="19">IF(N101=1,AA$5,IF(N101=2,AA$6,IF(N101=3,AA$7,IF(N101=4,AA$8,IF(N101=5,AA$9,"no")))))</f>
        <v>1</v>
      </c>
      <c r="T101" s="87">
        <f t="array" ref="T101">EXP(SQRT(SUM(LN(O101:S101)^2)))</f>
        <v>1.0722009304576894</v>
      </c>
    </row>
    <row r="102" spans="1:20" ht="114.75" customHeight="1" thickBot="1" x14ac:dyDescent="0.4">
      <c r="A102" s="15"/>
      <c r="B102" s="16" t="s">
        <v>209</v>
      </c>
      <c r="C102" s="16" t="s">
        <v>201</v>
      </c>
      <c r="D102" s="16" t="s">
        <v>74</v>
      </c>
      <c r="E102" s="16" t="s">
        <v>146</v>
      </c>
      <c r="F102" s="16" t="s">
        <v>57</v>
      </c>
      <c r="G102" s="16">
        <v>2019</v>
      </c>
      <c r="H102" s="16" t="s">
        <v>722</v>
      </c>
      <c r="I102" s="16" t="s">
        <v>202</v>
      </c>
      <c r="J102" s="22">
        <v>2</v>
      </c>
      <c r="K102" s="21">
        <v>3</v>
      </c>
      <c r="L102" s="20">
        <v>1</v>
      </c>
      <c r="M102" s="22">
        <v>2</v>
      </c>
      <c r="N102" s="20">
        <v>1</v>
      </c>
      <c r="O102">
        <f t="shared" si="15"/>
        <v>1.05</v>
      </c>
      <c r="P102">
        <f t="shared" si="16"/>
        <v>1.05</v>
      </c>
      <c r="Q102">
        <f t="shared" si="17"/>
        <v>1</v>
      </c>
      <c r="R102">
        <f t="shared" si="18"/>
        <v>1.01</v>
      </c>
      <c r="S102">
        <f t="shared" si="19"/>
        <v>1</v>
      </c>
      <c r="T102" s="87">
        <f t="array" ref="T102">EXP(SQRT(SUM(LN(O102:S102)^2)))</f>
        <v>1.0722009304576894</v>
      </c>
    </row>
    <row r="103" spans="1:20" ht="114.75" customHeight="1" thickBot="1" x14ac:dyDescent="0.4">
      <c r="A103" s="15"/>
      <c r="B103" s="16" t="s">
        <v>209</v>
      </c>
      <c r="C103" s="16" t="s">
        <v>201</v>
      </c>
      <c r="D103" s="16" t="s">
        <v>74</v>
      </c>
      <c r="E103" s="16" t="s">
        <v>146</v>
      </c>
      <c r="F103" s="16" t="s">
        <v>57</v>
      </c>
      <c r="G103" s="16">
        <v>2019</v>
      </c>
      <c r="H103" s="16" t="s">
        <v>722</v>
      </c>
      <c r="I103" s="16" t="s">
        <v>202</v>
      </c>
      <c r="J103" s="22">
        <v>2</v>
      </c>
      <c r="K103" s="21">
        <v>3</v>
      </c>
      <c r="L103" s="20">
        <v>1</v>
      </c>
      <c r="M103" s="22">
        <v>2</v>
      </c>
      <c r="N103" s="20">
        <v>1</v>
      </c>
      <c r="O103">
        <f t="shared" si="15"/>
        <v>1.05</v>
      </c>
      <c r="P103">
        <f t="shared" si="16"/>
        <v>1.05</v>
      </c>
      <c r="Q103">
        <f t="shared" si="17"/>
        <v>1</v>
      </c>
      <c r="R103">
        <f t="shared" si="18"/>
        <v>1.01</v>
      </c>
      <c r="S103">
        <f t="shared" si="19"/>
        <v>1</v>
      </c>
      <c r="T103" s="87">
        <f t="array" ref="T103">EXP(SQRT(SUM(LN(O103:S103)^2)))</f>
        <v>1.0722009304576894</v>
      </c>
    </row>
    <row r="104" spans="1:20" ht="114.75" customHeight="1" thickBot="1" x14ac:dyDescent="0.4">
      <c r="A104" s="15"/>
      <c r="B104" s="16" t="s">
        <v>210</v>
      </c>
      <c r="C104" s="16" t="s">
        <v>201</v>
      </c>
      <c r="D104" s="16" t="s">
        <v>74</v>
      </c>
      <c r="E104" s="16" t="s">
        <v>146</v>
      </c>
      <c r="F104" s="16" t="s">
        <v>57</v>
      </c>
      <c r="G104" s="16">
        <v>2019</v>
      </c>
      <c r="H104" s="16" t="s">
        <v>722</v>
      </c>
      <c r="I104" s="16" t="s">
        <v>202</v>
      </c>
      <c r="J104" s="22">
        <v>2</v>
      </c>
      <c r="K104" s="21">
        <v>3</v>
      </c>
      <c r="L104" s="20">
        <v>1</v>
      </c>
      <c r="M104" s="22">
        <v>2</v>
      </c>
      <c r="N104" s="20">
        <v>1</v>
      </c>
      <c r="O104">
        <f t="shared" si="15"/>
        <v>1.05</v>
      </c>
      <c r="P104">
        <f t="shared" si="16"/>
        <v>1.05</v>
      </c>
      <c r="Q104">
        <f t="shared" si="17"/>
        <v>1</v>
      </c>
      <c r="R104">
        <f t="shared" si="18"/>
        <v>1.01</v>
      </c>
      <c r="S104">
        <f t="shared" si="19"/>
        <v>1</v>
      </c>
      <c r="T104" s="87">
        <f t="array" ref="T104">EXP(SQRT(SUM(LN(O104:S104)^2)))</f>
        <v>1.0722009304576894</v>
      </c>
    </row>
    <row r="105" spans="1:20" ht="114.75" customHeight="1" thickBot="1" x14ac:dyDescent="0.4">
      <c r="A105" s="15"/>
      <c r="B105" s="16" t="s">
        <v>211</v>
      </c>
      <c r="C105" s="16" t="s">
        <v>201</v>
      </c>
      <c r="D105" s="16" t="s">
        <v>74</v>
      </c>
      <c r="E105" s="16" t="s">
        <v>146</v>
      </c>
      <c r="F105" s="16" t="s">
        <v>57</v>
      </c>
      <c r="G105" s="16">
        <v>2019</v>
      </c>
      <c r="H105" s="16" t="s">
        <v>722</v>
      </c>
      <c r="I105" s="16" t="s">
        <v>202</v>
      </c>
      <c r="J105" s="22">
        <v>2</v>
      </c>
      <c r="K105" s="21">
        <v>3</v>
      </c>
      <c r="L105" s="20">
        <v>1</v>
      </c>
      <c r="M105" s="22">
        <v>2</v>
      </c>
      <c r="N105" s="20">
        <v>1</v>
      </c>
      <c r="O105">
        <f t="shared" si="15"/>
        <v>1.05</v>
      </c>
      <c r="P105">
        <f t="shared" si="16"/>
        <v>1.05</v>
      </c>
      <c r="Q105">
        <f t="shared" si="17"/>
        <v>1</v>
      </c>
      <c r="R105">
        <f t="shared" si="18"/>
        <v>1.01</v>
      </c>
      <c r="S105">
        <f t="shared" si="19"/>
        <v>1</v>
      </c>
      <c r="T105" s="87">
        <f t="array" ref="T105">EXP(SQRT(SUM(LN(O105:S105)^2)))</f>
        <v>1.0722009304576894</v>
      </c>
    </row>
    <row r="106" spans="1:20" ht="114.75" customHeight="1" thickBot="1" x14ac:dyDescent="0.4">
      <c r="A106" s="15"/>
      <c r="B106" s="16" t="s">
        <v>212</v>
      </c>
      <c r="C106" s="16" t="s">
        <v>201</v>
      </c>
      <c r="D106" s="16" t="s">
        <v>74</v>
      </c>
      <c r="E106" s="16" t="s">
        <v>146</v>
      </c>
      <c r="F106" s="16" t="s">
        <v>57</v>
      </c>
      <c r="G106" s="16">
        <v>2019</v>
      </c>
      <c r="H106" s="16" t="s">
        <v>722</v>
      </c>
      <c r="I106" s="16" t="s">
        <v>202</v>
      </c>
      <c r="J106" s="22">
        <v>2</v>
      </c>
      <c r="K106" s="21">
        <v>3</v>
      </c>
      <c r="L106" s="20">
        <v>1</v>
      </c>
      <c r="M106" s="22">
        <v>2</v>
      </c>
      <c r="N106" s="20">
        <v>1</v>
      </c>
      <c r="O106">
        <f t="shared" si="15"/>
        <v>1.05</v>
      </c>
      <c r="P106">
        <f t="shared" si="16"/>
        <v>1.05</v>
      </c>
      <c r="Q106">
        <f t="shared" si="17"/>
        <v>1</v>
      </c>
      <c r="R106">
        <f t="shared" si="18"/>
        <v>1.01</v>
      </c>
      <c r="S106">
        <f t="shared" si="19"/>
        <v>1</v>
      </c>
      <c r="T106" s="87">
        <f t="array" ref="T106">EXP(SQRT(SUM(LN(O106:S106)^2)))</f>
        <v>1.0722009304576894</v>
      </c>
    </row>
    <row r="107" spans="1:20" ht="114.75" customHeight="1" thickBot="1" x14ac:dyDescent="0.4">
      <c r="A107" s="15"/>
      <c r="B107" s="16" t="s">
        <v>213</v>
      </c>
      <c r="C107" s="16" t="s">
        <v>201</v>
      </c>
      <c r="D107" s="16" t="s">
        <v>74</v>
      </c>
      <c r="E107" s="16" t="s">
        <v>146</v>
      </c>
      <c r="F107" s="16" t="s">
        <v>57</v>
      </c>
      <c r="G107" s="16">
        <v>2019</v>
      </c>
      <c r="H107" s="16" t="s">
        <v>722</v>
      </c>
      <c r="I107" s="16" t="s">
        <v>202</v>
      </c>
      <c r="J107" s="22">
        <v>2</v>
      </c>
      <c r="K107" s="21">
        <v>3</v>
      </c>
      <c r="L107" s="20">
        <v>1</v>
      </c>
      <c r="M107" s="22">
        <v>2</v>
      </c>
      <c r="N107" s="20">
        <v>1</v>
      </c>
      <c r="O107">
        <f t="shared" si="15"/>
        <v>1.05</v>
      </c>
      <c r="P107">
        <f t="shared" si="16"/>
        <v>1.05</v>
      </c>
      <c r="Q107">
        <f t="shared" si="17"/>
        <v>1</v>
      </c>
      <c r="R107">
        <f t="shared" si="18"/>
        <v>1.01</v>
      </c>
      <c r="S107">
        <f t="shared" si="19"/>
        <v>1</v>
      </c>
      <c r="T107" s="87">
        <f t="array" ref="T107">EXP(SQRT(SUM(LN(O107:S107)^2)))</f>
        <v>1.0722009304576894</v>
      </c>
    </row>
    <row r="108" spans="1:20" ht="114.75" customHeight="1" thickBot="1" x14ac:dyDescent="0.4">
      <c r="A108" s="15"/>
      <c r="B108" s="16" t="s">
        <v>213</v>
      </c>
      <c r="C108" s="16" t="s">
        <v>201</v>
      </c>
      <c r="D108" s="16" t="s">
        <v>74</v>
      </c>
      <c r="E108" s="16" t="s">
        <v>146</v>
      </c>
      <c r="F108" s="16" t="s">
        <v>57</v>
      </c>
      <c r="G108" s="16">
        <v>2019</v>
      </c>
      <c r="H108" s="16" t="s">
        <v>722</v>
      </c>
      <c r="I108" s="16" t="s">
        <v>202</v>
      </c>
      <c r="J108" s="22">
        <v>2</v>
      </c>
      <c r="K108" s="21">
        <v>3</v>
      </c>
      <c r="L108" s="20">
        <v>1</v>
      </c>
      <c r="M108" s="22">
        <v>2</v>
      </c>
      <c r="N108" s="20">
        <v>1</v>
      </c>
      <c r="O108">
        <f t="shared" si="15"/>
        <v>1.05</v>
      </c>
      <c r="P108">
        <f t="shared" si="16"/>
        <v>1.05</v>
      </c>
      <c r="Q108">
        <f t="shared" si="17"/>
        <v>1</v>
      </c>
      <c r="R108">
        <f t="shared" si="18"/>
        <v>1.01</v>
      </c>
      <c r="S108">
        <f t="shared" si="19"/>
        <v>1</v>
      </c>
      <c r="T108" s="87">
        <f t="array" ref="T108">EXP(SQRT(SUM(LN(O108:S108)^2)))</f>
        <v>1.0722009304576894</v>
      </c>
    </row>
  </sheetData>
  <mergeCells count="1">
    <mergeCell ref="V3:AA3"/>
  </mergeCells>
  <hyperlinks>
    <hyperlink ref="A1" location="'Table of contents'!A1" display="Table of contents"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65"/>
  <sheetViews>
    <sheetView zoomScale="70" zoomScaleNormal="70" workbookViewId="0">
      <pane ySplit="3" topLeftCell="A16" activePane="bottomLeft" state="frozen"/>
      <selection pane="bottomLeft" activeCell="C1" sqref="C1:D1048576"/>
    </sheetView>
  </sheetViews>
  <sheetFormatPr defaultRowHeight="14.5" x14ac:dyDescent="0.35"/>
  <cols>
    <col min="1" max="1" width="20.453125" style="36" customWidth="1"/>
    <col min="2" max="2" width="45.81640625" style="36" customWidth="1"/>
    <col min="3" max="3" width="11" style="36" hidden="1" customWidth="1"/>
    <col min="4" max="4" width="0" style="36" hidden="1" customWidth="1"/>
    <col min="5" max="5" width="41.54296875" style="36" customWidth="1"/>
    <col min="6" max="6" width="11.1796875" style="36" customWidth="1"/>
    <col min="7" max="7" width="16.81640625" style="36" customWidth="1"/>
    <col min="8" max="8" width="11.1796875" style="36" customWidth="1"/>
    <col min="9" max="9" width="34" style="36" customWidth="1"/>
    <col min="10" max="14" width="8.7265625" style="36"/>
    <col min="20" max="20" width="8.7265625" style="87"/>
  </cols>
  <sheetData>
    <row r="1" spans="1:27" x14ac:dyDescent="0.35">
      <c r="A1" s="78" t="s">
        <v>769</v>
      </c>
    </row>
    <row r="2" spans="1:27" ht="16" thickBot="1" x14ac:dyDescent="0.4">
      <c r="A2" s="79" t="s">
        <v>940</v>
      </c>
    </row>
    <row r="3" spans="1:27" ht="39.5" thickBot="1" x14ac:dyDescent="0.4">
      <c r="A3" s="1" t="s">
        <v>38</v>
      </c>
      <c r="B3" s="2" t="s">
        <v>39</v>
      </c>
      <c r="C3" s="2" t="s">
        <v>214</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26.5" thickBot="1" x14ac:dyDescent="0.4">
      <c r="A4" s="28" t="s">
        <v>53</v>
      </c>
      <c r="B4" s="29" t="s">
        <v>215</v>
      </c>
      <c r="C4" s="29"/>
      <c r="D4" s="29" t="s">
        <v>216</v>
      </c>
      <c r="E4" s="29" t="s">
        <v>217</v>
      </c>
      <c r="F4" s="29" t="s">
        <v>218</v>
      </c>
      <c r="G4" s="29" t="s">
        <v>219</v>
      </c>
      <c r="H4" s="29" t="s">
        <v>220</v>
      </c>
      <c r="I4" s="29" t="s">
        <v>221</v>
      </c>
      <c r="J4" s="30">
        <v>1</v>
      </c>
      <c r="K4" s="33">
        <v>3</v>
      </c>
      <c r="L4" s="32">
        <v>2</v>
      </c>
      <c r="M4" s="30">
        <v>1</v>
      </c>
      <c r="N4" s="30">
        <v>1</v>
      </c>
      <c r="O4">
        <f t="shared" ref="O4:O35" si="0">IF(J4=1,W$5,IF(J4=2,W$6,IF(J4=3,W$7,IF(J4=4,W$8,IF(J4=5,W$9,"no")))))</f>
        <v>1</v>
      </c>
      <c r="P4">
        <f t="shared" ref="P4:P35" si="1">IF(K4=1,X$5,IF(K4=2,X$6,IF(K4=3,X$7,IF(K4=4,X$8,IF(K4=5,X$9,"no")))))</f>
        <v>1.05</v>
      </c>
      <c r="Q4">
        <f t="shared" ref="Q4:Q35" si="2">IF(L4=1,Y$5,IF(L4=2,Y$6,IF(L4=3,Y$7,IF(L4=4,Y$8,IF(L4=5,Y$9,"no")))))</f>
        <v>1.02</v>
      </c>
      <c r="R4">
        <f t="shared" ref="R4:R35" si="3">IF(M4=1,Z$5,IF(M4=2,Z$6,IF(M4=3,Z$7,IF(M4=4,Z$8,IF(M4=5,Z$9,"no")))))</f>
        <v>1</v>
      </c>
      <c r="S4">
        <f t="shared" ref="S4:S35" si="4">IF(N4=1,AA$5,IF(N4=2,AA$6,IF(N4=3,AA$7,IF(N4=4,AA$8,IF(N4=5,AA$9,"no")))))</f>
        <v>1</v>
      </c>
      <c r="T4" s="87">
        <f t="array" ref="T4">EXP(SQRT(SUM(LN(O4:S4)^2)))</f>
        <v>1.0540666817458317</v>
      </c>
      <c r="V4" s="81" t="s">
        <v>772</v>
      </c>
      <c r="W4" s="2" t="s">
        <v>47</v>
      </c>
      <c r="X4" s="2" t="s">
        <v>48</v>
      </c>
      <c r="Y4" s="2" t="s">
        <v>49</v>
      </c>
      <c r="Z4" s="2" t="s">
        <v>50</v>
      </c>
      <c r="AA4" s="2" t="s">
        <v>51</v>
      </c>
    </row>
    <row r="5" spans="1:27" ht="26.5" thickBot="1" x14ac:dyDescent="0.4">
      <c r="A5" s="28"/>
      <c r="B5" s="29" t="s">
        <v>222</v>
      </c>
      <c r="C5" s="29"/>
      <c r="D5" s="29" t="s">
        <v>216</v>
      </c>
      <c r="E5" s="29" t="s">
        <v>217</v>
      </c>
      <c r="F5" s="29" t="s">
        <v>218</v>
      </c>
      <c r="G5" s="29" t="s">
        <v>223</v>
      </c>
      <c r="H5" s="29" t="s">
        <v>220</v>
      </c>
      <c r="I5" s="29" t="s">
        <v>221</v>
      </c>
      <c r="J5" s="30">
        <v>1</v>
      </c>
      <c r="K5" s="33">
        <v>3</v>
      </c>
      <c r="L5" s="32">
        <v>2</v>
      </c>
      <c r="M5" s="30">
        <v>1</v>
      </c>
      <c r="N5" s="30">
        <v>1</v>
      </c>
      <c r="O5">
        <f t="shared" si="0"/>
        <v>1</v>
      </c>
      <c r="P5">
        <f t="shared" si="1"/>
        <v>1.05</v>
      </c>
      <c r="Q5">
        <f t="shared" si="2"/>
        <v>1.02</v>
      </c>
      <c r="R5">
        <f t="shared" si="3"/>
        <v>1</v>
      </c>
      <c r="S5">
        <f t="shared" si="4"/>
        <v>1</v>
      </c>
      <c r="T5" s="87">
        <f t="array" ref="T5">EXP(SQRT(SUM(LN(O5:S5)^2)))</f>
        <v>1.0540666817458317</v>
      </c>
      <c r="V5" s="82">
        <v>1</v>
      </c>
      <c r="W5">
        <v>1</v>
      </c>
      <c r="X5">
        <v>1</v>
      </c>
      <c r="Y5">
        <v>1</v>
      </c>
      <c r="Z5">
        <v>1</v>
      </c>
      <c r="AA5" s="83">
        <v>1</v>
      </c>
    </row>
    <row r="6" spans="1:27" ht="15" thickBot="1" x14ac:dyDescent="0.4">
      <c r="A6" s="28" t="s">
        <v>61</v>
      </c>
      <c r="B6" s="29" t="s">
        <v>224</v>
      </c>
      <c r="C6" s="29"/>
      <c r="D6" s="29" t="s">
        <v>225</v>
      </c>
      <c r="E6" s="29" t="s">
        <v>226</v>
      </c>
      <c r="F6" s="29" t="s">
        <v>218</v>
      </c>
      <c r="G6" s="29" t="s">
        <v>219</v>
      </c>
      <c r="H6" s="29" t="s">
        <v>220</v>
      </c>
      <c r="I6" s="29" t="s">
        <v>227</v>
      </c>
      <c r="J6" s="32">
        <v>2</v>
      </c>
      <c r="K6" s="33">
        <v>3</v>
      </c>
      <c r="L6" s="32">
        <v>2</v>
      </c>
      <c r="M6" s="30">
        <v>1</v>
      </c>
      <c r="N6" s="30">
        <v>1</v>
      </c>
      <c r="O6">
        <f t="shared" si="0"/>
        <v>1.05</v>
      </c>
      <c r="P6">
        <f t="shared" si="1"/>
        <v>1.05</v>
      </c>
      <c r="Q6">
        <f t="shared" si="2"/>
        <v>1.02</v>
      </c>
      <c r="R6">
        <f t="shared" si="3"/>
        <v>1</v>
      </c>
      <c r="S6">
        <f t="shared" si="4"/>
        <v>1</v>
      </c>
      <c r="T6" s="87">
        <f t="array" ref="T6">EXP(SQRT(SUM(LN(O6:S6)^2)))</f>
        <v>1.0744244531716256</v>
      </c>
      <c r="V6" s="82">
        <v>2</v>
      </c>
      <c r="W6">
        <v>1.05</v>
      </c>
      <c r="X6">
        <v>1.02</v>
      </c>
      <c r="Y6">
        <v>1.02</v>
      </c>
      <c r="Z6">
        <v>1.01</v>
      </c>
      <c r="AA6" s="83">
        <v>1.05</v>
      </c>
    </row>
    <row r="7" spans="1:27" ht="15" thickBot="1" x14ac:dyDescent="0.4">
      <c r="A7" s="28"/>
      <c r="B7" s="29" t="s">
        <v>228</v>
      </c>
      <c r="C7" s="29"/>
      <c r="D7" s="29" t="s">
        <v>63</v>
      </c>
      <c r="E7" s="29" t="s">
        <v>229</v>
      </c>
      <c r="F7" s="29" t="s">
        <v>218</v>
      </c>
      <c r="G7" s="29" t="s">
        <v>219</v>
      </c>
      <c r="H7" s="29" t="s">
        <v>220</v>
      </c>
      <c r="I7" s="29" t="s">
        <v>227</v>
      </c>
      <c r="J7" s="32">
        <v>2</v>
      </c>
      <c r="K7" s="33">
        <v>3</v>
      </c>
      <c r="L7" s="32">
        <v>2</v>
      </c>
      <c r="M7" s="30">
        <v>1</v>
      </c>
      <c r="N7" s="30">
        <v>1</v>
      </c>
      <c r="O7">
        <f t="shared" si="0"/>
        <v>1.05</v>
      </c>
      <c r="P7">
        <f t="shared" si="1"/>
        <v>1.05</v>
      </c>
      <c r="Q7">
        <f t="shared" si="2"/>
        <v>1.02</v>
      </c>
      <c r="R7">
        <f t="shared" si="3"/>
        <v>1</v>
      </c>
      <c r="S7">
        <f t="shared" si="4"/>
        <v>1</v>
      </c>
      <c r="T7" s="87">
        <f t="array" ref="T7">EXP(SQRT(SUM(LN(O7:S7)^2)))</f>
        <v>1.0744244531716256</v>
      </c>
      <c r="V7" s="82">
        <v>3</v>
      </c>
      <c r="W7">
        <v>1.1000000000000001</v>
      </c>
      <c r="X7">
        <v>1.05</v>
      </c>
      <c r="Y7">
        <v>1.1000000000000001</v>
      </c>
      <c r="Z7">
        <v>1.02</v>
      </c>
      <c r="AA7" s="83">
        <v>1.2</v>
      </c>
    </row>
    <row r="8" spans="1:27" ht="15" thickBot="1" x14ac:dyDescent="0.4">
      <c r="A8" s="28"/>
      <c r="B8" s="29" t="s">
        <v>230</v>
      </c>
      <c r="C8" s="29"/>
      <c r="D8" s="29" t="s">
        <v>63</v>
      </c>
      <c r="E8" s="29" t="s">
        <v>229</v>
      </c>
      <c r="F8" s="29" t="s">
        <v>218</v>
      </c>
      <c r="G8" s="29" t="s">
        <v>219</v>
      </c>
      <c r="H8" s="29" t="s">
        <v>220</v>
      </c>
      <c r="I8" s="29" t="s">
        <v>227</v>
      </c>
      <c r="J8" s="32">
        <v>2</v>
      </c>
      <c r="K8" s="33">
        <v>3</v>
      </c>
      <c r="L8" s="32">
        <v>2</v>
      </c>
      <c r="M8" s="30">
        <v>1</v>
      </c>
      <c r="N8" s="30">
        <v>1</v>
      </c>
      <c r="O8">
        <f t="shared" si="0"/>
        <v>1.05</v>
      </c>
      <c r="P8">
        <f t="shared" si="1"/>
        <v>1.05</v>
      </c>
      <c r="Q8">
        <f t="shared" si="2"/>
        <v>1.02</v>
      </c>
      <c r="R8">
        <f t="shared" si="3"/>
        <v>1</v>
      </c>
      <c r="S8">
        <f t="shared" si="4"/>
        <v>1</v>
      </c>
      <c r="T8" s="87">
        <f t="array" ref="T8">EXP(SQRT(SUM(LN(O8:S8)^2)))</f>
        <v>1.0744244531716256</v>
      </c>
      <c r="V8" s="82">
        <v>4</v>
      </c>
      <c r="W8">
        <v>1.2</v>
      </c>
      <c r="X8">
        <v>1.1000000000000001</v>
      </c>
      <c r="Y8">
        <v>1.2</v>
      </c>
      <c r="Z8">
        <v>1.05</v>
      </c>
      <c r="AA8" s="83">
        <v>1.5</v>
      </c>
    </row>
    <row r="9" spans="1:27" ht="15" thickBot="1" x14ac:dyDescent="0.4">
      <c r="A9" s="28"/>
      <c r="B9" s="29" t="s">
        <v>231</v>
      </c>
      <c r="C9" s="29"/>
      <c r="D9" s="29" t="s">
        <v>63</v>
      </c>
      <c r="E9" s="29" t="s">
        <v>229</v>
      </c>
      <c r="F9" s="29" t="s">
        <v>218</v>
      </c>
      <c r="G9" s="29" t="s">
        <v>219</v>
      </c>
      <c r="H9" s="29" t="s">
        <v>220</v>
      </c>
      <c r="I9" s="29" t="s">
        <v>227</v>
      </c>
      <c r="J9" s="32">
        <v>2</v>
      </c>
      <c r="K9" s="33">
        <v>3</v>
      </c>
      <c r="L9" s="32">
        <v>2</v>
      </c>
      <c r="M9" s="30">
        <v>1</v>
      </c>
      <c r="N9" s="30">
        <v>1</v>
      </c>
      <c r="O9">
        <f t="shared" si="0"/>
        <v>1.05</v>
      </c>
      <c r="P9">
        <f t="shared" si="1"/>
        <v>1.05</v>
      </c>
      <c r="Q9">
        <f t="shared" si="2"/>
        <v>1.02</v>
      </c>
      <c r="R9">
        <f t="shared" si="3"/>
        <v>1</v>
      </c>
      <c r="S9">
        <f t="shared" si="4"/>
        <v>1</v>
      </c>
      <c r="T9" s="87">
        <f t="array" ref="T9">EXP(SQRT(SUM(LN(O9:S9)^2)))</f>
        <v>1.0744244531716256</v>
      </c>
      <c r="V9" s="84">
        <v>5</v>
      </c>
      <c r="W9" s="85">
        <v>1.5</v>
      </c>
      <c r="X9" s="85">
        <v>1.2</v>
      </c>
      <c r="Y9" s="85">
        <v>1.5</v>
      </c>
      <c r="Z9" s="85">
        <v>1.1000000000000001</v>
      </c>
      <c r="AA9" s="86">
        <v>2</v>
      </c>
    </row>
    <row r="10" spans="1:27" ht="15" thickBot="1" x14ac:dyDescent="0.4">
      <c r="A10" s="29"/>
      <c r="B10" s="29" t="s">
        <v>232</v>
      </c>
      <c r="C10" s="29"/>
      <c r="D10" s="29" t="s">
        <v>63</v>
      </c>
      <c r="E10" s="29" t="s">
        <v>229</v>
      </c>
      <c r="F10" s="29" t="s">
        <v>218</v>
      </c>
      <c r="G10" s="29" t="s">
        <v>219</v>
      </c>
      <c r="H10" s="29" t="s">
        <v>220</v>
      </c>
      <c r="I10" s="29" t="s">
        <v>227</v>
      </c>
      <c r="J10" s="32">
        <v>2</v>
      </c>
      <c r="K10" s="33">
        <v>3</v>
      </c>
      <c r="L10" s="32">
        <v>2</v>
      </c>
      <c r="M10" s="30">
        <v>1</v>
      </c>
      <c r="N10" s="30">
        <v>1</v>
      </c>
      <c r="O10">
        <f t="shared" si="0"/>
        <v>1.05</v>
      </c>
      <c r="P10">
        <f t="shared" si="1"/>
        <v>1.05</v>
      </c>
      <c r="Q10">
        <f t="shared" si="2"/>
        <v>1.02</v>
      </c>
      <c r="R10">
        <f t="shared" si="3"/>
        <v>1</v>
      </c>
      <c r="S10">
        <f t="shared" si="4"/>
        <v>1</v>
      </c>
      <c r="T10" s="87">
        <f t="array" ref="T10">EXP(SQRT(SUM(LN(O10:S10)^2)))</f>
        <v>1.0744244531716256</v>
      </c>
    </row>
    <row r="11" spans="1:27" ht="15" thickBot="1" x14ac:dyDescent="0.4">
      <c r="A11" s="29"/>
      <c r="B11" s="29" t="s">
        <v>233</v>
      </c>
      <c r="C11" s="29"/>
      <c r="D11" s="29" t="s">
        <v>63</v>
      </c>
      <c r="E11" s="29" t="s">
        <v>229</v>
      </c>
      <c r="F11" s="29" t="s">
        <v>218</v>
      </c>
      <c r="G11" s="29" t="s">
        <v>219</v>
      </c>
      <c r="H11" s="29" t="s">
        <v>220</v>
      </c>
      <c r="I11" s="29" t="s">
        <v>227</v>
      </c>
      <c r="J11" s="32">
        <v>2</v>
      </c>
      <c r="K11" s="33">
        <v>3</v>
      </c>
      <c r="L11" s="32">
        <v>2</v>
      </c>
      <c r="M11" s="30">
        <v>1</v>
      </c>
      <c r="N11" s="30">
        <v>1</v>
      </c>
      <c r="O11">
        <f t="shared" si="0"/>
        <v>1.05</v>
      </c>
      <c r="P11">
        <f t="shared" si="1"/>
        <v>1.05</v>
      </c>
      <c r="Q11">
        <f t="shared" si="2"/>
        <v>1.02</v>
      </c>
      <c r="R11">
        <f t="shared" si="3"/>
        <v>1</v>
      </c>
      <c r="S11">
        <f t="shared" si="4"/>
        <v>1</v>
      </c>
      <c r="T11" s="87">
        <f t="array" ref="T11">EXP(SQRT(SUM(LN(O11:S11)^2)))</f>
        <v>1.0744244531716256</v>
      </c>
    </row>
    <row r="12" spans="1:27" ht="33" customHeight="1" thickBot="1" x14ac:dyDescent="0.4">
      <c r="A12" s="2" t="s">
        <v>67</v>
      </c>
      <c r="B12" s="29" t="s">
        <v>234</v>
      </c>
      <c r="C12" s="29"/>
      <c r="D12" s="29" t="s">
        <v>74</v>
      </c>
      <c r="E12" s="29" t="s">
        <v>235</v>
      </c>
      <c r="F12" s="29" t="s">
        <v>218</v>
      </c>
      <c r="G12" s="29" t="s">
        <v>236</v>
      </c>
      <c r="H12" s="29" t="s">
        <v>220</v>
      </c>
      <c r="I12" s="29" t="s">
        <v>227</v>
      </c>
      <c r="J12" s="30">
        <v>1</v>
      </c>
      <c r="K12" s="33">
        <v>3</v>
      </c>
      <c r="L12" s="33">
        <v>3</v>
      </c>
      <c r="M12" s="30">
        <v>1</v>
      </c>
      <c r="N12" s="30">
        <v>1</v>
      </c>
      <c r="O12">
        <f t="shared" si="0"/>
        <v>1</v>
      </c>
      <c r="P12">
        <f t="shared" si="1"/>
        <v>1.05</v>
      </c>
      <c r="Q12">
        <f t="shared" si="2"/>
        <v>1.1000000000000001</v>
      </c>
      <c r="R12">
        <f t="shared" si="3"/>
        <v>1</v>
      </c>
      <c r="S12">
        <f t="shared" si="4"/>
        <v>1</v>
      </c>
      <c r="T12" s="87">
        <f t="array" ref="T12">EXP(SQRT(SUM(LN(O12:S12)^2)))</f>
        <v>1.1130148943987077</v>
      </c>
    </row>
    <row r="13" spans="1:27" ht="48" customHeight="1" thickBot="1" x14ac:dyDescent="0.4">
      <c r="A13" s="2" t="s">
        <v>237</v>
      </c>
      <c r="B13" s="29" t="s">
        <v>238</v>
      </c>
      <c r="C13" s="29"/>
      <c r="D13" s="29" t="s">
        <v>74</v>
      </c>
      <c r="E13" s="29" t="s">
        <v>239</v>
      </c>
      <c r="F13" s="29" t="s">
        <v>218</v>
      </c>
      <c r="G13" s="29">
        <v>2012</v>
      </c>
      <c r="H13" s="29" t="s">
        <v>220</v>
      </c>
      <c r="I13" s="29" t="s">
        <v>227</v>
      </c>
      <c r="J13" s="30">
        <v>1</v>
      </c>
      <c r="K13" s="33">
        <v>3</v>
      </c>
      <c r="L13" s="33">
        <v>3</v>
      </c>
      <c r="M13" s="30">
        <v>1</v>
      </c>
      <c r="N13" s="30">
        <v>1</v>
      </c>
      <c r="O13">
        <f t="shared" si="0"/>
        <v>1</v>
      </c>
      <c r="P13">
        <f t="shared" si="1"/>
        <v>1.05</v>
      </c>
      <c r="Q13">
        <f t="shared" si="2"/>
        <v>1.1000000000000001</v>
      </c>
      <c r="R13">
        <f t="shared" si="3"/>
        <v>1</v>
      </c>
      <c r="S13">
        <f t="shared" si="4"/>
        <v>1</v>
      </c>
      <c r="T13" s="87">
        <f t="array" ref="T13">EXP(SQRT(SUM(LN(O13:S13)^2)))</f>
        <v>1.1130148943987077</v>
      </c>
    </row>
    <row r="14" spans="1:27" ht="48" customHeight="1" thickBot="1" x14ac:dyDescent="0.4">
      <c r="A14" s="29"/>
      <c r="B14" s="29" t="s">
        <v>240</v>
      </c>
      <c r="C14" s="29"/>
      <c r="D14" s="29" t="s">
        <v>74</v>
      </c>
      <c r="E14" s="29" t="s">
        <v>241</v>
      </c>
      <c r="F14" s="29" t="s">
        <v>218</v>
      </c>
      <c r="G14" s="29" t="s">
        <v>219</v>
      </c>
      <c r="H14" s="29" t="s">
        <v>220</v>
      </c>
      <c r="I14" s="29" t="s">
        <v>227</v>
      </c>
      <c r="J14" s="30">
        <v>1</v>
      </c>
      <c r="K14" s="33">
        <v>3</v>
      </c>
      <c r="L14" s="32">
        <v>2</v>
      </c>
      <c r="M14" s="30">
        <v>1</v>
      </c>
      <c r="N14" s="30">
        <v>1</v>
      </c>
      <c r="O14">
        <f t="shared" si="0"/>
        <v>1</v>
      </c>
      <c r="P14">
        <f t="shared" si="1"/>
        <v>1.05</v>
      </c>
      <c r="Q14">
        <f t="shared" si="2"/>
        <v>1.02</v>
      </c>
      <c r="R14">
        <f t="shared" si="3"/>
        <v>1</v>
      </c>
      <c r="S14">
        <f t="shared" si="4"/>
        <v>1</v>
      </c>
      <c r="T14" s="87">
        <f t="array" ref="T14">EXP(SQRT(SUM(LN(O14:S14)^2)))</f>
        <v>1.0540666817458317</v>
      </c>
    </row>
    <row r="15" spans="1:27" ht="48" customHeight="1" thickBot="1" x14ac:dyDescent="0.4">
      <c r="A15" s="29"/>
      <c r="B15" s="29" t="s">
        <v>242</v>
      </c>
      <c r="C15" s="29"/>
      <c r="D15" s="29" t="s">
        <v>74</v>
      </c>
      <c r="E15" s="29" t="s">
        <v>241</v>
      </c>
      <c r="F15" s="29" t="s">
        <v>218</v>
      </c>
      <c r="G15" s="29" t="s">
        <v>219</v>
      </c>
      <c r="H15" s="29" t="s">
        <v>220</v>
      </c>
      <c r="I15" s="29" t="s">
        <v>227</v>
      </c>
      <c r="J15" s="30">
        <v>1</v>
      </c>
      <c r="K15" s="33">
        <v>3</v>
      </c>
      <c r="L15" s="32">
        <v>2</v>
      </c>
      <c r="M15" s="30">
        <v>1</v>
      </c>
      <c r="N15" s="30">
        <v>1</v>
      </c>
      <c r="O15">
        <f t="shared" si="0"/>
        <v>1</v>
      </c>
      <c r="P15">
        <f t="shared" si="1"/>
        <v>1.05</v>
      </c>
      <c r="Q15">
        <f t="shared" si="2"/>
        <v>1.02</v>
      </c>
      <c r="R15">
        <f t="shared" si="3"/>
        <v>1</v>
      </c>
      <c r="S15">
        <f t="shared" si="4"/>
        <v>1</v>
      </c>
      <c r="T15" s="87">
        <f t="array" ref="T15">EXP(SQRT(SUM(LN(O15:S15)^2)))</f>
        <v>1.0540666817458317</v>
      </c>
    </row>
    <row r="16" spans="1:27" ht="48" customHeight="1" thickBot="1" x14ac:dyDescent="0.4">
      <c r="A16" s="29"/>
      <c r="B16" s="29" t="s">
        <v>243</v>
      </c>
      <c r="C16" s="29"/>
      <c r="D16" s="29" t="s">
        <v>74</v>
      </c>
      <c r="E16" s="29" t="s">
        <v>723</v>
      </c>
      <c r="F16" s="29" t="s">
        <v>218</v>
      </c>
      <c r="G16" s="29" t="s">
        <v>244</v>
      </c>
      <c r="H16" s="29" t="s">
        <v>220</v>
      </c>
      <c r="I16" s="29" t="s">
        <v>227</v>
      </c>
      <c r="J16" s="30">
        <v>1</v>
      </c>
      <c r="K16" s="33">
        <v>3</v>
      </c>
      <c r="L16" s="31">
        <v>5</v>
      </c>
      <c r="M16" s="30">
        <v>1</v>
      </c>
      <c r="N16" s="30">
        <v>1</v>
      </c>
      <c r="O16">
        <f t="shared" si="0"/>
        <v>1</v>
      </c>
      <c r="P16">
        <f t="shared" si="1"/>
        <v>1.05</v>
      </c>
      <c r="Q16">
        <f t="shared" si="2"/>
        <v>1.5</v>
      </c>
      <c r="R16">
        <f t="shared" si="3"/>
        <v>1</v>
      </c>
      <c r="S16">
        <f t="shared" si="4"/>
        <v>1</v>
      </c>
      <c r="T16" s="87">
        <f t="array" ref="T16">EXP(SQRT(SUM(LN(O16:S16)^2)))</f>
        <v>1.5043938375399291</v>
      </c>
    </row>
    <row r="17" spans="1:20" ht="48" customHeight="1" thickBot="1" x14ac:dyDescent="0.4">
      <c r="A17" s="29"/>
      <c r="B17" s="29" t="s">
        <v>245</v>
      </c>
      <c r="C17" s="29"/>
      <c r="D17" s="29" t="s">
        <v>74</v>
      </c>
      <c r="E17" s="29" t="s">
        <v>723</v>
      </c>
      <c r="F17" s="29" t="s">
        <v>218</v>
      </c>
      <c r="G17" s="29" t="s">
        <v>244</v>
      </c>
      <c r="H17" s="29" t="s">
        <v>220</v>
      </c>
      <c r="I17" s="29" t="s">
        <v>227</v>
      </c>
      <c r="J17" s="30">
        <v>1</v>
      </c>
      <c r="K17" s="33">
        <v>3</v>
      </c>
      <c r="L17" s="31">
        <v>5</v>
      </c>
      <c r="M17" s="30">
        <v>1</v>
      </c>
      <c r="N17" s="30">
        <v>1</v>
      </c>
      <c r="O17">
        <f t="shared" si="0"/>
        <v>1</v>
      </c>
      <c r="P17">
        <f t="shared" si="1"/>
        <v>1.05</v>
      </c>
      <c r="Q17">
        <f t="shared" si="2"/>
        <v>1.5</v>
      </c>
      <c r="R17">
        <f t="shared" si="3"/>
        <v>1</v>
      </c>
      <c r="S17">
        <f t="shared" si="4"/>
        <v>1</v>
      </c>
      <c r="T17" s="87">
        <f t="array" ref="T17">EXP(SQRT(SUM(LN(O17:S17)^2)))</f>
        <v>1.5043938375399291</v>
      </c>
    </row>
    <row r="18" spans="1:20" ht="48" customHeight="1" thickBot="1" x14ac:dyDescent="0.4">
      <c r="A18" s="29"/>
      <c r="B18" s="29" t="s">
        <v>246</v>
      </c>
      <c r="C18" s="29"/>
      <c r="D18" s="29" t="s">
        <v>74</v>
      </c>
      <c r="E18" s="29" t="s">
        <v>723</v>
      </c>
      <c r="F18" s="29" t="s">
        <v>218</v>
      </c>
      <c r="G18" s="29" t="s">
        <v>244</v>
      </c>
      <c r="H18" s="29" t="s">
        <v>220</v>
      </c>
      <c r="I18" s="29" t="s">
        <v>227</v>
      </c>
      <c r="J18" s="30">
        <v>1</v>
      </c>
      <c r="K18" s="33">
        <v>3</v>
      </c>
      <c r="L18" s="31">
        <v>5</v>
      </c>
      <c r="M18" s="30">
        <v>1</v>
      </c>
      <c r="N18" s="30">
        <v>1</v>
      </c>
      <c r="O18">
        <f t="shared" si="0"/>
        <v>1</v>
      </c>
      <c r="P18">
        <f t="shared" si="1"/>
        <v>1.05</v>
      </c>
      <c r="Q18">
        <f t="shared" si="2"/>
        <v>1.5</v>
      </c>
      <c r="R18">
        <f t="shared" si="3"/>
        <v>1</v>
      </c>
      <c r="S18">
        <f t="shared" si="4"/>
        <v>1</v>
      </c>
      <c r="T18" s="87">
        <f t="array" ref="T18">EXP(SQRT(SUM(LN(O18:S18)^2)))</f>
        <v>1.5043938375399291</v>
      </c>
    </row>
    <row r="19" spans="1:20" ht="48" customHeight="1" thickBot="1" x14ac:dyDescent="0.4">
      <c r="A19" s="29"/>
      <c r="B19" s="29" t="s">
        <v>247</v>
      </c>
      <c r="C19" s="29"/>
      <c r="D19" s="29" t="s">
        <v>74</v>
      </c>
      <c r="E19" s="29" t="s">
        <v>723</v>
      </c>
      <c r="F19" s="29" t="s">
        <v>218</v>
      </c>
      <c r="G19" s="29" t="s">
        <v>244</v>
      </c>
      <c r="H19" s="29" t="s">
        <v>220</v>
      </c>
      <c r="I19" s="29" t="s">
        <v>227</v>
      </c>
      <c r="J19" s="30">
        <v>1</v>
      </c>
      <c r="K19" s="33">
        <v>3</v>
      </c>
      <c r="L19" s="31">
        <v>5</v>
      </c>
      <c r="M19" s="30">
        <v>1</v>
      </c>
      <c r="N19" s="30">
        <v>1</v>
      </c>
      <c r="O19">
        <f t="shared" si="0"/>
        <v>1</v>
      </c>
      <c r="P19">
        <f t="shared" si="1"/>
        <v>1.05</v>
      </c>
      <c r="Q19">
        <f t="shared" si="2"/>
        <v>1.5</v>
      </c>
      <c r="R19">
        <f t="shared" si="3"/>
        <v>1</v>
      </c>
      <c r="S19">
        <f t="shared" si="4"/>
        <v>1</v>
      </c>
      <c r="T19" s="87">
        <f t="array" ref="T19">EXP(SQRT(SUM(LN(O19:S19)^2)))</f>
        <v>1.5043938375399291</v>
      </c>
    </row>
    <row r="20" spans="1:20" ht="48" customHeight="1" thickBot="1" x14ac:dyDescent="0.4">
      <c r="A20" s="29"/>
      <c r="B20" s="29" t="s">
        <v>248</v>
      </c>
      <c r="C20" s="29"/>
      <c r="D20" s="29" t="s">
        <v>74</v>
      </c>
      <c r="E20" s="29" t="s">
        <v>723</v>
      </c>
      <c r="F20" s="29" t="s">
        <v>218</v>
      </c>
      <c r="G20" s="29" t="s">
        <v>244</v>
      </c>
      <c r="H20" s="29" t="s">
        <v>220</v>
      </c>
      <c r="I20" s="29" t="s">
        <v>227</v>
      </c>
      <c r="J20" s="30">
        <v>1</v>
      </c>
      <c r="K20" s="33">
        <v>3</v>
      </c>
      <c r="L20" s="31">
        <v>5</v>
      </c>
      <c r="M20" s="30">
        <v>1</v>
      </c>
      <c r="N20" s="30">
        <v>1</v>
      </c>
      <c r="O20">
        <f t="shared" si="0"/>
        <v>1</v>
      </c>
      <c r="P20">
        <f t="shared" si="1"/>
        <v>1.05</v>
      </c>
      <c r="Q20">
        <f t="shared" si="2"/>
        <v>1.5</v>
      </c>
      <c r="R20">
        <f t="shared" si="3"/>
        <v>1</v>
      </c>
      <c r="S20">
        <f t="shared" si="4"/>
        <v>1</v>
      </c>
      <c r="T20" s="87">
        <f t="array" ref="T20">EXP(SQRT(SUM(LN(O20:S20)^2)))</f>
        <v>1.5043938375399291</v>
      </c>
    </row>
    <row r="21" spans="1:20" ht="48" customHeight="1" thickBot="1" x14ac:dyDescent="0.4">
      <c r="A21" s="29"/>
      <c r="B21" s="29" t="s">
        <v>249</v>
      </c>
      <c r="C21" s="29"/>
      <c r="D21" s="29" t="s">
        <v>74</v>
      </c>
      <c r="E21" s="29" t="s">
        <v>723</v>
      </c>
      <c r="F21" s="29" t="s">
        <v>218</v>
      </c>
      <c r="G21" s="29" t="s">
        <v>244</v>
      </c>
      <c r="H21" s="29" t="s">
        <v>220</v>
      </c>
      <c r="I21" s="29" t="s">
        <v>227</v>
      </c>
      <c r="J21" s="30">
        <v>1</v>
      </c>
      <c r="K21" s="33">
        <v>3</v>
      </c>
      <c r="L21" s="31">
        <v>5</v>
      </c>
      <c r="M21" s="30">
        <v>1</v>
      </c>
      <c r="N21" s="30">
        <v>1</v>
      </c>
      <c r="O21">
        <f t="shared" si="0"/>
        <v>1</v>
      </c>
      <c r="P21">
        <f t="shared" si="1"/>
        <v>1.05</v>
      </c>
      <c r="Q21">
        <f t="shared" si="2"/>
        <v>1.5</v>
      </c>
      <c r="R21">
        <f t="shared" si="3"/>
        <v>1</v>
      </c>
      <c r="S21">
        <f t="shared" si="4"/>
        <v>1</v>
      </c>
      <c r="T21" s="87">
        <f t="array" ref="T21">EXP(SQRT(SUM(LN(O21:S21)^2)))</f>
        <v>1.5043938375399291</v>
      </c>
    </row>
    <row r="22" spans="1:20" ht="36.75" customHeight="1" thickBot="1" x14ac:dyDescent="0.4">
      <c r="A22" s="2" t="s">
        <v>99</v>
      </c>
      <c r="B22" s="29" t="s">
        <v>250</v>
      </c>
      <c r="C22" s="29"/>
      <c r="D22" s="29" t="s">
        <v>74</v>
      </c>
      <c r="E22" s="29" t="s">
        <v>251</v>
      </c>
      <c r="F22" s="29" t="s">
        <v>218</v>
      </c>
      <c r="G22" s="29" t="s">
        <v>219</v>
      </c>
      <c r="H22" s="29" t="s">
        <v>220</v>
      </c>
      <c r="I22" s="29" t="s">
        <v>227</v>
      </c>
      <c r="J22" s="30">
        <v>1</v>
      </c>
      <c r="K22" s="33">
        <v>3</v>
      </c>
      <c r="L22" s="32">
        <v>2</v>
      </c>
      <c r="M22" s="30">
        <v>1</v>
      </c>
      <c r="N22" s="30">
        <v>1</v>
      </c>
      <c r="O22">
        <f t="shared" si="0"/>
        <v>1</v>
      </c>
      <c r="P22">
        <f t="shared" si="1"/>
        <v>1.05</v>
      </c>
      <c r="Q22">
        <f t="shared" si="2"/>
        <v>1.02</v>
      </c>
      <c r="R22">
        <f t="shared" si="3"/>
        <v>1</v>
      </c>
      <c r="S22">
        <f t="shared" si="4"/>
        <v>1</v>
      </c>
      <c r="T22" s="87">
        <f t="array" ref="T22">EXP(SQRT(SUM(LN(O22:S22)^2)))</f>
        <v>1.0540666817458317</v>
      </c>
    </row>
    <row r="23" spans="1:20" ht="36.75" customHeight="1" thickBot="1" x14ac:dyDescent="0.4">
      <c r="A23" s="29"/>
      <c r="B23" s="29" t="s">
        <v>252</v>
      </c>
      <c r="C23" s="29"/>
      <c r="D23" s="29" t="s">
        <v>74</v>
      </c>
      <c r="E23" s="29" t="s">
        <v>251</v>
      </c>
      <c r="F23" s="29" t="s">
        <v>218</v>
      </c>
      <c r="G23" s="29" t="s">
        <v>219</v>
      </c>
      <c r="H23" s="29" t="s">
        <v>220</v>
      </c>
      <c r="I23" s="29" t="s">
        <v>227</v>
      </c>
      <c r="J23" s="30">
        <v>1</v>
      </c>
      <c r="K23" s="33">
        <v>3</v>
      </c>
      <c r="L23" s="32">
        <v>2</v>
      </c>
      <c r="M23" s="30">
        <v>1</v>
      </c>
      <c r="N23" s="30">
        <v>1</v>
      </c>
      <c r="O23">
        <f t="shared" si="0"/>
        <v>1</v>
      </c>
      <c r="P23">
        <f t="shared" si="1"/>
        <v>1.05</v>
      </c>
      <c r="Q23">
        <f t="shared" si="2"/>
        <v>1.02</v>
      </c>
      <c r="R23">
        <f t="shared" si="3"/>
        <v>1</v>
      </c>
      <c r="S23">
        <f t="shared" si="4"/>
        <v>1</v>
      </c>
      <c r="T23" s="87">
        <f t="array" ref="T23">EXP(SQRT(SUM(LN(O23:S23)^2)))</f>
        <v>1.0540666817458317</v>
      </c>
    </row>
    <row r="24" spans="1:20" ht="36.75" customHeight="1" thickBot="1" x14ac:dyDescent="0.4">
      <c r="A24" s="29"/>
      <c r="B24" s="29" t="s">
        <v>253</v>
      </c>
      <c r="C24" s="29"/>
      <c r="D24" s="29" t="s">
        <v>74</v>
      </c>
      <c r="E24" s="29" t="s">
        <v>251</v>
      </c>
      <c r="F24" s="29" t="s">
        <v>218</v>
      </c>
      <c r="G24" s="29" t="s">
        <v>219</v>
      </c>
      <c r="H24" s="29" t="s">
        <v>220</v>
      </c>
      <c r="I24" s="29" t="s">
        <v>227</v>
      </c>
      <c r="J24" s="30">
        <v>1</v>
      </c>
      <c r="K24" s="33">
        <v>3</v>
      </c>
      <c r="L24" s="32">
        <v>2</v>
      </c>
      <c r="M24" s="30">
        <v>1</v>
      </c>
      <c r="N24" s="30">
        <v>1</v>
      </c>
      <c r="O24">
        <f t="shared" si="0"/>
        <v>1</v>
      </c>
      <c r="P24">
        <f t="shared" si="1"/>
        <v>1.05</v>
      </c>
      <c r="Q24">
        <f t="shared" si="2"/>
        <v>1.02</v>
      </c>
      <c r="R24">
        <f t="shared" si="3"/>
        <v>1</v>
      </c>
      <c r="S24">
        <f t="shared" si="4"/>
        <v>1</v>
      </c>
      <c r="T24" s="87">
        <f t="array" ref="T24">EXP(SQRT(SUM(LN(O24:S24)^2)))</f>
        <v>1.0540666817458317</v>
      </c>
    </row>
    <row r="25" spans="1:20" ht="36.75" customHeight="1" thickBot="1" x14ac:dyDescent="0.4">
      <c r="A25" s="2" t="s">
        <v>254</v>
      </c>
      <c r="B25" s="29" t="s">
        <v>255</v>
      </c>
      <c r="C25" s="29"/>
      <c r="D25" s="29" t="s">
        <v>256</v>
      </c>
      <c r="E25" s="29" t="s">
        <v>257</v>
      </c>
      <c r="F25" s="29" t="s">
        <v>218</v>
      </c>
      <c r="G25" s="29" t="s">
        <v>724</v>
      </c>
      <c r="H25" s="29" t="s">
        <v>220</v>
      </c>
      <c r="I25" s="29" t="s">
        <v>259</v>
      </c>
      <c r="J25" s="32">
        <v>2</v>
      </c>
      <c r="K25" s="33">
        <v>3</v>
      </c>
      <c r="L25" s="32">
        <v>2</v>
      </c>
      <c r="M25" s="30">
        <v>1</v>
      </c>
      <c r="N25" s="30">
        <v>1</v>
      </c>
      <c r="O25">
        <f t="shared" si="0"/>
        <v>1.05</v>
      </c>
      <c r="P25">
        <f t="shared" si="1"/>
        <v>1.05</v>
      </c>
      <c r="Q25">
        <f t="shared" si="2"/>
        <v>1.02</v>
      </c>
      <c r="R25">
        <f t="shared" si="3"/>
        <v>1</v>
      </c>
      <c r="S25">
        <f t="shared" si="4"/>
        <v>1</v>
      </c>
      <c r="T25" s="87">
        <f t="array" ref="T25">EXP(SQRT(SUM(LN(O25:S25)^2)))</f>
        <v>1.0744244531716256</v>
      </c>
    </row>
    <row r="26" spans="1:20" ht="36.75" customHeight="1" thickBot="1" x14ac:dyDescent="0.4">
      <c r="A26" s="2"/>
      <c r="B26" s="29" t="s">
        <v>260</v>
      </c>
      <c r="C26" s="29"/>
      <c r="D26" s="29" t="s">
        <v>261</v>
      </c>
      <c r="E26" s="29" t="s">
        <v>262</v>
      </c>
      <c r="F26" s="29" t="s">
        <v>218</v>
      </c>
      <c r="G26" s="29">
        <v>2005</v>
      </c>
      <c r="H26" s="29" t="s">
        <v>220</v>
      </c>
      <c r="I26" s="29" t="s">
        <v>263</v>
      </c>
      <c r="J26" s="32">
        <v>2</v>
      </c>
      <c r="K26" s="33">
        <v>3</v>
      </c>
      <c r="L26" s="31">
        <v>5</v>
      </c>
      <c r="M26" s="30">
        <v>1</v>
      </c>
      <c r="N26" s="30">
        <v>1</v>
      </c>
      <c r="O26">
        <f t="shared" si="0"/>
        <v>1.05</v>
      </c>
      <c r="P26">
        <f t="shared" si="1"/>
        <v>1.05</v>
      </c>
      <c r="Q26">
        <f t="shared" si="2"/>
        <v>1.5</v>
      </c>
      <c r="R26">
        <f t="shared" si="3"/>
        <v>1</v>
      </c>
      <c r="S26">
        <f t="shared" si="4"/>
        <v>1</v>
      </c>
      <c r="T26" s="87">
        <f t="array" ref="T26">EXP(SQRT(SUM(LN(O26:S26)^2)))</f>
        <v>1.508769162317128</v>
      </c>
    </row>
    <row r="27" spans="1:20" ht="36.75" customHeight="1" thickBot="1" x14ac:dyDescent="0.4">
      <c r="A27" s="2" t="s">
        <v>264</v>
      </c>
      <c r="B27" s="29" t="s">
        <v>265</v>
      </c>
      <c r="C27" s="29"/>
      <c r="D27" s="29" t="s">
        <v>256</v>
      </c>
      <c r="E27" s="29" t="s">
        <v>257</v>
      </c>
      <c r="F27" s="29" t="s">
        <v>218</v>
      </c>
      <c r="G27" s="29" t="s">
        <v>724</v>
      </c>
      <c r="H27" s="29" t="s">
        <v>220</v>
      </c>
      <c r="I27" s="29" t="s">
        <v>227</v>
      </c>
      <c r="J27" s="32">
        <v>2</v>
      </c>
      <c r="K27" s="33">
        <v>3</v>
      </c>
      <c r="L27" s="32">
        <v>2</v>
      </c>
      <c r="M27" s="30">
        <v>1</v>
      </c>
      <c r="N27" s="30">
        <v>1</v>
      </c>
      <c r="O27">
        <f t="shared" si="0"/>
        <v>1.05</v>
      </c>
      <c r="P27">
        <f t="shared" si="1"/>
        <v>1.05</v>
      </c>
      <c r="Q27">
        <f t="shared" si="2"/>
        <v>1.02</v>
      </c>
      <c r="R27">
        <f t="shared" si="3"/>
        <v>1</v>
      </c>
      <c r="S27">
        <f t="shared" si="4"/>
        <v>1</v>
      </c>
      <c r="T27" s="87">
        <f t="array" ref="T27">EXP(SQRT(SUM(LN(O27:S27)^2)))</f>
        <v>1.0744244531716256</v>
      </c>
    </row>
    <row r="28" spans="1:20" ht="36.75" customHeight="1" thickBot="1" x14ac:dyDescent="0.4">
      <c r="A28" s="2"/>
      <c r="B28" s="29" t="s">
        <v>265</v>
      </c>
      <c r="C28" s="29"/>
      <c r="D28" s="29" t="s">
        <v>256</v>
      </c>
      <c r="E28" s="29" t="s">
        <v>257</v>
      </c>
      <c r="F28" s="29" t="s">
        <v>218</v>
      </c>
      <c r="G28" s="29" t="s">
        <v>724</v>
      </c>
      <c r="H28" s="29" t="s">
        <v>220</v>
      </c>
      <c r="I28" s="29" t="s">
        <v>227</v>
      </c>
      <c r="J28" s="32">
        <v>2</v>
      </c>
      <c r="K28" s="33">
        <v>3</v>
      </c>
      <c r="L28" s="32">
        <v>2</v>
      </c>
      <c r="M28" s="30">
        <v>1</v>
      </c>
      <c r="N28" s="30">
        <v>1</v>
      </c>
      <c r="O28">
        <f t="shared" si="0"/>
        <v>1.05</v>
      </c>
      <c r="P28">
        <f t="shared" si="1"/>
        <v>1.05</v>
      </c>
      <c r="Q28">
        <f t="shared" si="2"/>
        <v>1.02</v>
      </c>
      <c r="R28">
        <f t="shared" si="3"/>
        <v>1</v>
      </c>
      <c r="S28">
        <f t="shared" si="4"/>
        <v>1</v>
      </c>
      <c r="T28" s="87">
        <f t="array" ref="T28">EXP(SQRT(SUM(LN(O28:S28)^2)))</f>
        <v>1.0744244531716256</v>
      </c>
    </row>
    <row r="29" spans="1:20" ht="36.75" customHeight="1" thickBot="1" x14ac:dyDescent="0.4">
      <c r="A29" s="2" t="s">
        <v>266</v>
      </c>
      <c r="B29" s="29" t="s">
        <v>267</v>
      </c>
      <c r="C29" s="29"/>
      <c r="D29" s="29" t="s">
        <v>268</v>
      </c>
      <c r="E29" s="29" t="s">
        <v>269</v>
      </c>
      <c r="F29" s="29" t="s">
        <v>218</v>
      </c>
      <c r="G29" s="29" t="s">
        <v>218</v>
      </c>
      <c r="H29" s="29" t="s">
        <v>220</v>
      </c>
      <c r="I29" s="29" t="s">
        <v>270</v>
      </c>
      <c r="J29" s="32">
        <v>2</v>
      </c>
      <c r="K29" s="33">
        <v>3</v>
      </c>
      <c r="L29" s="77">
        <v>4</v>
      </c>
      <c r="M29" s="30">
        <v>1</v>
      </c>
      <c r="N29" s="30">
        <v>1</v>
      </c>
      <c r="O29">
        <f t="shared" si="0"/>
        <v>1.05</v>
      </c>
      <c r="P29">
        <f t="shared" si="1"/>
        <v>1.05</v>
      </c>
      <c r="Q29">
        <f t="shared" si="2"/>
        <v>1.2</v>
      </c>
      <c r="R29">
        <f t="shared" si="3"/>
        <v>1</v>
      </c>
      <c r="S29">
        <f t="shared" si="4"/>
        <v>1</v>
      </c>
      <c r="T29" s="87">
        <f t="array" ref="T29">EXP(SQRT(SUM(LN(O29:S29)^2)))</f>
        <v>1.2152396494091648</v>
      </c>
    </row>
    <row r="30" spans="1:20" ht="36.75" customHeight="1" thickBot="1" x14ac:dyDescent="0.4">
      <c r="A30" s="2"/>
      <c r="B30" s="29" t="s">
        <v>267</v>
      </c>
      <c r="C30" s="29"/>
      <c r="D30" s="29" t="s">
        <v>268</v>
      </c>
      <c r="E30" s="29" t="s">
        <v>269</v>
      </c>
      <c r="F30" s="29" t="s">
        <v>218</v>
      </c>
      <c r="G30" s="29" t="s">
        <v>218</v>
      </c>
      <c r="H30" s="29" t="s">
        <v>220</v>
      </c>
      <c r="I30" s="29" t="s">
        <v>271</v>
      </c>
      <c r="J30" s="32">
        <v>2</v>
      </c>
      <c r="K30" s="33">
        <v>3</v>
      </c>
      <c r="L30" s="77">
        <v>4</v>
      </c>
      <c r="M30" s="30">
        <v>1</v>
      </c>
      <c r="N30" s="30">
        <v>1</v>
      </c>
      <c r="O30">
        <f t="shared" si="0"/>
        <v>1.05</v>
      </c>
      <c r="P30">
        <f t="shared" si="1"/>
        <v>1.05</v>
      </c>
      <c r="Q30">
        <f t="shared" si="2"/>
        <v>1.2</v>
      </c>
      <c r="R30">
        <f t="shared" si="3"/>
        <v>1</v>
      </c>
      <c r="S30">
        <f t="shared" si="4"/>
        <v>1</v>
      </c>
      <c r="T30" s="87">
        <f t="array" ref="T30">EXP(SQRT(SUM(LN(O30:S30)^2)))</f>
        <v>1.2152396494091648</v>
      </c>
    </row>
    <row r="31" spans="1:20" ht="36.75" customHeight="1" thickBot="1" x14ac:dyDescent="0.4">
      <c r="A31" s="2" t="s">
        <v>272</v>
      </c>
      <c r="B31" s="29" t="s">
        <v>273</v>
      </c>
      <c r="C31" s="29"/>
      <c r="D31" s="29" t="s">
        <v>70</v>
      </c>
      <c r="E31" s="29" t="s">
        <v>274</v>
      </c>
      <c r="F31" s="29" t="s">
        <v>218</v>
      </c>
      <c r="G31" s="29" t="s">
        <v>218</v>
      </c>
      <c r="H31" s="29" t="s">
        <v>220</v>
      </c>
      <c r="I31" s="29" t="s">
        <v>227</v>
      </c>
      <c r="J31" s="32">
        <v>2</v>
      </c>
      <c r="K31" s="33">
        <v>3</v>
      </c>
      <c r="L31" s="33">
        <v>3</v>
      </c>
      <c r="M31" s="30">
        <v>1</v>
      </c>
      <c r="N31" s="30">
        <v>1</v>
      </c>
      <c r="O31">
        <f t="shared" si="0"/>
        <v>1.05</v>
      </c>
      <c r="P31">
        <f t="shared" si="1"/>
        <v>1.05</v>
      </c>
      <c r="Q31">
        <f t="shared" si="2"/>
        <v>1.1000000000000001</v>
      </c>
      <c r="R31">
        <f t="shared" si="3"/>
        <v>1</v>
      </c>
      <c r="S31">
        <f t="shared" si="4"/>
        <v>1</v>
      </c>
      <c r="T31" s="87">
        <f t="array" ref="T31">EXP(SQRT(SUM(LN(O31:S31)^2)))</f>
        <v>1.1248669232235737</v>
      </c>
    </row>
    <row r="32" spans="1:20" ht="15" thickBot="1" x14ac:dyDescent="0.4">
      <c r="A32" s="34" t="s">
        <v>126</v>
      </c>
      <c r="B32" s="31" t="s">
        <v>275</v>
      </c>
      <c r="C32" s="29"/>
      <c r="D32" s="29"/>
      <c r="E32" s="29"/>
      <c r="F32" s="29"/>
      <c r="G32" s="29"/>
      <c r="H32" s="29"/>
      <c r="I32" s="29"/>
      <c r="J32" s="35"/>
      <c r="K32" s="35"/>
      <c r="L32" s="35"/>
      <c r="M32" s="35"/>
      <c r="N32" s="35"/>
      <c r="O32" t="str">
        <f t="shared" si="0"/>
        <v>no</v>
      </c>
      <c r="P32" t="str">
        <f t="shared" si="1"/>
        <v>no</v>
      </c>
      <c r="Q32" t="str">
        <f t="shared" si="2"/>
        <v>no</v>
      </c>
      <c r="R32" t="str">
        <f t="shared" si="3"/>
        <v>no</v>
      </c>
      <c r="S32" t="str">
        <f t="shared" si="4"/>
        <v>no</v>
      </c>
      <c r="T32" s="87" t="e">
        <f t="array" ref="T32">EXP(SQRT(SUM(LN(O32:S32)^2)))</f>
        <v>#VALUE!</v>
      </c>
    </row>
    <row r="33" spans="1:20" ht="36.75" customHeight="1" thickBot="1" x14ac:dyDescent="0.4">
      <c r="A33" s="34" t="s">
        <v>149</v>
      </c>
      <c r="B33" s="31" t="s">
        <v>275</v>
      </c>
      <c r="C33" s="29"/>
      <c r="D33" s="29"/>
      <c r="E33" s="29"/>
      <c r="F33" s="29"/>
      <c r="G33" s="29"/>
      <c r="H33" s="29"/>
      <c r="I33" s="29"/>
      <c r="J33" s="35"/>
      <c r="K33" s="35"/>
      <c r="L33" s="35"/>
      <c r="M33" s="35"/>
      <c r="N33" s="35"/>
      <c r="O33" t="str">
        <f t="shared" si="0"/>
        <v>no</v>
      </c>
      <c r="P33" t="str">
        <f t="shared" si="1"/>
        <v>no</v>
      </c>
      <c r="Q33" t="str">
        <f t="shared" si="2"/>
        <v>no</v>
      </c>
      <c r="R33" t="str">
        <f t="shared" si="3"/>
        <v>no</v>
      </c>
      <c r="S33" t="str">
        <f t="shared" si="4"/>
        <v>no</v>
      </c>
      <c r="T33" s="87" t="e">
        <f t="array" ref="T33">EXP(SQRT(SUM(LN(O33:S33)^2)))</f>
        <v>#VALUE!</v>
      </c>
    </row>
    <row r="34" spans="1:20" ht="36.75" customHeight="1" thickBot="1" x14ac:dyDescent="0.4">
      <c r="A34" s="2" t="s">
        <v>276</v>
      </c>
      <c r="B34" s="29" t="s">
        <v>277</v>
      </c>
      <c r="C34" s="29"/>
      <c r="D34" s="29" t="s">
        <v>74</v>
      </c>
      <c r="E34" s="29" t="s">
        <v>278</v>
      </c>
      <c r="F34" s="29" t="s">
        <v>218</v>
      </c>
      <c r="G34" s="29" t="s">
        <v>279</v>
      </c>
      <c r="H34" s="29" t="s">
        <v>280</v>
      </c>
      <c r="I34" s="29" t="s">
        <v>227</v>
      </c>
      <c r="J34" s="32">
        <v>2</v>
      </c>
      <c r="K34" s="33">
        <v>3</v>
      </c>
      <c r="L34" s="32">
        <v>2</v>
      </c>
      <c r="M34" s="32">
        <v>2</v>
      </c>
      <c r="N34" s="30">
        <v>1</v>
      </c>
      <c r="O34">
        <f t="shared" si="0"/>
        <v>1.05</v>
      </c>
      <c r="P34">
        <f t="shared" si="1"/>
        <v>1.05</v>
      </c>
      <c r="Q34">
        <f t="shared" si="2"/>
        <v>1.02</v>
      </c>
      <c r="R34">
        <f t="shared" si="3"/>
        <v>1.01</v>
      </c>
      <c r="S34">
        <f t="shared" si="4"/>
        <v>1</v>
      </c>
      <c r="T34" s="87">
        <f t="array" ref="T34">EXP(SQRT(SUM(LN(O34:S34)^2)))</f>
        <v>1.0751621268805629</v>
      </c>
    </row>
    <row r="35" spans="1:20" ht="36.75" customHeight="1" thickBot="1" x14ac:dyDescent="0.4">
      <c r="A35" s="2"/>
      <c r="B35" s="29" t="s">
        <v>281</v>
      </c>
      <c r="C35" s="29"/>
      <c r="D35" s="29" t="s">
        <v>282</v>
      </c>
      <c r="E35" s="29" t="s">
        <v>283</v>
      </c>
      <c r="F35" s="29" t="s">
        <v>218</v>
      </c>
      <c r="G35" s="29" t="s">
        <v>279</v>
      </c>
      <c r="H35" s="29" t="s">
        <v>220</v>
      </c>
      <c r="I35" s="29" t="s">
        <v>227</v>
      </c>
      <c r="J35" s="30">
        <v>1</v>
      </c>
      <c r="K35" s="33">
        <v>3</v>
      </c>
      <c r="L35" s="32">
        <v>2</v>
      </c>
      <c r="M35" s="30">
        <v>1</v>
      </c>
      <c r="N35" s="30">
        <v>1</v>
      </c>
      <c r="O35">
        <f t="shared" si="0"/>
        <v>1</v>
      </c>
      <c r="P35">
        <f t="shared" si="1"/>
        <v>1.05</v>
      </c>
      <c r="Q35">
        <f t="shared" si="2"/>
        <v>1.02</v>
      </c>
      <c r="R35">
        <f t="shared" si="3"/>
        <v>1</v>
      </c>
      <c r="S35">
        <f t="shared" si="4"/>
        <v>1</v>
      </c>
      <c r="T35" s="87">
        <f t="array" ref="T35">EXP(SQRT(SUM(LN(O35:S35)^2)))</f>
        <v>1.0540666817458317</v>
      </c>
    </row>
    <row r="36" spans="1:20" ht="36.75" customHeight="1" thickBot="1" x14ac:dyDescent="0.4">
      <c r="A36" s="29"/>
      <c r="B36" s="29" t="s">
        <v>284</v>
      </c>
      <c r="C36" s="29"/>
      <c r="D36" s="29" t="s">
        <v>74</v>
      </c>
      <c r="E36" s="29" t="s">
        <v>278</v>
      </c>
      <c r="F36" s="29" t="s">
        <v>218</v>
      </c>
      <c r="G36" s="29" t="s">
        <v>279</v>
      </c>
      <c r="H36" s="29" t="s">
        <v>280</v>
      </c>
      <c r="I36" s="29" t="s">
        <v>227</v>
      </c>
      <c r="J36" s="32">
        <v>2</v>
      </c>
      <c r="K36" s="33">
        <v>3</v>
      </c>
      <c r="L36" s="32">
        <v>2</v>
      </c>
      <c r="M36" s="32">
        <v>2</v>
      </c>
      <c r="N36" s="30">
        <v>1</v>
      </c>
      <c r="O36">
        <f t="shared" ref="O36:O65" si="5">IF(J36=1,W$5,IF(J36=2,W$6,IF(J36=3,W$7,IF(J36=4,W$8,IF(J36=5,W$9,"no")))))</f>
        <v>1.05</v>
      </c>
      <c r="P36">
        <f t="shared" ref="P36:P65" si="6">IF(K36=1,X$5,IF(K36=2,X$6,IF(K36=3,X$7,IF(K36=4,X$8,IF(K36=5,X$9,"no")))))</f>
        <v>1.05</v>
      </c>
      <c r="Q36">
        <f t="shared" ref="Q36:Q65" si="7">IF(L36=1,Y$5,IF(L36=2,Y$6,IF(L36=3,Y$7,IF(L36=4,Y$8,IF(L36=5,Y$9,"no")))))</f>
        <v>1.02</v>
      </c>
      <c r="R36">
        <f t="shared" ref="R36:R65" si="8">IF(M36=1,Z$5,IF(M36=2,Z$6,IF(M36=3,Z$7,IF(M36=4,Z$8,IF(M36=5,Z$9,"no")))))</f>
        <v>1.01</v>
      </c>
      <c r="S36">
        <f t="shared" ref="S36:S65" si="9">IF(N36=1,AA$5,IF(N36=2,AA$6,IF(N36=3,AA$7,IF(N36=4,AA$8,IF(N36=5,AA$9,"no")))))</f>
        <v>1</v>
      </c>
      <c r="T36" s="87">
        <f t="array" ref="T36">EXP(SQRT(SUM(LN(O36:S36)^2)))</f>
        <v>1.0751621268805629</v>
      </c>
    </row>
    <row r="37" spans="1:20" ht="36.75" customHeight="1" thickBot="1" x14ac:dyDescent="0.4">
      <c r="A37" s="29"/>
      <c r="B37" s="29" t="s">
        <v>285</v>
      </c>
      <c r="C37" s="29"/>
      <c r="D37" s="29" t="s">
        <v>74</v>
      </c>
      <c r="E37" s="29" t="s">
        <v>278</v>
      </c>
      <c r="F37" s="29" t="s">
        <v>218</v>
      </c>
      <c r="G37" s="29" t="s">
        <v>279</v>
      </c>
      <c r="H37" s="29" t="s">
        <v>280</v>
      </c>
      <c r="I37" s="29" t="s">
        <v>227</v>
      </c>
      <c r="J37" s="32">
        <v>2</v>
      </c>
      <c r="K37" s="33">
        <v>3</v>
      </c>
      <c r="L37" s="32">
        <v>2</v>
      </c>
      <c r="M37" s="32">
        <v>2</v>
      </c>
      <c r="N37" s="30">
        <v>1</v>
      </c>
      <c r="O37">
        <f t="shared" si="5"/>
        <v>1.05</v>
      </c>
      <c r="P37">
        <f t="shared" si="6"/>
        <v>1.05</v>
      </c>
      <c r="Q37">
        <f t="shared" si="7"/>
        <v>1.02</v>
      </c>
      <c r="R37">
        <f t="shared" si="8"/>
        <v>1.01</v>
      </c>
      <c r="S37">
        <f t="shared" si="9"/>
        <v>1</v>
      </c>
      <c r="T37" s="87">
        <f t="array" ref="T37">EXP(SQRT(SUM(LN(O37:S37)^2)))</f>
        <v>1.0751621268805629</v>
      </c>
    </row>
    <row r="38" spans="1:20" ht="36.75" customHeight="1" thickBot="1" x14ac:dyDescent="0.4">
      <c r="A38" s="29"/>
      <c r="B38" s="29" t="s">
        <v>286</v>
      </c>
      <c r="C38" s="29"/>
      <c r="D38" s="29" t="s">
        <v>74</v>
      </c>
      <c r="E38" s="29" t="s">
        <v>278</v>
      </c>
      <c r="F38" s="29" t="s">
        <v>218</v>
      </c>
      <c r="G38" s="29" t="s">
        <v>279</v>
      </c>
      <c r="H38" s="29" t="s">
        <v>280</v>
      </c>
      <c r="I38" s="29" t="s">
        <v>227</v>
      </c>
      <c r="J38" s="32">
        <v>2</v>
      </c>
      <c r="K38" s="33">
        <v>3</v>
      </c>
      <c r="L38" s="32">
        <v>2</v>
      </c>
      <c r="M38" s="32">
        <v>2</v>
      </c>
      <c r="N38" s="30">
        <v>1</v>
      </c>
      <c r="O38">
        <f t="shared" si="5"/>
        <v>1.05</v>
      </c>
      <c r="P38">
        <f t="shared" si="6"/>
        <v>1.05</v>
      </c>
      <c r="Q38">
        <f t="shared" si="7"/>
        <v>1.02</v>
      </c>
      <c r="R38">
        <f t="shared" si="8"/>
        <v>1.01</v>
      </c>
      <c r="S38">
        <f t="shared" si="9"/>
        <v>1</v>
      </c>
      <c r="T38" s="87">
        <f t="array" ref="T38">EXP(SQRT(SUM(LN(O38:S38)^2)))</f>
        <v>1.0751621268805629</v>
      </c>
    </row>
    <row r="39" spans="1:20" ht="36.75" customHeight="1" thickBot="1" x14ac:dyDescent="0.4">
      <c r="A39" s="29"/>
      <c r="B39" s="29" t="s">
        <v>287</v>
      </c>
      <c r="C39" s="29"/>
      <c r="D39" s="29" t="s">
        <v>74</v>
      </c>
      <c r="E39" s="29" t="s">
        <v>278</v>
      </c>
      <c r="F39" s="29" t="s">
        <v>218</v>
      </c>
      <c r="G39" s="29" t="s">
        <v>279</v>
      </c>
      <c r="H39" s="29" t="s">
        <v>280</v>
      </c>
      <c r="I39" s="29" t="s">
        <v>227</v>
      </c>
      <c r="J39" s="32">
        <v>2</v>
      </c>
      <c r="K39" s="33">
        <v>3</v>
      </c>
      <c r="L39" s="32">
        <v>2</v>
      </c>
      <c r="M39" s="32">
        <v>2</v>
      </c>
      <c r="N39" s="30">
        <v>1</v>
      </c>
      <c r="O39">
        <f t="shared" si="5"/>
        <v>1.05</v>
      </c>
      <c r="P39">
        <f t="shared" si="6"/>
        <v>1.05</v>
      </c>
      <c r="Q39">
        <f t="shared" si="7"/>
        <v>1.02</v>
      </c>
      <c r="R39">
        <f t="shared" si="8"/>
        <v>1.01</v>
      </c>
      <c r="S39">
        <f t="shared" si="9"/>
        <v>1</v>
      </c>
      <c r="T39" s="87">
        <f t="array" ref="T39">EXP(SQRT(SUM(LN(O39:S39)^2)))</f>
        <v>1.0751621268805629</v>
      </c>
    </row>
    <row r="40" spans="1:20" ht="36.75" customHeight="1" thickBot="1" x14ac:dyDescent="0.4">
      <c r="A40" s="29"/>
      <c r="B40" s="29" t="s">
        <v>288</v>
      </c>
      <c r="C40" s="29"/>
      <c r="D40" s="29" t="s">
        <v>74</v>
      </c>
      <c r="E40" s="29" t="s">
        <v>278</v>
      </c>
      <c r="F40" s="29" t="s">
        <v>218</v>
      </c>
      <c r="G40" s="29" t="s">
        <v>279</v>
      </c>
      <c r="H40" s="29" t="s">
        <v>280</v>
      </c>
      <c r="I40" s="29" t="s">
        <v>227</v>
      </c>
      <c r="J40" s="32">
        <v>2</v>
      </c>
      <c r="K40" s="33">
        <v>3</v>
      </c>
      <c r="L40" s="32">
        <v>2</v>
      </c>
      <c r="M40" s="32">
        <v>2</v>
      </c>
      <c r="N40" s="30">
        <v>1</v>
      </c>
      <c r="O40">
        <f t="shared" si="5"/>
        <v>1.05</v>
      </c>
      <c r="P40">
        <f t="shared" si="6"/>
        <v>1.05</v>
      </c>
      <c r="Q40">
        <f t="shared" si="7"/>
        <v>1.02</v>
      </c>
      <c r="R40">
        <f t="shared" si="8"/>
        <v>1.01</v>
      </c>
      <c r="S40">
        <f t="shared" si="9"/>
        <v>1</v>
      </c>
      <c r="T40" s="87">
        <f t="array" ref="T40">EXP(SQRT(SUM(LN(O40:S40)^2)))</f>
        <v>1.0751621268805629</v>
      </c>
    </row>
    <row r="41" spans="1:20" ht="36.75" customHeight="1" thickBot="1" x14ac:dyDescent="0.4">
      <c r="A41" s="29"/>
      <c r="B41" s="29" t="s">
        <v>289</v>
      </c>
      <c r="C41" s="29"/>
      <c r="D41" s="29" t="s">
        <v>74</v>
      </c>
      <c r="E41" s="29" t="s">
        <v>278</v>
      </c>
      <c r="F41" s="29" t="s">
        <v>218</v>
      </c>
      <c r="G41" s="29" t="s">
        <v>279</v>
      </c>
      <c r="H41" s="29" t="s">
        <v>280</v>
      </c>
      <c r="I41" s="29" t="s">
        <v>227</v>
      </c>
      <c r="J41" s="32">
        <v>2</v>
      </c>
      <c r="K41" s="33">
        <v>3</v>
      </c>
      <c r="L41" s="32">
        <v>2</v>
      </c>
      <c r="M41" s="32">
        <v>2</v>
      </c>
      <c r="N41" s="30">
        <v>1</v>
      </c>
      <c r="O41">
        <f t="shared" si="5"/>
        <v>1.05</v>
      </c>
      <c r="P41">
        <f t="shared" si="6"/>
        <v>1.05</v>
      </c>
      <c r="Q41">
        <f t="shared" si="7"/>
        <v>1.02</v>
      </c>
      <c r="R41">
        <f t="shared" si="8"/>
        <v>1.01</v>
      </c>
      <c r="S41">
        <f t="shared" si="9"/>
        <v>1</v>
      </c>
      <c r="T41" s="87">
        <f t="array" ref="T41">EXP(SQRT(SUM(LN(O41:S41)^2)))</f>
        <v>1.0751621268805629</v>
      </c>
    </row>
    <row r="42" spans="1:20" ht="36.75" customHeight="1" thickBot="1" x14ac:dyDescent="0.4">
      <c r="A42" s="29"/>
      <c r="B42" s="29" t="s">
        <v>290</v>
      </c>
      <c r="C42" s="29"/>
      <c r="D42" s="29" t="s">
        <v>74</v>
      </c>
      <c r="E42" s="29" t="s">
        <v>278</v>
      </c>
      <c r="F42" s="29" t="s">
        <v>218</v>
      </c>
      <c r="G42" s="29" t="s">
        <v>279</v>
      </c>
      <c r="H42" s="29" t="s">
        <v>280</v>
      </c>
      <c r="I42" s="29" t="s">
        <v>227</v>
      </c>
      <c r="J42" s="32">
        <v>2</v>
      </c>
      <c r="K42" s="33">
        <v>3</v>
      </c>
      <c r="L42" s="32">
        <v>2</v>
      </c>
      <c r="M42" s="32">
        <v>2</v>
      </c>
      <c r="N42" s="30">
        <v>1</v>
      </c>
      <c r="O42">
        <f t="shared" si="5"/>
        <v>1.05</v>
      </c>
      <c r="P42">
        <f t="shared" si="6"/>
        <v>1.05</v>
      </c>
      <c r="Q42">
        <f t="shared" si="7"/>
        <v>1.02</v>
      </c>
      <c r="R42">
        <f t="shared" si="8"/>
        <v>1.01</v>
      </c>
      <c r="S42">
        <f t="shared" si="9"/>
        <v>1</v>
      </c>
      <c r="T42" s="87">
        <f t="array" ref="T42">EXP(SQRT(SUM(LN(O42:S42)^2)))</f>
        <v>1.0751621268805629</v>
      </c>
    </row>
    <row r="43" spans="1:20" ht="36.75" customHeight="1" thickBot="1" x14ac:dyDescent="0.4">
      <c r="A43" s="29"/>
      <c r="B43" s="29" t="s">
        <v>291</v>
      </c>
      <c r="C43" s="29"/>
      <c r="D43" s="29" t="s">
        <v>74</v>
      </c>
      <c r="E43" s="29" t="s">
        <v>278</v>
      </c>
      <c r="F43" s="29" t="s">
        <v>218</v>
      </c>
      <c r="G43" s="29" t="s">
        <v>279</v>
      </c>
      <c r="H43" s="29" t="s">
        <v>280</v>
      </c>
      <c r="I43" s="29" t="s">
        <v>227</v>
      </c>
      <c r="J43" s="32">
        <v>2</v>
      </c>
      <c r="K43" s="33">
        <v>3</v>
      </c>
      <c r="L43" s="32">
        <v>2</v>
      </c>
      <c r="M43" s="32">
        <v>2</v>
      </c>
      <c r="N43" s="30">
        <v>1</v>
      </c>
      <c r="O43">
        <f t="shared" si="5"/>
        <v>1.05</v>
      </c>
      <c r="P43">
        <f t="shared" si="6"/>
        <v>1.05</v>
      </c>
      <c r="Q43">
        <f t="shared" si="7"/>
        <v>1.02</v>
      </c>
      <c r="R43">
        <f t="shared" si="8"/>
        <v>1.01</v>
      </c>
      <c r="S43">
        <f t="shared" si="9"/>
        <v>1</v>
      </c>
      <c r="T43" s="87">
        <f t="array" ref="T43">EXP(SQRT(SUM(LN(O43:S43)^2)))</f>
        <v>1.0751621268805629</v>
      </c>
    </row>
    <row r="44" spans="1:20" ht="36.75" customHeight="1" thickBot="1" x14ac:dyDescent="0.4">
      <c r="A44" s="29"/>
      <c r="B44" s="29" t="s">
        <v>292</v>
      </c>
      <c r="C44" s="29"/>
      <c r="D44" s="29" t="s">
        <v>74</v>
      </c>
      <c r="E44" s="29" t="s">
        <v>278</v>
      </c>
      <c r="F44" s="29" t="s">
        <v>218</v>
      </c>
      <c r="G44" s="29" t="s">
        <v>279</v>
      </c>
      <c r="H44" s="29" t="s">
        <v>280</v>
      </c>
      <c r="I44" s="29" t="s">
        <v>227</v>
      </c>
      <c r="J44" s="32">
        <v>2</v>
      </c>
      <c r="K44" s="33">
        <v>3</v>
      </c>
      <c r="L44" s="32">
        <v>2</v>
      </c>
      <c r="M44" s="32">
        <v>2</v>
      </c>
      <c r="N44" s="30">
        <v>1</v>
      </c>
      <c r="O44">
        <f t="shared" si="5"/>
        <v>1.05</v>
      </c>
      <c r="P44">
        <f t="shared" si="6"/>
        <v>1.05</v>
      </c>
      <c r="Q44">
        <f t="shared" si="7"/>
        <v>1.02</v>
      </c>
      <c r="R44">
        <f t="shared" si="8"/>
        <v>1.01</v>
      </c>
      <c r="S44">
        <f t="shared" si="9"/>
        <v>1</v>
      </c>
      <c r="T44" s="87">
        <f t="array" ref="T44">EXP(SQRT(SUM(LN(O44:S44)^2)))</f>
        <v>1.0751621268805629</v>
      </c>
    </row>
    <row r="45" spans="1:20" ht="36.75" customHeight="1" thickBot="1" x14ac:dyDescent="0.4">
      <c r="A45" s="29"/>
      <c r="B45" s="29" t="s">
        <v>293</v>
      </c>
      <c r="C45" s="29"/>
      <c r="D45" s="29" t="s">
        <v>74</v>
      </c>
      <c r="E45" s="29" t="s">
        <v>278</v>
      </c>
      <c r="F45" s="29" t="s">
        <v>218</v>
      </c>
      <c r="G45" s="29" t="s">
        <v>279</v>
      </c>
      <c r="H45" s="29" t="s">
        <v>280</v>
      </c>
      <c r="I45" s="29" t="s">
        <v>227</v>
      </c>
      <c r="J45" s="32">
        <v>2</v>
      </c>
      <c r="K45" s="33">
        <v>3</v>
      </c>
      <c r="L45" s="32">
        <v>2</v>
      </c>
      <c r="M45" s="32">
        <v>2</v>
      </c>
      <c r="N45" s="30">
        <v>1</v>
      </c>
      <c r="O45">
        <f t="shared" si="5"/>
        <v>1.05</v>
      </c>
      <c r="P45">
        <f t="shared" si="6"/>
        <v>1.05</v>
      </c>
      <c r="Q45">
        <f t="shared" si="7"/>
        <v>1.02</v>
      </c>
      <c r="R45">
        <f t="shared" si="8"/>
        <v>1.01</v>
      </c>
      <c r="S45">
        <f t="shared" si="9"/>
        <v>1</v>
      </c>
      <c r="T45" s="87">
        <f t="array" ref="T45">EXP(SQRT(SUM(LN(O45:S45)^2)))</f>
        <v>1.0751621268805629</v>
      </c>
    </row>
    <row r="46" spans="1:20" ht="36.75" customHeight="1" thickBot="1" x14ac:dyDescent="0.4">
      <c r="A46" s="29"/>
      <c r="B46" s="29" t="s">
        <v>294</v>
      </c>
      <c r="C46" s="29"/>
      <c r="D46" s="29" t="s">
        <v>74</v>
      </c>
      <c r="E46" s="29" t="s">
        <v>295</v>
      </c>
      <c r="F46" s="29" t="s">
        <v>218</v>
      </c>
      <c r="G46" s="29" t="s">
        <v>279</v>
      </c>
      <c r="H46" s="29" t="s">
        <v>280</v>
      </c>
      <c r="I46" s="29" t="s">
        <v>227</v>
      </c>
      <c r="J46" s="32">
        <v>2</v>
      </c>
      <c r="K46" s="33">
        <v>3</v>
      </c>
      <c r="L46" s="32">
        <v>2</v>
      </c>
      <c r="M46" s="32">
        <v>2</v>
      </c>
      <c r="N46" s="30">
        <v>1</v>
      </c>
      <c r="O46">
        <f t="shared" si="5"/>
        <v>1.05</v>
      </c>
      <c r="P46">
        <f t="shared" si="6"/>
        <v>1.05</v>
      </c>
      <c r="Q46">
        <f t="shared" si="7"/>
        <v>1.02</v>
      </c>
      <c r="R46">
        <f t="shared" si="8"/>
        <v>1.01</v>
      </c>
      <c r="S46">
        <f t="shared" si="9"/>
        <v>1</v>
      </c>
      <c r="T46" s="87">
        <f t="array" ref="T46">EXP(SQRT(SUM(LN(O46:S46)^2)))</f>
        <v>1.0751621268805629</v>
      </c>
    </row>
    <row r="47" spans="1:20" ht="36.75" customHeight="1" thickBot="1" x14ac:dyDescent="0.4">
      <c r="A47" s="29"/>
      <c r="B47" s="29" t="s">
        <v>296</v>
      </c>
      <c r="C47" s="29"/>
      <c r="D47" s="29" t="s">
        <v>74</v>
      </c>
      <c r="E47" s="29" t="s">
        <v>297</v>
      </c>
      <c r="F47" s="29" t="s">
        <v>218</v>
      </c>
      <c r="G47" s="29" t="s">
        <v>279</v>
      </c>
      <c r="H47" s="29" t="s">
        <v>280</v>
      </c>
      <c r="I47" s="29" t="s">
        <v>227</v>
      </c>
      <c r="J47" s="32">
        <v>2</v>
      </c>
      <c r="K47" s="33">
        <v>3</v>
      </c>
      <c r="L47" s="32">
        <v>2</v>
      </c>
      <c r="M47" s="32">
        <v>2</v>
      </c>
      <c r="N47" s="30">
        <v>1</v>
      </c>
      <c r="O47">
        <f t="shared" si="5"/>
        <v>1.05</v>
      </c>
      <c r="P47">
        <f t="shared" si="6"/>
        <v>1.05</v>
      </c>
      <c r="Q47">
        <f t="shared" si="7"/>
        <v>1.02</v>
      </c>
      <c r="R47">
        <f t="shared" si="8"/>
        <v>1.01</v>
      </c>
      <c r="S47">
        <f t="shared" si="9"/>
        <v>1</v>
      </c>
      <c r="T47" s="87">
        <f t="array" ref="T47">EXP(SQRT(SUM(LN(O47:S47)^2)))</f>
        <v>1.0751621268805629</v>
      </c>
    </row>
    <row r="48" spans="1:20" ht="36.75" customHeight="1" thickBot="1" x14ac:dyDescent="0.4">
      <c r="A48" s="29"/>
      <c r="B48" s="29" t="s">
        <v>298</v>
      </c>
      <c r="C48" s="29"/>
      <c r="D48" s="29" t="s">
        <v>74</v>
      </c>
      <c r="E48" s="29" t="s">
        <v>297</v>
      </c>
      <c r="F48" s="29" t="s">
        <v>218</v>
      </c>
      <c r="G48" s="29" t="s">
        <v>279</v>
      </c>
      <c r="H48" s="29" t="s">
        <v>280</v>
      </c>
      <c r="I48" s="29" t="s">
        <v>227</v>
      </c>
      <c r="J48" s="32">
        <v>2</v>
      </c>
      <c r="K48" s="33">
        <v>3</v>
      </c>
      <c r="L48" s="32">
        <v>2</v>
      </c>
      <c r="M48" s="32">
        <v>2</v>
      </c>
      <c r="N48" s="30">
        <v>1</v>
      </c>
      <c r="O48">
        <f t="shared" si="5"/>
        <v>1.05</v>
      </c>
      <c r="P48">
        <f t="shared" si="6"/>
        <v>1.05</v>
      </c>
      <c r="Q48">
        <f t="shared" si="7"/>
        <v>1.02</v>
      </c>
      <c r="R48">
        <f t="shared" si="8"/>
        <v>1.01</v>
      </c>
      <c r="S48">
        <f t="shared" si="9"/>
        <v>1</v>
      </c>
      <c r="T48" s="87">
        <f t="array" ref="T48">EXP(SQRT(SUM(LN(O48:S48)^2)))</f>
        <v>1.0751621268805629</v>
      </c>
    </row>
    <row r="49" spans="1:20" ht="36.75" customHeight="1" thickBot="1" x14ac:dyDescent="0.4">
      <c r="A49" s="2" t="s">
        <v>199</v>
      </c>
      <c r="B49" s="29" t="s">
        <v>200</v>
      </c>
      <c r="C49" s="29"/>
      <c r="D49" s="29" t="s">
        <v>299</v>
      </c>
      <c r="E49" s="29" t="s">
        <v>300</v>
      </c>
      <c r="F49" s="29" t="s">
        <v>218</v>
      </c>
      <c r="G49" s="29" t="s">
        <v>279</v>
      </c>
      <c r="H49" s="29" t="s">
        <v>280</v>
      </c>
      <c r="I49" s="29" t="s">
        <v>227</v>
      </c>
      <c r="J49" s="32">
        <v>2</v>
      </c>
      <c r="K49" s="33">
        <v>3</v>
      </c>
      <c r="L49" s="32">
        <v>2</v>
      </c>
      <c r="M49" s="32">
        <v>2</v>
      </c>
      <c r="N49" s="30">
        <v>1</v>
      </c>
      <c r="O49">
        <f t="shared" si="5"/>
        <v>1.05</v>
      </c>
      <c r="P49">
        <f t="shared" si="6"/>
        <v>1.05</v>
      </c>
      <c r="Q49">
        <f t="shared" si="7"/>
        <v>1.02</v>
      </c>
      <c r="R49">
        <f t="shared" si="8"/>
        <v>1.01</v>
      </c>
      <c r="S49">
        <f t="shared" si="9"/>
        <v>1</v>
      </c>
      <c r="T49" s="87">
        <f t="array" ref="T49">EXP(SQRT(SUM(LN(O49:S49)^2)))</f>
        <v>1.0751621268805629</v>
      </c>
    </row>
    <row r="50" spans="1:20" ht="26.5" thickBot="1" x14ac:dyDescent="0.4">
      <c r="A50" s="29"/>
      <c r="B50" s="29" t="s">
        <v>200</v>
      </c>
      <c r="C50" s="29"/>
      <c r="D50" s="29" t="s">
        <v>299</v>
      </c>
      <c r="E50" s="29" t="s">
        <v>300</v>
      </c>
      <c r="F50" s="29" t="s">
        <v>218</v>
      </c>
      <c r="G50" s="29" t="s">
        <v>279</v>
      </c>
      <c r="H50" s="29" t="s">
        <v>280</v>
      </c>
      <c r="I50" s="29" t="s">
        <v>227</v>
      </c>
      <c r="J50" s="32">
        <v>2</v>
      </c>
      <c r="K50" s="33">
        <v>3</v>
      </c>
      <c r="L50" s="32">
        <v>2</v>
      </c>
      <c r="M50" s="32">
        <v>2</v>
      </c>
      <c r="N50" s="30">
        <v>1</v>
      </c>
      <c r="O50">
        <f t="shared" si="5"/>
        <v>1.05</v>
      </c>
      <c r="P50">
        <f t="shared" si="6"/>
        <v>1.05</v>
      </c>
      <c r="Q50">
        <f t="shared" si="7"/>
        <v>1.02</v>
      </c>
      <c r="R50">
        <f t="shared" si="8"/>
        <v>1.01</v>
      </c>
      <c r="S50">
        <f t="shared" si="9"/>
        <v>1</v>
      </c>
      <c r="T50" s="87">
        <f t="array" ref="T50">EXP(SQRT(SUM(LN(O50:S50)^2)))</f>
        <v>1.0751621268805629</v>
      </c>
    </row>
    <row r="51" spans="1:20" ht="26.5" thickBot="1" x14ac:dyDescent="0.4">
      <c r="A51" s="29"/>
      <c r="B51" s="29" t="s">
        <v>204</v>
      </c>
      <c r="C51" s="29"/>
      <c r="D51" s="29" t="s">
        <v>299</v>
      </c>
      <c r="E51" s="29" t="s">
        <v>300</v>
      </c>
      <c r="F51" s="29" t="s">
        <v>218</v>
      </c>
      <c r="G51" s="29" t="s">
        <v>279</v>
      </c>
      <c r="H51" s="29" t="s">
        <v>280</v>
      </c>
      <c r="I51" s="29" t="s">
        <v>227</v>
      </c>
      <c r="J51" s="32">
        <v>2</v>
      </c>
      <c r="K51" s="33">
        <v>3</v>
      </c>
      <c r="L51" s="32">
        <v>2</v>
      </c>
      <c r="M51" s="32">
        <v>2</v>
      </c>
      <c r="N51" s="30">
        <v>1</v>
      </c>
      <c r="O51">
        <f t="shared" si="5"/>
        <v>1.05</v>
      </c>
      <c r="P51">
        <f t="shared" si="6"/>
        <v>1.05</v>
      </c>
      <c r="Q51">
        <f t="shared" si="7"/>
        <v>1.02</v>
      </c>
      <c r="R51">
        <f t="shared" si="8"/>
        <v>1.01</v>
      </c>
      <c r="S51">
        <f t="shared" si="9"/>
        <v>1</v>
      </c>
      <c r="T51" s="87">
        <f t="array" ref="T51">EXP(SQRT(SUM(LN(O51:S51)^2)))</f>
        <v>1.0751621268805629</v>
      </c>
    </row>
    <row r="52" spans="1:20" ht="26.5" thickBot="1" x14ac:dyDescent="0.4">
      <c r="A52" s="29"/>
      <c r="B52" s="29" t="s">
        <v>204</v>
      </c>
      <c r="C52" s="29"/>
      <c r="D52" s="29" t="s">
        <v>299</v>
      </c>
      <c r="E52" s="29" t="s">
        <v>300</v>
      </c>
      <c r="F52" s="29" t="s">
        <v>218</v>
      </c>
      <c r="G52" s="29" t="s">
        <v>279</v>
      </c>
      <c r="H52" s="29" t="s">
        <v>280</v>
      </c>
      <c r="I52" s="29" t="s">
        <v>227</v>
      </c>
      <c r="J52" s="32">
        <v>2</v>
      </c>
      <c r="K52" s="33">
        <v>3</v>
      </c>
      <c r="L52" s="32">
        <v>2</v>
      </c>
      <c r="M52" s="32">
        <v>2</v>
      </c>
      <c r="N52" s="30">
        <v>1</v>
      </c>
      <c r="O52">
        <f t="shared" si="5"/>
        <v>1.05</v>
      </c>
      <c r="P52">
        <f t="shared" si="6"/>
        <v>1.05</v>
      </c>
      <c r="Q52">
        <f t="shared" si="7"/>
        <v>1.02</v>
      </c>
      <c r="R52">
        <f t="shared" si="8"/>
        <v>1.01</v>
      </c>
      <c r="S52">
        <f t="shared" si="9"/>
        <v>1</v>
      </c>
      <c r="T52" s="87">
        <f t="array" ref="T52">EXP(SQRT(SUM(LN(O52:S52)^2)))</f>
        <v>1.0751621268805629</v>
      </c>
    </row>
    <row r="53" spans="1:20" ht="26.5" thickBot="1" x14ac:dyDescent="0.4">
      <c r="A53" s="29"/>
      <c r="B53" s="29" t="s">
        <v>206</v>
      </c>
      <c r="C53" s="29"/>
      <c r="D53" s="29" t="s">
        <v>299</v>
      </c>
      <c r="E53" s="29" t="s">
        <v>300</v>
      </c>
      <c r="F53" s="29" t="s">
        <v>218</v>
      </c>
      <c r="G53" s="29" t="s">
        <v>279</v>
      </c>
      <c r="H53" s="29" t="s">
        <v>280</v>
      </c>
      <c r="I53" s="29" t="s">
        <v>227</v>
      </c>
      <c r="J53" s="32">
        <v>2</v>
      </c>
      <c r="K53" s="33">
        <v>3</v>
      </c>
      <c r="L53" s="32">
        <v>2</v>
      </c>
      <c r="M53" s="32">
        <v>2</v>
      </c>
      <c r="N53" s="30">
        <v>1</v>
      </c>
      <c r="O53">
        <f t="shared" si="5"/>
        <v>1.05</v>
      </c>
      <c r="P53">
        <f t="shared" si="6"/>
        <v>1.05</v>
      </c>
      <c r="Q53">
        <f t="shared" si="7"/>
        <v>1.02</v>
      </c>
      <c r="R53">
        <f t="shared" si="8"/>
        <v>1.01</v>
      </c>
      <c r="S53">
        <f t="shared" si="9"/>
        <v>1</v>
      </c>
      <c r="T53" s="87">
        <f t="array" ref="T53">EXP(SQRT(SUM(LN(O53:S53)^2)))</f>
        <v>1.0751621268805629</v>
      </c>
    </row>
    <row r="54" spans="1:20" ht="26.5" thickBot="1" x14ac:dyDescent="0.4">
      <c r="A54" s="29"/>
      <c r="B54" s="29" t="s">
        <v>206</v>
      </c>
      <c r="C54" s="29"/>
      <c r="D54" s="29" t="s">
        <v>299</v>
      </c>
      <c r="E54" s="29" t="s">
        <v>300</v>
      </c>
      <c r="F54" s="29" t="s">
        <v>218</v>
      </c>
      <c r="G54" s="29" t="s">
        <v>279</v>
      </c>
      <c r="H54" s="29" t="s">
        <v>280</v>
      </c>
      <c r="I54" s="29" t="s">
        <v>227</v>
      </c>
      <c r="J54" s="32">
        <v>2</v>
      </c>
      <c r="K54" s="33">
        <v>3</v>
      </c>
      <c r="L54" s="32">
        <v>2</v>
      </c>
      <c r="M54" s="32">
        <v>2</v>
      </c>
      <c r="N54" s="30">
        <v>1</v>
      </c>
      <c r="O54">
        <f t="shared" si="5"/>
        <v>1.05</v>
      </c>
      <c r="P54">
        <f t="shared" si="6"/>
        <v>1.05</v>
      </c>
      <c r="Q54">
        <f t="shared" si="7"/>
        <v>1.02</v>
      </c>
      <c r="R54">
        <f t="shared" si="8"/>
        <v>1.01</v>
      </c>
      <c r="S54">
        <f t="shared" si="9"/>
        <v>1</v>
      </c>
      <c r="T54" s="87">
        <f t="array" ref="T54">EXP(SQRT(SUM(LN(O54:S54)^2)))</f>
        <v>1.0751621268805629</v>
      </c>
    </row>
    <row r="55" spans="1:20" ht="26.5" thickBot="1" x14ac:dyDescent="0.4">
      <c r="A55" s="29"/>
      <c r="B55" s="29" t="s">
        <v>208</v>
      </c>
      <c r="C55" s="29"/>
      <c r="D55" s="29" t="s">
        <v>299</v>
      </c>
      <c r="E55" s="29" t="s">
        <v>300</v>
      </c>
      <c r="F55" s="29" t="s">
        <v>218</v>
      </c>
      <c r="G55" s="29" t="s">
        <v>279</v>
      </c>
      <c r="H55" s="29" t="s">
        <v>280</v>
      </c>
      <c r="I55" s="29" t="s">
        <v>227</v>
      </c>
      <c r="J55" s="32">
        <v>2</v>
      </c>
      <c r="K55" s="33">
        <v>3</v>
      </c>
      <c r="L55" s="32">
        <v>2</v>
      </c>
      <c r="M55" s="32">
        <v>2</v>
      </c>
      <c r="N55" s="30">
        <v>1</v>
      </c>
      <c r="O55">
        <f t="shared" si="5"/>
        <v>1.05</v>
      </c>
      <c r="P55">
        <f t="shared" si="6"/>
        <v>1.05</v>
      </c>
      <c r="Q55">
        <f t="shared" si="7"/>
        <v>1.02</v>
      </c>
      <c r="R55">
        <f t="shared" si="8"/>
        <v>1.01</v>
      </c>
      <c r="S55">
        <f t="shared" si="9"/>
        <v>1</v>
      </c>
      <c r="T55" s="87">
        <f t="array" ref="T55">EXP(SQRT(SUM(LN(O55:S55)^2)))</f>
        <v>1.0751621268805629</v>
      </c>
    </row>
    <row r="56" spans="1:20" ht="26.5" thickBot="1" x14ac:dyDescent="0.4">
      <c r="A56" s="29"/>
      <c r="B56" s="29" t="s">
        <v>208</v>
      </c>
      <c r="C56" s="29"/>
      <c r="D56" s="29" t="s">
        <v>299</v>
      </c>
      <c r="E56" s="29" t="s">
        <v>300</v>
      </c>
      <c r="F56" s="29" t="s">
        <v>218</v>
      </c>
      <c r="G56" s="29" t="s">
        <v>279</v>
      </c>
      <c r="H56" s="29" t="s">
        <v>280</v>
      </c>
      <c r="I56" s="29" t="s">
        <v>227</v>
      </c>
      <c r="J56" s="32">
        <v>2</v>
      </c>
      <c r="K56" s="33">
        <v>3</v>
      </c>
      <c r="L56" s="32">
        <v>2</v>
      </c>
      <c r="M56" s="32">
        <v>2</v>
      </c>
      <c r="N56" s="30">
        <v>1</v>
      </c>
      <c r="O56">
        <f t="shared" si="5"/>
        <v>1.05</v>
      </c>
      <c r="P56">
        <f t="shared" si="6"/>
        <v>1.05</v>
      </c>
      <c r="Q56">
        <f t="shared" si="7"/>
        <v>1.02</v>
      </c>
      <c r="R56">
        <f t="shared" si="8"/>
        <v>1.01</v>
      </c>
      <c r="S56">
        <f t="shared" si="9"/>
        <v>1</v>
      </c>
      <c r="T56" s="87">
        <f t="array" ref="T56">EXP(SQRT(SUM(LN(O56:S56)^2)))</f>
        <v>1.0751621268805629</v>
      </c>
    </row>
    <row r="57" spans="1:20" ht="26.5" thickBot="1" x14ac:dyDescent="0.4">
      <c r="A57" s="29"/>
      <c r="B57" s="29" t="s">
        <v>209</v>
      </c>
      <c r="C57" s="29"/>
      <c r="D57" s="29" t="s">
        <v>299</v>
      </c>
      <c r="E57" s="29" t="s">
        <v>300</v>
      </c>
      <c r="F57" s="29" t="s">
        <v>218</v>
      </c>
      <c r="G57" s="29" t="s">
        <v>279</v>
      </c>
      <c r="H57" s="29" t="s">
        <v>280</v>
      </c>
      <c r="I57" s="29" t="s">
        <v>227</v>
      </c>
      <c r="J57" s="32">
        <v>2</v>
      </c>
      <c r="K57" s="33">
        <v>3</v>
      </c>
      <c r="L57" s="32">
        <v>2</v>
      </c>
      <c r="M57" s="32">
        <v>2</v>
      </c>
      <c r="N57" s="30">
        <v>1</v>
      </c>
      <c r="O57">
        <f t="shared" si="5"/>
        <v>1.05</v>
      </c>
      <c r="P57">
        <f t="shared" si="6"/>
        <v>1.05</v>
      </c>
      <c r="Q57">
        <f t="shared" si="7"/>
        <v>1.02</v>
      </c>
      <c r="R57">
        <f t="shared" si="8"/>
        <v>1.01</v>
      </c>
      <c r="S57">
        <f t="shared" si="9"/>
        <v>1</v>
      </c>
      <c r="T57" s="87">
        <f t="array" ref="T57">EXP(SQRT(SUM(LN(O57:S57)^2)))</f>
        <v>1.0751621268805629</v>
      </c>
    </row>
    <row r="58" spans="1:20" ht="26.5" thickBot="1" x14ac:dyDescent="0.4">
      <c r="A58" s="29"/>
      <c r="B58" s="29" t="s">
        <v>209</v>
      </c>
      <c r="C58" s="29"/>
      <c r="D58" s="29" t="s">
        <v>299</v>
      </c>
      <c r="E58" s="29" t="s">
        <v>300</v>
      </c>
      <c r="F58" s="29" t="s">
        <v>218</v>
      </c>
      <c r="G58" s="29" t="s">
        <v>279</v>
      </c>
      <c r="H58" s="29" t="s">
        <v>280</v>
      </c>
      <c r="I58" s="29" t="s">
        <v>227</v>
      </c>
      <c r="J58" s="32">
        <v>2</v>
      </c>
      <c r="K58" s="33">
        <v>3</v>
      </c>
      <c r="L58" s="32">
        <v>2</v>
      </c>
      <c r="M58" s="32">
        <v>2</v>
      </c>
      <c r="N58" s="30">
        <v>1</v>
      </c>
      <c r="O58">
        <f t="shared" si="5"/>
        <v>1.05</v>
      </c>
      <c r="P58">
        <f t="shared" si="6"/>
        <v>1.05</v>
      </c>
      <c r="Q58">
        <f t="shared" si="7"/>
        <v>1.02</v>
      </c>
      <c r="R58">
        <f t="shared" si="8"/>
        <v>1.01</v>
      </c>
      <c r="S58">
        <f t="shared" si="9"/>
        <v>1</v>
      </c>
      <c r="T58" s="87">
        <f t="array" ref="T58">EXP(SQRT(SUM(LN(O58:S58)^2)))</f>
        <v>1.0751621268805629</v>
      </c>
    </row>
    <row r="59" spans="1:20" ht="26.5" thickBot="1" x14ac:dyDescent="0.4">
      <c r="A59" s="29"/>
      <c r="B59" s="29" t="s">
        <v>210</v>
      </c>
      <c r="C59" s="29"/>
      <c r="D59" s="29" t="s">
        <v>299</v>
      </c>
      <c r="E59" s="29" t="s">
        <v>300</v>
      </c>
      <c r="F59" s="29" t="s">
        <v>218</v>
      </c>
      <c r="G59" s="29" t="s">
        <v>279</v>
      </c>
      <c r="H59" s="29" t="s">
        <v>280</v>
      </c>
      <c r="I59" s="29" t="s">
        <v>227</v>
      </c>
      <c r="J59" s="32">
        <v>2</v>
      </c>
      <c r="K59" s="33">
        <v>3</v>
      </c>
      <c r="L59" s="32">
        <v>2</v>
      </c>
      <c r="M59" s="32">
        <v>2</v>
      </c>
      <c r="N59" s="30">
        <v>1</v>
      </c>
      <c r="O59">
        <f t="shared" si="5"/>
        <v>1.05</v>
      </c>
      <c r="P59">
        <f t="shared" si="6"/>
        <v>1.05</v>
      </c>
      <c r="Q59">
        <f t="shared" si="7"/>
        <v>1.02</v>
      </c>
      <c r="R59">
        <f t="shared" si="8"/>
        <v>1.01</v>
      </c>
      <c r="S59">
        <f t="shared" si="9"/>
        <v>1</v>
      </c>
      <c r="T59" s="87">
        <f t="array" ref="T59">EXP(SQRT(SUM(LN(O59:S59)^2)))</f>
        <v>1.0751621268805629</v>
      </c>
    </row>
    <row r="60" spans="1:20" ht="26.5" thickBot="1" x14ac:dyDescent="0.4">
      <c r="A60" s="29"/>
      <c r="B60" s="29" t="s">
        <v>210</v>
      </c>
      <c r="C60" s="29"/>
      <c r="D60" s="29" t="s">
        <v>299</v>
      </c>
      <c r="E60" s="29" t="s">
        <v>300</v>
      </c>
      <c r="F60" s="29" t="s">
        <v>218</v>
      </c>
      <c r="G60" s="29" t="s">
        <v>279</v>
      </c>
      <c r="H60" s="29" t="s">
        <v>280</v>
      </c>
      <c r="I60" s="29" t="s">
        <v>227</v>
      </c>
      <c r="J60" s="32">
        <v>2</v>
      </c>
      <c r="K60" s="33">
        <v>3</v>
      </c>
      <c r="L60" s="32">
        <v>2</v>
      </c>
      <c r="M60" s="32">
        <v>2</v>
      </c>
      <c r="N60" s="30">
        <v>1</v>
      </c>
      <c r="O60">
        <f t="shared" si="5"/>
        <v>1.05</v>
      </c>
      <c r="P60">
        <f t="shared" si="6"/>
        <v>1.05</v>
      </c>
      <c r="Q60">
        <f t="shared" si="7"/>
        <v>1.02</v>
      </c>
      <c r="R60">
        <f t="shared" si="8"/>
        <v>1.01</v>
      </c>
      <c r="S60">
        <f t="shared" si="9"/>
        <v>1</v>
      </c>
      <c r="T60" s="87">
        <f t="array" ref="T60">EXP(SQRT(SUM(LN(O60:S60)^2)))</f>
        <v>1.0751621268805629</v>
      </c>
    </row>
    <row r="61" spans="1:20" ht="26.5" thickBot="1" x14ac:dyDescent="0.4">
      <c r="A61" s="29"/>
      <c r="B61" s="29" t="s">
        <v>212</v>
      </c>
      <c r="C61" s="29"/>
      <c r="D61" s="29" t="s">
        <v>299</v>
      </c>
      <c r="E61" s="29" t="s">
        <v>300</v>
      </c>
      <c r="F61" s="29" t="s">
        <v>218</v>
      </c>
      <c r="G61" s="29" t="s">
        <v>279</v>
      </c>
      <c r="H61" s="29" t="s">
        <v>280</v>
      </c>
      <c r="I61" s="29" t="s">
        <v>227</v>
      </c>
      <c r="J61" s="32">
        <v>2</v>
      </c>
      <c r="K61" s="33">
        <v>3</v>
      </c>
      <c r="L61" s="32">
        <v>2</v>
      </c>
      <c r="M61" s="32">
        <v>2</v>
      </c>
      <c r="N61" s="30">
        <v>1</v>
      </c>
      <c r="O61">
        <f t="shared" si="5"/>
        <v>1.05</v>
      </c>
      <c r="P61">
        <f t="shared" si="6"/>
        <v>1.05</v>
      </c>
      <c r="Q61">
        <f t="shared" si="7"/>
        <v>1.02</v>
      </c>
      <c r="R61">
        <f t="shared" si="8"/>
        <v>1.01</v>
      </c>
      <c r="S61">
        <f t="shared" si="9"/>
        <v>1</v>
      </c>
      <c r="T61" s="87">
        <f t="array" ref="T61">EXP(SQRT(SUM(LN(O61:S61)^2)))</f>
        <v>1.0751621268805629</v>
      </c>
    </row>
    <row r="62" spans="1:20" ht="26.5" thickBot="1" x14ac:dyDescent="0.4">
      <c r="A62" s="29"/>
      <c r="B62" s="29" t="s">
        <v>212</v>
      </c>
      <c r="C62" s="29"/>
      <c r="D62" s="29" t="s">
        <v>299</v>
      </c>
      <c r="E62" s="29" t="s">
        <v>300</v>
      </c>
      <c r="F62" s="29" t="s">
        <v>218</v>
      </c>
      <c r="G62" s="29" t="s">
        <v>279</v>
      </c>
      <c r="H62" s="29" t="s">
        <v>280</v>
      </c>
      <c r="I62" s="29" t="s">
        <v>227</v>
      </c>
      <c r="J62" s="32">
        <v>2</v>
      </c>
      <c r="K62" s="33">
        <v>3</v>
      </c>
      <c r="L62" s="32">
        <v>2</v>
      </c>
      <c r="M62" s="32">
        <v>2</v>
      </c>
      <c r="N62" s="30">
        <v>1</v>
      </c>
      <c r="O62">
        <f t="shared" si="5"/>
        <v>1.05</v>
      </c>
      <c r="P62">
        <f t="shared" si="6"/>
        <v>1.05</v>
      </c>
      <c r="Q62">
        <f t="shared" si="7"/>
        <v>1.02</v>
      </c>
      <c r="R62">
        <f t="shared" si="8"/>
        <v>1.01</v>
      </c>
      <c r="S62">
        <f t="shared" si="9"/>
        <v>1</v>
      </c>
      <c r="T62" s="87">
        <f t="array" ref="T62">EXP(SQRT(SUM(LN(O62:S62)^2)))</f>
        <v>1.0751621268805629</v>
      </c>
    </row>
    <row r="63" spans="1:20" ht="26.5" thickBot="1" x14ac:dyDescent="0.4">
      <c r="A63" s="2" t="s">
        <v>153</v>
      </c>
      <c r="B63" s="29" t="s">
        <v>301</v>
      </c>
      <c r="C63" s="29"/>
      <c r="D63" s="29" t="s">
        <v>74</v>
      </c>
      <c r="E63" s="29" t="s">
        <v>302</v>
      </c>
      <c r="F63" s="29" t="s">
        <v>218</v>
      </c>
      <c r="G63" s="29">
        <v>2021</v>
      </c>
      <c r="H63" s="29" t="s">
        <v>280</v>
      </c>
      <c r="I63" s="29" t="s">
        <v>227</v>
      </c>
      <c r="J63" s="32">
        <v>2</v>
      </c>
      <c r="K63" s="33">
        <v>3</v>
      </c>
      <c r="L63" s="30">
        <v>1</v>
      </c>
      <c r="M63" s="32">
        <v>2</v>
      </c>
      <c r="N63" s="30">
        <v>1</v>
      </c>
      <c r="O63">
        <f t="shared" si="5"/>
        <v>1.05</v>
      </c>
      <c r="P63">
        <f t="shared" si="6"/>
        <v>1.05</v>
      </c>
      <c r="Q63">
        <f t="shared" si="7"/>
        <v>1</v>
      </c>
      <c r="R63">
        <f t="shared" si="8"/>
        <v>1.01</v>
      </c>
      <c r="S63">
        <f t="shared" si="9"/>
        <v>1</v>
      </c>
      <c r="T63" s="87">
        <f t="array" ref="T63">EXP(SQRT(SUM(LN(O63:S63)^2)))</f>
        <v>1.0722009304576894</v>
      </c>
    </row>
    <row r="64" spans="1:20" ht="26.5" thickBot="1" x14ac:dyDescent="0.4">
      <c r="A64" s="29"/>
      <c r="B64" s="29" t="s">
        <v>303</v>
      </c>
      <c r="C64" s="29"/>
      <c r="D64" s="29" t="s">
        <v>74</v>
      </c>
      <c r="E64" s="29" t="s">
        <v>302</v>
      </c>
      <c r="F64" s="29" t="s">
        <v>218</v>
      </c>
      <c r="G64" s="29">
        <v>2021</v>
      </c>
      <c r="H64" s="29" t="s">
        <v>280</v>
      </c>
      <c r="I64" s="29" t="s">
        <v>227</v>
      </c>
      <c r="J64" s="32">
        <v>2</v>
      </c>
      <c r="K64" s="33">
        <v>3</v>
      </c>
      <c r="L64" s="30">
        <v>1</v>
      </c>
      <c r="M64" s="32">
        <v>2</v>
      </c>
      <c r="N64" s="30">
        <v>1</v>
      </c>
      <c r="O64">
        <f t="shared" si="5"/>
        <v>1.05</v>
      </c>
      <c r="P64">
        <f t="shared" si="6"/>
        <v>1.05</v>
      </c>
      <c r="Q64">
        <f t="shared" si="7"/>
        <v>1</v>
      </c>
      <c r="R64">
        <f t="shared" si="8"/>
        <v>1.01</v>
      </c>
      <c r="S64">
        <f t="shared" si="9"/>
        <v>1</v>
      </c>
      <c r="T64" s="87">
        <f t="array" ref="T64">EXP(SQRT(SUM(LN(O64:S64)^2)))</f>
        <v>1.0722009304576894</v>
      </c>
    </row>
    <row r="65" spans="1:20" ht="26.5" thickBot="1" x14ac:dyDescent="0.4">
      <c r="A65" s="29"/>
      <c r="B65" s="29" t="s">
        <v>304</v>
      </c>
      <c r="C65" s="29"/>
      <c r="D65" s="29" t="s">
        <v>74</v>
      </c>
      <c r="E65" s="29" t="s">
        <v>302</v>
      </c>
      <c r="F65" s="29" t="s">
        <v>218</v>
      </c>
      <c r="G65" s="29">
        <v>2021</v>
      </c>
      <c r="H65" s="29" t="s">
        <v>280</v>
      </c>
      <c r="I65" s="29" t="s">
        <v>227</v>
      </c>
      <c r="J65" s="32">
        <v>2</v>
      </c>
      <c r="K65" s="33">
        <v>3</v>
      </c>
      <c r="L65" s="30">
        <v>1</v>
      </c>
      <c r="M65" s="32">
        <v>2</v>
      </c>
      <c r="N65" s="30">
        <v>1</v>
      </c>
      <c r="O65">
        <f t="shared" si="5"/>
        <v>1.05</v>
      </c>
      <c r="P65">
        <f t="shared" si="6"/>
        <v>1.05</v>
      </c>
      <c r="Q65">
        <f t="shared" si="7"/>
        <v>1</v>
      </c>
      <c r="R65">
        <f t="shared" si="8"/>
        <v>1.01</v>
      </c>
      <c r="S65">
        <f t="shared" si="9"/>
        <v>1</v>
      </c>
      <c r="T65" s="87">
        <f t="array" ref="T65">EXP(SQRT(SUM(LN(O65:S65)^2)))</f>
        <v>1.0722009304576894</v>
      </c>
    </row>
  </sheetData>
  <mergeCells count="1">
    <mergeCell ref="V3:AA3"/>
  </mergeCells>
  <hyperlinks>
    <hyperlink ref="A1" location="'Table of contents'!A1" display="Table of contents" xr:uid="{00000000-0004-0000-0B00-00000000000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41"/>
  <sheetViews>
    <sheetView zoomScale="70" zoomScaleNormal="70" workbookViewId="0">
      <pane xSplit="3" ySplit="3" topLeftCell="D29" activePane="bottomRight" state="frozen"/>
      <selection pane="topRight" activeCell="D1" sqref="D1"/>
      <selection pane="bottomLeft" activeCell="A4" sqref="A4"/>
      <selection pane="bottomRight"/>
    </sheetView>
  </sheetViews>
  <sheetFormatPr defaultRowHeight="14.5" x14ac:dyDescent="0.35"/>
  <cols>
    <col min="1" max="1" width="23.1796875" style="47" customWidth="1"/>
    <col min="2" max="3" width="8.7265625" style="38" customWidth="1"/>
    <col min="4" max="4" width="39.26953125" style="38" customWidth="1"/>
    <col min="5" max="5" width="34.54296875" style="38" customWidth="1"/>
    <col min="6" max="6" width="27.453125" style="38" customWidth="1"/>
    <col min="7" max="7" width="29.1796875" style="38" customWidth="1"/>
    <col min="8" max="8" width="13.54296875" style="38" customWidth="1"/>
    <col min="9" max="12" width="8.7265625" style="38"/>
    <col min="13" max="19" width="10.453125" style="38" customWidth="1"/>
    <col min="20" max="24" width="8.7265625" style="38"/>
    <col min="30" max="30" width="8.7265625" style="87"/>
  </cols>
  <sheetData>
    <row r="1" spans="1:37" x14ac:dyDescent="0.35">
      <c r="A1" s="78" t="s">
        <v>769</v>
      </c>
    </row>
    <row r="2" spans="1:37" ht="16" thickBot="1" x14ac:dyDescent="0.4">
      <c r="A2" s="79" t="s">
        <v>768</v>
      </c>
    </row>
    <row r="3" spans="1:37" ht="31.5" customHeight="1" thickBot="1" x14ac:dyDescent="0.4">
      <c r="A3" s="37" t="s">
        <v>305</v>
      </c>
      <c r="B3" s="38" t="s">
        <v>306</v>
      </c>
      <c r="C3" s="38" t="s">
        <v>41</v>
      </c>
      <c r="D3" s="2" t="s">
        <v>42</v>
      </c>
      <c r="E3" s="113" t="s">
        <v>43</v>
      </c>
      <c r="F3" s="2" t="s">
        <v>44</v>
      </c>
      <c r="G3" s="2" t="s">
        <v>45</v>
      </c>
      <c r="H3" s="2" t="s">
        <v>46</v>
      </c>
      <c r="I3" s="39" t="s">
        <v>307</v>
      </c>
      <c r="J3" s="39" t="s">
        <v>308</v>
      </c>
      <c r="K3" s="39" t="s">
        <v>309</v>
      </c>
      <c r="L3" s="39" t="s">
        <v>310</v>
      </c>
      <c r="M3" s="39" t="s">
        <v>311</v>
      </c>
      <c r="N3" s="2" t="s">
        <v>47</v>
      </c>
      <c r="O3" s="2" t="s">
        <v>48</v>
      </c>
      <c r="P3" s="2" t="s">
        <v>49</v>
      </c>
      <c r="Q3" s="2" t="s">
        <v>50</v>
      </c>
      <c r="R3" s="2" t="s">
        <v>51</v>
      </c>
      <c r="S3" s="80" t="s">
        <v>770</v>
      </c>
      <c r="T3" s="39" t="s">
        <v>312</v>
      </c>
      <c r="U3" s="39" t="s">
        <v>313</v>
      </c>
      <c r="V3" s="39" t="s">
        <v>314</v>
      </c>
      <c r="W3" s="39" t="s">
        <v>315</v>
      </c>
      <c r="X3" s="39" t="s">
        <v>316</v>
      </c>
      <c r="Y3" s="2" t="s">
        <v>47</v>
      </c>
      <c r="Z3" s="2" t="s">
        <v>48</v>
      </c>
      <c r="AA3" s="2" t="s">
        <v>49</v>
      </c>
      <c r="AB3" s="2" t="s">
        <v>50</v>
      </c>
      <c r="AC3" s="2" t="s">
        <v>51</v>
      </c>
      <c r="AD3" s="80" t="s">
        <v>770</v>
      </c>
      <c r="AF3" s="122" t="s">
        <v>771</v>
      </c>
      <c r="AG3" s="123"/>
      <c r="AH3" s="123"/>
      <c r="AI3" s="123"/>
      <c r="AJ3" s="123"/>
      <c r="AK3" s="124"/>
    </row>
    <row r="4" spans="1:37" ht="63.65" customHeight="1" thickBot="1" x14ac:dyDescent="0.4">
      <c r="A4" s="37" t="s">
        <v>317</v>
      </c>
      <c r="D4" s="38" t="s">
        <v>318</v>
      </c>
      <c r="E4" s="89" t="s">
        <v>319</v>
      </c>
      <c r="F4" s="38" t="s">
        <v>320</v>
      </c>
      <c r="G4" s="38" t="s">
        <v>321</v>
      </c>
      <c r="H4" s="38" t="s">
        <v>227</v>
      </c>
      <c r="I4" s="40">
        <v>4</v>
      </c>
      <c r="J4" s="40">
        <v>4</v>
      </c>
      <c r="K4" s="41">
        <v>2</v>
      </c>
      <c r="L4" s="42">
        <v>1</v>
      </c>
      <c r="M4" s="42">
        <v>1</v>
      </c>
      <c r="N4">
        <f t="shared" ref="N4:R5" si="0">IF(I4=1,AG$5,IF(I4=2,AG$6,IF(I4=3,AG$7,IF(I4=4,AG$8,IF(I4=5,AG$9,"no")))))</f>
        <v>1.2</v>
      </c>
      <c r="O4">
        <f t="shared" si="0"/>
        <v>1.1000000000000001</v>
      </c>
      <c r="P4">
        <f t="shared" si="0"/>
        <v>1.02</v>
      </c>
      <c r="Q4">
        <f t="shared" si="0"/>
        <v>1</v>
      </c>
      <c r="R4">
        <f t="shared" si="0"/>
        <v>1</v>
      </c>
      <c r="S4" s="87">
        <f t="array" ref="S4">EXP(SQRT(SUM(LN(N4:R4)^2)))</f>
        <v>1.2295911287822268</v>
      </c>
      <c r="T4" s="40">
        <v>4</v>
      </c>
      <c r="U4" s="40">
        <v>4</v>
      </c>
      <c r="V4" s="41">
        <v>2</v>
      </c>
      <c r="W4" s="42">
        <v>1</v>
      </c>
      <c r="X4" s="42">
        <v>1</v>
      </c>
      <c r="Y4">
        <f t="shared" ref="Y4:Y40" si="1">IF(T4=1,AG$5,IF(T4=2,AG$6,IF(T4=3,AG$7,IF(T4=4,AG$8,IF(T4=5,AG$9,"no")))))</f>
        <v>1.2</v>
      </c>
      <c r="Z4">
        <f t="shared" ref="Z4:Z40" si="2">IF(U4=1,AH$5,IF(U4=2,AH$6,IF(U4=3,AH$7,IF(U4=4,AH$8,IF(U4=5,AH$9,"no")))))</f>
        <v>1.1000000000000001</v>
      </c>
      <c r="AA4">
        <f t="shared" ref="AA4:AA40" si="3">IF(V4=1,AI$5,IF(V4=2,AI$6,IF(V4=3,AI$7,IF(V4=4,AI$8,IF(V4=5,AI$9,"no")))))</f>
        <v>1.02</v>
      </c>
      <c r="AB4">
        <f t="shared" ref="AB4:AB40" si="4">IF(W4=1,AJ$5,IF(W4=2,AJ$6,IF(W4=3,AJ$7,IF(W4=4,AJ$8,IF(W4=5,AJ$9,"no")))))</f>
        <v>1</v>
      </c>
      <c r="AC4">
        <f t="shared" ref="AC4:AC40" si="5">IF(X4=1,AK$5,IF(X4=2,AK$6,IF(X4=3,AK$7,IF(X4=4,AK$8,IF(X4=5,AK$9,"no")))))</f>
        <v>1</v>
      </c>
      <c r="AD4" s="87">
        <f t="array" ref="AD4">EXP(SQRT(SUM(LN(Y4:AC4)^2)))</f>
        <v>1.2295911287822268</v>
      </c>
      <c r="AF4" s="81" t="s">
        <v>772</v>
      </c>
      <c r="AG4" s="2" t="s">
        <v>47</v>
      </c>
      <c r="AH4" s="2" t="s">
        <v>48</v>
      </c>
      <c r="AI4" s="2" t="s">
        <v>49</v>
      </c>
      <c r="AJ4" s="2" t="s">
        <v>50</v>
      </c>
      <c r="AK4" s="2" t="s">
        <v>51</v>
      </c>
    </row>
    <row r="5" spans="1:37" ht="47.5" customHeight="1" x14ac:dyDescent="0.35">
      <c r="A5" s="43" t="s">
        <v>322</v>
      </c>
      <c r="D5" s="38" t="s">
        <v>323</v>
      </c>
      <c r="E5" s="44">
        <v>70</v>
      </c>
      <c r="F5" s="44" t="s">
        <v>325</v>
      </c>
      <c r="G5" s="44" t="s">
        <v>326</v>
      </c>
      <c r="H5" s="38" t="s">
        <v>227</v>
      </c>
      <c r="I5" s="45">
        <v>1</v>
      </c>
      <c r="J5" s="46">
        <v>2</v>
      </c>
      <c r="K5" s="46">
        <v>2</v>
      </c>
      <c r="L5" s="45">
        <v>1</v>
      </c>
      <c r="M5" s="45">
        <v>1</v>
      </c>
      <c r="N5">
        <f t="shared" si="0"/>
        <v>1</v>
      </c>
      <c r="O5">
        <f t="shared" si="0"/>
        <v>1.02</v>
      </c>
      <c r="P5">
        <f t="shared" si="0"/>
        <v>1.02</v>
      </c>
      <c r="Q5">
        <f t="shared" si="0"/>
        <v>1</v>
      </c>
      <c r="R5">
        <f t="shared" si="0"/>
        <v>1</v>
      </c>
      <c r="S5" s="87">
        <f t="array" ref="S5">EXP(SQRT(SUM(LN(N5:R5)^2)))</f>
        <v>1.0284009745979465</v>
      </c>
      <c r="T5" s="45">
        <v>1</v>
      </c>
      <c r="U5" s="46">
        <v>2</v>
      </c>
      <c r="V5" s="46">
        <v>2</v>
      </c>
      <c r="W5" s="45">
        <v>1</v>
      </c>
      <c r="X5" s="45">
        <v>1</v>
      </c>
      <c r="Y5">
        <f t="shared" si="1"/>
        <v>1</v>
      </c>
      <c r="Z5">
        <f t="shared" si="2"/>
        <v>1.02</v>
      </c>
      <c r="AA5">
        <f t="shared" si="3"/>
        <v>1.02</v>
      </c>
      <c r="AB5">
        <f t="shared" si="4"/>
        <v>1</v>
      </c>
      <c r="AC5">
        <f t="shared" si="5"/>
        <v>1</v>
      </c>
      <c r="AD5" s="87">
        <f t="array" ref="AD5">EXP(SQRT(SUM(LN(Y5:AC5)^2)))</f>
        <v>1.0284009745979465</v>
      </c>
      <c r="AF5" s="82">
        <v>1</v>
      </c>
      <c r="AG5">
        <v>1</v>
      </c>
      <c r="AH5">
        <v>1</v>
      </c>
      <c r="AI5">
        <v>1</v>
      </c>
      <c r="AJ5">
        <v>1</v>
      </c>
      <c r="AK5" s="83">
        <v>1</v>
      </c>
    </row>
    <row r="6" spans="1:37" ht="70.5" customHeight="1" x14ac:dyDescent="0.35">
      <c r="A6" s="47" t="s">
        <v>327</v>
      </c>
      <c r="D6" s="38" t="s">
        <v>328</v>
      </c>
      <c r="E6" s="44" t="s">
        <v>319</v>
      </c>
      <c r="F6" s="38" t="s">
        <v>320</v>
      </c>
      <c r="G6" s="38" t="s">
        <v>321</v>
      </c>
      <c r="H6" s="38" t="s">
        <v>227</v>
      </c>
      <c r="I6" s="40">
        <v>4</v>
      </c>
      <c r="J6" s="40">
        <v>4</v>
      </c>
      <c r="K6" s="41">
        <v>2</v>
      </c>
      <c r="L6" s="42">
        <v>1</v>
      </c>
      <c r="M6" s="42">
        <v>1</v>
      </c>
      <c r="N6">
        <f t="shared" ref="N6:N21" si="6">IF(I6=1,AG$5,IF(I6=2,AG$6,IF(I6=3,AG$7,IF(I6=4,AG$8,IF(I6=5,AG$9,"no")))))</f>
        <v>1.2</v>
      </c>
      <c r="O6">
        <f t="shared" ref="O6:O21" si="7">IF(J6=1,AH$5,IF(J6=2,AH$6,IF(J6=3,AH$7,IF(J6=4,AH$8,IF(J6=5,AH$9,"no")))))</f>
        <v>1.1000000000000001</v>
      </c>
      <c r="P6">
        <f t="shared" ref="P6:P21" si="8">IF(K6=1,AI$5,IF(K6=2,AI$6,IF(K6=3,AI$7,IF(K6=4,AI$8,IF(K6=5,AI$9,"no")))))</f>
        <v>1.02</v>
      </c>
      <c r="Q6">
        <f t="shared" ref="Q6:Q21" si="9">IF(L6=1,AJ$5,IF(L6=2,AJ$6,IF(L6=3,AJ$7,IF(L6=4,AJ$8,IF(L6=5,AJ$9,"no")))))</f>
        <v>1</v>
      </c>
      <c r="R6">
        <f t="shared" ref="R6:R21" si="10">IF(M6=1,AK$5,IF(M6=2,AK$6,IF(M6=3,AK$7,IF(M6=4,AK$8,IF(M6=5,AK$9,"no")))))</f>
        <v>1</v>
      </c>
      <c r="S6" s="87">
        <f t="array" ref="S6">EXP(SQRT(SUM(LN(N6:R6)^2)))</f>
        <v>1.2295911287822268</v>
      </c>
      <c r="T6" s="40">
        <v>4</v>
      </c>
      <c r="U6" s="40">
        <v>4</v>
      </c>
      <c r="V6" s="41">
        <v>2</v>
      </c>
      <c r="W6" s="42">
        <v>1</v>
      </c>
      <c r="X6" s="42">
        <v>1</v>
      </c>
      <c r="Y6">
        <f t="shared" si="1"/>
        <v>1.2</v>
      </c>
      <c r="Z6">
        <f t="shared" si="2"/>
        <v>1.1000000000000001</v>
      </c>
      <c r="AA6">
        <f t="shared" si="3"/>
        <v>1.02</v>
      </c>
      <c r="AB6">
        <f t="shared" si="4"/>
        <v>1</v>
      </c>
      <c r="AC6">
        <f t="shared" si="5"/>
        <v>1</v>
      </c>
      <c r="AD6" s="87">
        <f t="array" ref="AD6">EXP(SQRT(SUM(LN(Y6:AC6)^2)))</f>
        <v>1.2295911287822268</v>
      </c>
      <c r="AF6" s="82">
        <v>2</v>
      </c>
      <c r="AG6">
        <v>1.05</v>
      </c>
      <c r="AH6">
        <v>1.02</v>
      </c>
      <c r="AI6">
        <v>1.02</v>
      </c>
      <c r="AJ6">
        <v>1.01</v>
      </c>
      <c r="AK6" s="83">
        <v>1.05</v>
      </c>
    </row>
    <row r="7" spans="1:37" ht="34.5" customHeight="1" x14ac:dyDescent="0.35">
      <c r="A7" s="47" t="s">
        <v>329</v>
      </c>
      <c r="D7" s="38" t="s">
        <v>330</v>
      </c>
      <c r="E7" s="44" t="s">
        <v>57</v>
      </c>
      <c r="F7" s="38">
        <v>2019</v>
      </c>
      <c r="G7" s="38" t="s">
        <v>321</v>
      </c>
      <c r="H7" s="38" t="s">
        <v>60</v>
      </c>
      <c r="I7" s="107">
        <v>1</v>
      </c>
      <c r="J7" s="108">
        <v>3</v>
      </c>
      <c r="K7" s="107">
        <v>1</v>
      </c>
      <c r="L7" s="107">
        <v>1</v>
      </c>
      <c r="M7" s="107">
        <v>1</v>
      </c>
      <c r="N7">
        <f t="shared" si="6"/>
        <v>1</v>
      </c>
      <c r="O7">
        <f t="shared" si="7"/>
        <v>1.05</v>
      </c>
      <c r="P7">
        <f t="shared" si="8"/>
        <v>1</v>
      </c>
      <c r="Q7">
        <f t="shared" si="9"/>
        <v>1</v>
      </c>
      <c r="R7">
        <f t="shared" si="10"/>
        <v>1</v>
      </c>
      <c r="S7" s="87">
        <f t="array" ref="S7">EXP(SQRT(SUM(LN(N7:R7)^2)))</f>
        <v>1.05</v>
      </c>
      <c r="T7" s="107">
        <v>1</v>
      </c>
      <c r="U7" s="108">
        <v>3</v>
      </c>
      <c r="V7" s="107">
        <v>1</v>
      </c>
      <c r="W7" s="107">
        <v>1</v>
      </c>
      <c r="X7" s="107">
        <v>1</v>
      </c>
      <c r="Y7">
        <f t="shared" si="1"/>
        <v>1</v>
      </c>
      <c r="Z7">
        <f t="shared" si="2"/>
        <v>1.05</v>
      </c>
      <c r="AA7">
        <f t="shared" si="3"/>
        <v>1</v>
      </c>
      <c r="AB7">
        <f t="shared" si="4"/>
        <v>1</v>
      </c>
      <c r="AC7">
        <f t="shared" si="5"/>
        <v>1</v>
      </c>
      <c r="AD7" s="87">
        <f t="array" ref="AD7">EXP(SQRT(SUM(LN(Y7:AC7)^2)))</f>
        <v>1.05</v>
      </c>
      <c r="AF7" s="82">
        <v>3</v>
      </c>
      <c r="AG7">
        <v>1.1000000000000001</v>
      </c>
      <c r="AH7">
        <v>1.05</v>
      </c>
      <c r="AI7">
        <v>1.1000000000000001</v>
      </c>
      <c r="AJ7">
        <v>1.02</v>
      </c>
      <c r="AK7" s="83">
        <v>1.2</v>
      </c>
    </row>
    <row r="8" spans="1:37" ht="34.5" customHeight="1" x14ac:dyDescent="0.35">
      <c r="A8" s="47" t="s">
        <v>331</v>
      </c>
      <c r="D8" s="38" t="s">
        <v>332</v>
      </c>
      <c r="E8" s="38" t="s">
        <v>218</v>
      </c>
      <c r="F8" s="38">
        <v>2015</v>
      </c>
      <c r="G8" s="38" t="s">
        <v>333</v>
      </c>
      <c r="H8" s="38" t="s">
        <v>227</v>
      </c>
      <c r="I8" s="42">
        <v>1</v>
      </c>
      <c r="J8" s="108">
        <v>3</v>
      </c>
      <c r="K8" s="40">
        <v>4</v>
      </c>
      <c r="L8" s="42">
        <v>1</v>
      </c>
      <c r="M8" s="42">
        <v>1</v>
      </c>
      <c r="N8">
        <f t="shared" si="6"/>
        <v>1</v>
      </c>
      <c r="O8">
        <f t="shared" si="7"/>
        <v>1.05</v>
      </c>
      <c r="P8">
        <f t="shared" si="8"/>
        <v>1.2</v>
      </c>
      <c r="Q8">
        <f t="shared" si="9"/>
        <v>1</v>
      </c>
      <c r="R8">
        <f t="shared" si="10"/>
        <v>1</v>
      </c>
      <c r="S8" s="87">
        <f t="array" ref="S8">EXP(SQRT(SUM(LN(N8:R8)^2)))</f>
        <v>1.207723199572867</v>
      </c>
      <c r="T8" s="42">
        <v>1</v>
      </c>
      <c r="U8" s="108">
        <v>3</v>
      </c>
      <c r="V8" s="40">
        <v>4</v>
      </c>
      <c r="W8" s="42">
        <v>1</v>
      </c>
      <c r="X8" s="42">
        <v>1</v>
      </c>
      <c r="Y8">
        <f t="shared" si="1"/>
        <v>1</v>
      </c>
      <c r="Z8">
        <f t="shared" si="2"/>
        <v>1.05</v>
      </c>
      <c r="AA8">
        <f t="shared" si="3"/>
        <v>1.2</v>
      </c>
      <c r="AB8">
        <f t="shared" si="4"/>
        <v>1</v>
      </c>
      <c r="AC8">
        <f t="shared" si="5"/>
        <v>1</v>
      </c>
      <c r="AD8" s="87">
        <f t="array" ref="AD8">EXP(SQRT(SUM(LN(Y8:AC8)^2)))</f>
        <v>1.207723199572867</v>
      </c>
      <c r="AF8" s="82">
        <v>4</v>
      </c>
      <c r="AG8">
        <v>1.2</v>
      </c>
      <c r="AH8">
        <v>1.1000000000000001</v>
      </c>
      <c r="AI8">
        <v>1.2</v>
      </c>
      <c r="AJ8">
        <v>1.05</v>
      </c>
      <c r="AK8" s="83">
        <v>1.5</v>
      </c>
    </row>
    <row r="9" spans="1:37" ht="34.5" customHeight="1" thickBot="1" x14ac:dyDescent="0.4">
      <c r="A9" s="37" t="s">
        <v>334</v>
      </c>
      <c r="D9" s="38" t="s">
        <v>335</v>
      </c>
      <c r="E9" s="38" t="s">
        <v>218</v>
      </c>
      <c r="F9" s="38" t="s">
        <v>336</v>
      </c>
      <c r="G9" s="38" t="s">
        <v>220</v>
      </c>
      <c r="H9" s="38" t="s">
        <v>227</v>
      </c>
      <c r="I9" s="109">
        <v>2</v>
      </c>
      <c r="J9" s="108">
        <v>3</v>
      </c>
      <c r="K9" s="110">
        <v>3</v>
      </c>
      <c r="L9" s="111">
        <v>1</v>
      </c>
      <c r="M9" s="111">
        <v>1</v>
      </c>
      <c r="N9">
        <f t="shared" si="6"/>
        <v>1.05</v>
      </c>
      <c r="O9">
        <f t="shared" si="7"/>
        <v>1.05</v>
      </c>
      <c r="P9">
        <f t="shared" si="8"/>
        <v>1.1000000000000001</v>
      </c>
      <c r="Q9">
        <f t="shared" si="9"/>
        <v>1</v>
      </c>
      <c r="R9">
        <f t="shared" si="10"/>
        <v>1</v>
      </c>
      <c r="S9" s="87">
        <f t="array" ref="S9">EXP(SQRT(SUM(LN(N9:R9)^2)))</f>
        <v>1.1248669232235737</v>
      </c>
      <c r="T9" s="109">
        <v>2</v>
      </c>
      <c r="U9" s="108">
        <v>3</v>
      </c>
      <c r="V9" s="110">
        <v>3</v>
      </c>
      <c r="W9" s="111">
        <v>1</v>
      </c>
      <c r="X9" s="111">
        <v>1</v>
      </c>
      <c r="Y9">
        <f t="shared" si="1"/>
        <v>1.05</v>
      </c>
      <c r="Z9">
        <f t="shared" si="2"/>
        <v>1.05</v>
      </c>
      <c r="AA9">
        <f t="shared" si="3"/>
        <v>1.1000000000000001</v>
      </c>
      <c r="AB9">
        <f t="shared" si="4"/>
        <v>1</v>
      </c>
      <c r="AC9">
        <f t="shared" si="5"/>
        <v>1</v>
      </c>
      <c r="AD9" s="87">
        <f t="array" ref="AD9">EXP(SQRT(SUM(LN(Y9:AC9)^2)))</f>
        <v>1.1248669232235737</v>
      </c>
      <c r="AF9" s="84">
        <v>5</v>
      </c>
      <c r="AG9" s="85">
        <v>1.5</v>
      </c>
      <c r="AH9" s="85">
        <v>1.2</v>
      </c>
      <c r="AI9" s="85">
        <v>1.5</v>
      </c>
      <c r="AJ9" s="85">
        <v>1.1000000000000001</v>
      </c>
      <c r="AK9" s="86">
        <v>2</v>
      </c>
    </row>
    <row r="10" spans="1:37" ht="34.5" customHeight="1" x14ac:dyDescent="0.35">
      <c r="A10" s="37" t="s">
        <v>337</v>
      </c>
      <c r="D10" s="38" t="s">
        <v>335</v>
      </c>
      <c r="E10" s="38" t="s">
        <v>218</v>
      </c>
      <c r="F10" s="38" t="s">
        <v>338</v>
      </c>
      <c r="G10" s="38" t="s">
        <v>220</v>
      </c>
      <c r="H10" s="38" t="s">
        <v>227</v>
      </c>
      <c r="I10" s="109">
        <v>2</v>
      </c>
      <c r="J10" s="108">
        <v>3</v>
      </c>
      <c r="K10" s="110">
        <v>3</v>
      </c>
      <c r="L10" s="111">
        <v>1</v>
      </c>
      <c r="M10" s="111">
        <v>1</v>
      </c>
      <c r="N10">
        <f t="shared" si="6"/>
        <v>1.05</v>
      </c>
      <c r="O10">
        <f t="shared" si="7"/>
        <v>1.05</v>
      </c>
      <c r="P10">
        <f t="shared" si="8"/>
        <v>1.1000000000000001</v>
      </c>
      <c r="Q10">
        <f t="shared" si="9"/>
        <v>1</v>
      </c>
      <c r="R10">
        <f t="shared" si="10"/>
        <v>1</v>
      </c>
      <c r="S10" s="87">
        <f t="array" ref="S10">EXP(SQRT(SUM(LN(N10:R10)^2)))</f>
        <v>1.1248669232235737</v>
      </c>
      <c r="T10" s="109">
        <v>2</v>
      </c>
      <c r="U10" s="108">
        <v>3</v>
      </c>
      <c r="V10" s="110">
        <v>3</v>
      </c>
      <c r="W10" s="111">
        <v>1</v>
      </c>
      <c r="X10" s="111">
        <v>1</v>
      </c>
      <c r="Y10">
        <f t="shared" si="1"/>
        <v>1.05</v>
      </c>
      <c r="Z10">
        <f t="shared" si="2"/>
        <v>1.05</v>
      </c>
      <c r="AA10">
        <f t="shared" si="3"/>
        <v>1.1000000000000001</v>
      </c>
      <c r="AB10">
        <f t="shared" si="4"/>
        <v>1</v>
      </c>
      <c r="AC10">
        <f t="shared" si="5"/>
        <v>1</v>
      </c>
      <c r="AD10" s="87">
        <f t="array" ref="AD10">EXP(SQRT(SUM(LN(Y10:AC10)^2)))</f>
        <v>1.1248669232235737</v>
      </c>
    </row>
    <row r="11" spans="1:37" ht="34.5" customHeight="1" x14ac:dyDescent="0.35">
      <c r="A11" s="37" t="s">
        <v>339</v>
      </c>
      <c r="D11" s="38" t="s">
        <v>335</v>
      </c>
      <c r="E11" s="38" t="s">
        <v>218</v>
      </c>
      <c r="F11" s="38" t="s">
        <v>340</v>
      </c>
      <c r="G11" s="38" t="s">
        <v>220</v>
      </c>
      <c r="H11" s="38" t="s">
        <v>227</v>
      </c>
      <c r="I11" s="109">
        <v>2</v>
      </c>
      <c r="J11" s="108">
        <v>3</v>
      </c>
      <c r="K11" s="110">
        <v>3</v>
      </c>
      <c r="L11" s="111">
        <v>1</v>
      </c>
      <c r="M11" s="111">
        <v>1</v>
      </c>
      <c r="N11">
        <f t="shared" si="6"/>
        <v>1.05</v>
      </c>
      <c r="O11">
        <f t="shared" si="7"/>
        <v>1.05</v>
      </c>
      <c r="P11">
        <f t="shared" si="8"/>
        <v>1.1000000000000001</v>
      </c>
      <c r="Q11">
        <f t="shared" si="9"/>
        <v>1</v>
      </c>
      <c r="R11">
        <f t="shared" si="10"/>
        <v>1</v>
      </c>
      <c r="S11" s="87">
        <f t="array" ref="S11">EXP(SQRT(SUM(LN(N11:R11)^2)))</f>
        <v>1.1248669232235737</v>
      </c>
      <c r="T11" s="109">
        <v>2</v>
      </c>
      <c r="U11" s="108">
        <v>3</v>
      </c>
      <c r="V11" s="110">
        <v>3</v>
      </c>
      <c r="W11" s="111">
        <v>1</v>
      </c>
      <c r="X11" s="111">
        <v>1</v>
      </c>
      <c r="Y11">
        <f t="shared" si="1"/>
        <v>1.05</v>
      </c>
      <c r="Z11">
        <f t="shared" si="2"/>
        <v>1.05</v>
      </c>
      <c r="AA11">
        <f t="shared" si="3"/>
        <v>1.1000000000000001</v>
      </c>
      <c r="AB11">
        <f t="shared" si="4"/>
        <v>1</v>
      </c>
      <c r="AC11">
        <f t="shared" si="5"/>
        <v>1</v>
      </c>
      <c r="AD11" s="87">
        <f t="array" ref="AD11">EXP(SQRT(SUM(LN(Y11:AC11)^2)))</f>
        <v>1.1248669232235737</v>
      </c>
    </row>
    <row r="12" spans="1:37" ht="34.5" customHeight="1" x14ac:dyDescent="0.35">
      <c r="A12" s="37" t="s">
        <v>341</v>
      </c>
      <c r="D12" s="38" t="s">
        <v>335</v>
      </c>
      <c r="E12" s="38" t="s">
        <v>218</v>
      </c>
      <c r="F12" s="38" t="s">
        <v>342</v>
      </c>
      <c r="G12" s="38" t="s">
        <v>220</v>
      </c>
      <c r="H12" s="38" t="s">
        <v>227</v>
      </c>
      <c r="I12" s="109">
        <v>2</v>
      </c>
      <c r="J12" s="108">
        <v>3</v>
      </c>
      <c r="K12" s="110">
        <v>3</v>
      </c>
      <c r="L12" s="111">
        <v>1</v>
      </c>
      <c r="M12" s="111">
        <v>1</v>
      </c>
      <c r="N12">
        <f t="shared" si="6"/>
        <v>1.05</v>
      </c>
      <c r="O12">
        <f t="shared" si="7"/>
        <v>1.05</v>
      </c>
      <c r="P12">
        <f t="shared" si="8"/>
        <v>1.1000000000000001</v>
      </c>
      <c r="Q12">
        <f t="shared" si="9"/>
        <v>1</v>
      </c>
      <c r="R12">
        <f t="shared" si="10"/>
        <v>1</v>
      </c>
      <c r="S12" s="87">
        <f t="array" ref="S12">EXP(SQRT(SUM(LN(N12:R12)^2)))</f>
        <v>1.1248669232235737</v>
      </c>
      <c r="T12" s="109">
        <v>2</v>
      </c>
      <c r="U12" s="108">
        <v>3</v>
      </c>
      <c r="V12" s="110">
        <v>3</v>
      </c>
      <c r="W12" s="111">
        <v>1</v>
      </c>
      <c r="X12" s="111">
        <v>1</v>
      </c>
      <c r="Y12">
        <f t="shared" si="1"/>
        <v>1.05</v>
      </c>
      <c r="Z12">
        <f t="shared" si="2"/>
        <v>1.05</v>
      </c>
      <c r="AA12">
        <f t="shared" si="3"/>
        <v>1.1000000000000001</v>
      </c>
      <c r="AB12">
        <f t="shared" si="4"/>
        <v>1</v>
      </c>
      <c r="AC12">
        <f t="shared" si="5"/>
        <v>1</v>
      </c>
      <c r="AD12" s="87">
        <f t="array" ref="AD12">EXP(SQRT(SUM(LN(Y12:AC12)^2)))</f>
        <v>1.1248669232235737</v>
      </c>
    </row>
    <row r="13" spans="1:37" ht="34.5" customHeight="1" x14ac:dyDescent="0.35">
      <c r="A13" s="37" t="s">
        <v>343</v>
      </c>
      <c r="D13" s="38" t="s">
        <v>335</v>
      </c>
      <c r="E13" s="38" t="s">
        <v>218</v>
      </c>
      <c r="F13" s="38" t="s">
        <v>344</v>
      </c>
      <c r="G13" s="38" t="s">
        <v>220</v>
      </c>
      <c r="H13" s="38" t="s">
        <v>227</v>
      </c>
      <c r="I13" s="109">
        <v>2</v>
      </c>
      <c r="J13" s="108">
        <v>3</v>
      </c>
      <c r="K13" s="110">
        <v>3</v>
      </c>
      <c r="L13" s="111">
        <v>1</v>
      </c>
      <c r="M13" s="111">
        <v>1</v>
      </c>
      <c r="N13">
        <f t="shared" si="6"/>
        <v>1.05</v>
      </c>
      <c r="O13">
        <f t="shared" si="7"/>
        <v>1.05</v>
      </c>
      <c r="P13">
        <f t="shared" si="8"/>
        <v>1.1000000000000001</v>
      </c>
      <c r="Q13">
        <f t="shared" si="9"/>
        <v>1</v>
      </c>
      <c r="R13">
        <f t="shared" si="10"/>
        <v>1</v>
      </c>
      <c r="S13" s="87">
        <f t="array" ref="S13">EXP(SQRT(SUM(LN(N13:R13)^2)))</f>
        <v>1.1248669232235737</v>
      </c>
      <c r="T13" s="109">
        <v>2</v>
      </c>
      <c r="U13" s="108">
        <v>3</v>
      </c>
      <c r="V13" s="110">
        <v>3</v>
      </c>
      <c r="W13" s="111">
        <v>1</v>
      </c>
      <c r="X13" s="111">
        <v>1</v>
      </c>
      <c r="Y13">
        <f t="shared" si="1"/>
        <v>1.05</v>
      </c>
      <c r="Z13">
        <f t="shared" si="2"/>
        <v>1.05</v>
      </c>
      <c r="AA13">
        <f t="shared" si="3"/>
        <v>1.1000000000000001</v>
      </c>
      <c r="AB13">
        <f t="shared" si="4"/>
        <v>1</v>
      </c>
      <c r="AC13">
        <f t="shared" si="5"/>
        <v>1</v>
      </c>
      <c r="AD13" s="87">
        <f t="array" ref="AD13">EXP(SQRT(SUM(LN(Y13:AC13)^2)))</f>
        <v>1.1248669232235737</v>
      </c>
    </row>
    <row r="14" spans="1:37" ht="34.5" customHeight="1" x14ac:dyDescent="0.35">
      <c r="A14" s="37" t="s">
        <v>345</v>
      </c>
      <c r="D14" s="38" t="s">
        <v>335</v>
      </c>
      <c r="E14" s="38" t="s">
        <v>218</v>
      </c>
      <c r="F14" s="38" t="s">
        <v>346</v>
      </c>
      <c r="G14" s="38" t="s">
        <v>220</v>
      </c>
      <c r="H14" s="38" t="s">
        <v>227</v>
      </c>
      <c r="I14" s="109">
        <v>2</v>
      </c>
      <c r="J14" s="108">
        <v>3</v>
      </c>
      <c r="K14" s="110">
        <v>3</v>
      </c>
      <c r="L14" s="111">
        <v>1</v>
      </c>
      <c r="M14" s="111">
        <v>1</v>
      </c>
      <c r="N14">
        <f t="shared" si="6"/>
        <v>1.05</v>
      </c>
      <c r="O14">
        <f t="shared" si="7"/>
        <v>1.05</v>
      </c>
      <c r="P14">
        <f t="shared" si="8"/>
        <v>1.1000000000000001</v>
      </c>
      <c r="Q14">
        <f t="shared" si="9"/>
        <v>1</v>
      </c>
      <c r="R14">
        <f t="shared" si="10"/>
        <v>1</v>
      </c>
      <c r="S14" s="87">
        <f t="array" ref="S14">EXP(SQRT(SUM(LN(N14:R14)^2)))</f>
        <v>1.1248669232235737</v>
      </c>
      <c r="T14" s="109">
        <v>2</v>
      </c>
      <c r="U14" s="108">
        <v>3</v>
      </c>
      <c r="V14" s="110">
        <v>3</v>
      </c>
      <c r="W14" s="111">
        <v>1</v>
      </c>
      <c r="X14" s="111">
        <v>1</v>
      </c>
      <c r="Y14">
        <f t="shared" si="1"/>
        <v>1.05</v>
      </c>
      <c r="Z14">
        <f t="shared" si="2"/>
        <v>1.05</v>
      </c>
      <c r="AA14">
        <f t="shared" si="3"/>
        <v>1.1000000000000001</v>
      </c>
      <c r="AB14">
        <f t="shared" si="4"/>
        <v>1</v>
      </c>
      <c r="AC14">
        <f t="shared" si="5"/>
        <v>1</v>
      </c>
      <c r="AD14" s="87">
        <f t="array" ref="AD14">EXP(SQRT(SUM(LN(Y14:AC14)^2)))</f>
        <v>1.1248669232235737</v>
      </c>
    </row>
    <row r="15" spans="1:37" ht="34.5" customHeight="1" x14ac:dyDescent="0.35">
      <c r="A15" s="37" t="s">
        <v>347</v>
      </c>
      <c r="D15" s="38" t="s">
        <v>335</v>
      </c>
      <c r="E15" s="38" t="s">
        <v>218</v>
      </c>
      <c r="F15" s="38" t="s">
        <v>348</v>
      </c>
      <c r="G15" s="38" t="s">
        <v>220</v>
      </c>
      <c r="H15" s="38" t="s">
        <v>227</v>
      </c>
      <c r="I15" s="109">
        <v>2</v>
      </c>
      <c r="J15" s="108">
        <v>3</v>
      </c>
      <c r="K15" s="110">
        <v>3</v>
      </c>
      <c r="L15" s="111">
        <v>1</v>
      </c>
      <c r="M15" s="111">
        <v>1</v>
      </c>
      <c r="N15">
        <f t="shared" si="6"/>
        <v>1.05</v>
      </c>
      <c r="O15">
        <f t="shared" si="7"/>
        <v>1.05</v>
      </c>
      <c r="P15">
        <f t="shared" si="8"/>
        <v>1.1000000000000001</v>
      </c>
      <c r="Q15">
        <f t="shared" si="9"/>
        <v>1</v>
      </c>
      <c r="R15">
        <f t="shared" si="10"/>
        <v>1</v>
      </c>
      <c r="S15" s="87">
        <f t="array" ref="S15">EXP(SQRT(SUM(LN(N15:R15)^2)))</f>
        <v>1.1248669232235737</v>
      </c>
      <c r="T15" s="109">
        <v>2</v>
      </c>
      <c r="U15" s="108">
        <v>3</v>
      </c>
      <c r="V15" s="110">
        <v>3</v>
      </c>
      <c r="W15" s="111">
        <v>1</v>
      </c>
      <c r="X15" s="111">
        <v>1</v>
      </c>
      <c r="Y15">
        <f t="shared" si="1"/>
        <v>1.05</v>
      </c>
      <c r="Z15">
        <f t="shared" si="2"/>
        <v>1.05</v>
      </c>
      <c r="AA15">
        <f t="shared" si="3"/>
        <v>1.1000000000000001</v>
      </c>
      <c r="AB15">
        <f t="shared" si="4"/>
        <v>1</v>
      </c>
      <c r="AC15">
        <f t="shared" si="5"/>
        <v>1</v>
      </c>
      <c r="AD15" s="87">
        <f t="array" ref="AD15">EXP(SQRT(SUM(LN(Y15:AC15)^2)))</f>
        <v>1.1248669232235737</v>
      </c>
    </row>
    <row r="16" spans="1:37" ht="29" x14ac:dyDescent="0.35">
      <c r="A16" s="47" t="s">
        <v>349</v>
      </c>
      <c r="D16" s="38" t="s">
        <v>330</v>
      </c>
      <c r="E16" s="89" t="s">
        <v>57</v>
      </c>
      <c r="F16" s="89">
        <v>2019</v>
      </c>
      <c r="G16" s="89" t="s">
        <v>321</v>
      </c>
      <c r="H16" s="89" t="s">
        <v>60</v>
      </c>
      <c r="I16" s="107">
        <v>1</v>
      </c>
      <c r="J16" s="108">
        <v>3</v>
      </c>
      <c r="K16" s="112">
        <v>2</v>
      </c>
      <c r="L16" s="107">
        <v>1</v>
      </c>
      <c r="M16" s="107">
        <v>1</v>
      </c>
      <c r="N16">
        <f t="shared" si="6"/>
        <v>1</v>
      </c>
      <c r="O16">
        <f t="shared" si="7"/>
        <v>1.05</v>
      </c>
      <c r="P16">
        <f t="shared" si="8"/>
        <v>1.02</v>
      </c>
      <c r="Q16">
        <f t="shared" si="9"/>
        <v>1</v>
      </c>
      <c r="R16">
        <f t="shared" si="10"/>
        <v>1</v>
      </c>
      <c r="S16" s="87">
        <f t="array" ref="S16">EXP(SQRT(SUM(LN(N16:R16)^2)))</f>
        <v>1.0540666817458317</v>
      </c>
      <c r="T16" s="107">
        <v>1</v>
      </c>
      <c r="U16" s="108">
        <v>3</v>
      </c>
      <c r="V16" s="112">
        <v>2</v>
      </c>
      <c r="W16" s="107">
        <v>1</v>
      </c>
      <c r="X16" s="107">
        <v>1</v>
      </c>
      <c r="Y16">
        <f t="shared" si="1"/>
        <v>1</v>
      </c>
      <c r="Z16">
        <f t="shared" si="2"/>
        <v>1.05</v>
      </c>
      <c r="AA16">
        <f t="shared" si="3"/>
        <v>1.02</v>
      </c>
      <c r="AB16">
        <f t="shared" si="4"/>
        <v>1</v>
      </c>
      <c r="AC16">
        <f t="shared" si="5"/>
        <v>1</v>
      </c>
      <c r="AD16" s="87">
        <f t="array" ref="AD16">EXP(SQRT(SUM(LN(Y16:AC16)^2)))</f>
        <v>1.0540666817458317</v>
      </c>
    </row>
    <row r="17" spans="1:30" ht="43.5" x14ac:dyDescent="0.35">
      <c r="A17" s="47" t="s">
        <v>350</v>
      </c>
      <c r="D17" s="38" t="s">
        <v>351</v>
      </c>
      <c r="E17" s="38" t="s">
        <v>352</v>
      </c>
      <c r="F17" s="38">
        <v>2018</v>
      </c>
      <c r="G17" s="38" t="s">
        <v>353</v>
      </c>
      <c r="H17" s="38" t="s">
        <v>725</v>
      </c>
      <c r="I17" s="46">
        <v>2</v>
      </c>
      <c r="J17" s="45">
        <v>1</v>
      </c>
      <c r="K17" s="46">
        <v>2</v>
      </c>
      <c r="L17" s="46">
        <v>2</v>
      </c>
      <c r="M17" s="40">
        <v>4</v>
      </c>
      <c r="N17">
        <f t="shared" si="6"/>
        <v>1.05</v>
      </c>
      <c r="O17">
        <f t="shared" si="7"/>
        <v>1</v>
      </c>
      <c r="P17">
        <f t="shared" si="8"/>
        <v>1.02</v>
      </c>
      <c r="Q17">
        <f t="shared" si="9"/>
        <v>1.01</v>
      </c>
      <c r="R17">
        <f t="shared" si="10"/>
        <v>1.5</v>
      </c>
      <c r="S17" s="87">
        <f t="array" ref="S17">EXP(SQRT(SUM(LN(N17:R17)^2)))</f>
        <v>1.5052980790052053</v>
      </c>
      <c r="T17" s="46">
        <v>2</v>
      </c>
      <c r="U17" s="45">
        <v>1</v>
      </c>
      <c r="V17" s="46">
        <v>2</v>
      </c>
      <c r="W17" s="48">
        <v>3</v>
      </c>
      <c r="X17" s="40">
        <v>4</v>
      </c>
      <c r="Y17">
        <f t="shared" si="1"/>
        <v>1.05</v>
      </c>
      <c r="Z17">
        <f t="shared" si="2"/>
        <v>1</v>
      </c>
      <c r="AA17">
        <f t="shared" si="3"/>
        <v>1.02</v>
      </c>
      <c r="AB17">
        <f t="shared" si="4"/>
        <v>1.02</v>
      </c>
      <c r="AC17">
        <f t="shared" si="5"/>
        <v>1.5</v>
      </c>
      <c r="AD17" s="87">
        <f t="array" ref="AD17">EXP(SQRT(SUM(LN(Y17:AC17)^2)))</f>
        <v>1.5058373835647463</v>
      </c>
    </row>
    <row r="18" spans="1:30" ht="43.5" x14ac:dyDescent="0.35">
      <c r="A18" s="47" t="s">
        <v>354</v>
      </c>
      <c r="D18" s="38" t="s">
        <v>355</v>
      </c>
      <c r="E18" s="89" t="s">
        <v>356</v>
      </c>
      <c r="F18" s="38" t="s">
        <v>357</v>
      </c>
      <c r="G18" s="38" t="s">
        <v>321</v>
      </c>
      <c r="H18" s="38" t="s">
        <v>227</v>
      </c>
      <c r="I18" s="41">
        <v>2</v>
      </c>
      <c r="J18" s="49">
        <v>3</v>
      </c>
      <c r="K18" s="40">
        <v>4</v>
      </c>
      <c r="L18" s="42">
        <v>1</v>
      </c>
      <c r="M18" s="42">
        <v>1</v>
      </c>
      <c r="N18">
        <f t="shared" si="6"/>
        <v>1.05</v>
      </c>
      <c r="O18">
        <f t="shared" si="7"/>
        <v>1.05</v>
      </c>
      <c r="P18">
        <f t="shared" si="8"/>
        <v>1.2</v>
      </c>
      <c r="Q18">
        <f t="shared" si="9"/>
        <v>1</v>
      </c>
      <c r="R18">
        <f t="shared" si="10"/>
        <v>1</v>
      </c>
      <c r="S18" s="87">
        <f t="array" ref="S18">EXP(SQRT(SUM(LN(N18:R18)^2)))</f>
        <v>1.2152396494091648</v>
      </c>
      <c r="T18" s="41">
        <v>2</v>
      </c>
      <c r="U18" s="49">
        <v>3</v>
      </c>
      <c r="V18" s="40">
        <v>4</v>
      </c>
      <c r="W18" s="42">
        <v>1</v>
      </c>
      <c r="X18" s="42">
        <v>1</v>
      </c>
      <c r="Y18">
        <f t="shared" si="1"/>
        <v>1.05</v>
      </c>
      <c r="Z18">
        <f t="shared" si="2"/>
        <v>1.05</v>
      </c>
      <c r="AA18">
        <f t="shared" si="3"/>
        <v>1.2</v>
      </c>
      <c r="AB18">
        <f t="shared" si="4"/>
        <v>1</v>
      </c>
      <c r="AC18">
        <f t="shared" si="5"/>
        <v>1</v>
      </c>
      <c r="AD18" s="87">
        <f t="array" ref="AD18">EXP(SQRT(SUM(LN(Y18:AC18)^2)))</f>
        <v>1.2152396494091648</v>
      </c>
    </row>
    <row r="19" spans="1:30" x14ac:dyDescent="0.35">
      <c r="A19" s="50" t="s">
        <v>358</v>
      </c>
      <c r="D19" s="38" t="s">
        <v>359</v>
      </c>
      <c r="E19" s="38" t="s">
        <v>218</v>
      </c>
      <c r="F19" s="38" t="s">
        <v>218</v>
      </c>
      <c r="G19" s="38" t="s">
        <v>360</v>
      </c>
      <c r="H19" s="38" t="s">
        <v>227</v>
      </c>
      <c r="I19" s="51">
        <v>4</v>
      </c>
      <c r="J19" s="51">
        <v>4</v>
      </c>
      <c r="K19" s="49">
        <v>3</v>
      </c>
      <c r="L19" s="46">
        <v>2</v>
      </c>
      <c r="M19" s="45">
        <v>1</v>
      </c>
      <c r="N19">
        <f t="shared" si="6"/>
        <v>1.2</v>
      </c>
      <c r="O19">
        <f t="shared" si="7"/>
        <v>1.1000000000000001</v>
      </c>
      <c r="P19">
        <f t="shared" si="8"/>
        <v>1.1000000000000001</v>
      </c>
      <c r="Q19">
        <f t="shared" si="9"/>
        <v>1.01</v>
      </c>
      <c r="R19">
        <f t="shared" si="10"/>
        <v>1</v>
      </c>
      <c r="S19" s="87">
        <f t="array" ref="S19">EXP(SQRT(SUM(LN(N19:R19)^2)))</f>
        <v>1.254772428475537</v>
      </c>
      <c r="T19" s="51">
        <v>4</v>
      </c>
      <c r="U19" s="51">
        <v>4</v>
      </c>
      <c r="V19" s="49">
        <v>3</v>
      </c>
      <c r="W19" s="48">
        <v>3</v>
      </c>
      <c r="X19" s="45">
        <v>1</v>
      </c>
      <c r="Y19">
        <f t="shared" si="1"/>
        <v>1.2</v>
      </c>
      <c r="Z19">
        <f t="shared" si="2"/>
        <v>1.1000000000000001</v>
      </c>
      <c r="AA19">
        <f t="shared" si="3"/>
        <v>1.1000000000000001</v>
      </c>
      <c r="AB19">
        <f t="shared" si="4"/>
        <v>1.02</v>
      </c>
      <c r="AC19">
        <f t="shared" si="5"/>
        <v>1</v>
      </c>
      <c r="AD19" s="87">
        <f t="array" ref="AD19">EXP(SQRT(SUM(LN(Y19:AC19)^2)))</f>
        <v>1.2555818742947564</v>
      </c>
    </row>
    <row r="20" spans="1:30" x14ac:dyDescent="0.35">
      <c r="A20" s="50" t="s">
        <v>361</v>
      </c>
      <c r="D20" s="38" t="s">
        <v>362</v>
      </c>
      <c r="E20" s="38" t="s">
        <v>218</v>
      </c>
      <c r="F20" s="38" t="s">
        <v>218</v>
      </c>
      <c r="G20" s="38" t="s">
        <v>218</v>
      </c>
      <c r="H20" s="38" t="s">
        <v>218</v>
      </c>
      <c r="I20" s="51">
        <v>4</v>
      </c>
      <c r="J20" s="52">
        <v>5</v>
      </c>
      <c r="K20" s="52">
        <v>5</v>
      </c>
      <c r="L20" s="52">
        <v>5</v>
      </c>
      <c r="M20" s="52">
        <v>5</v>
      </c>
      <c r="N20">
        <f t="shared" si="6"/>
        <v>1.2</v>
      </c>
      <c r="O20">
        <f t="shared" si="7"/>
        <v>1.2</v>
      </c>
      <c r="P20">
        <f t="shared" si="8"/>
        <v>1.5</v>
      </c>
      <c r="Q20">
        <f t="shared" si="9"/>
        <v>1.1000000000000001</v>
      </c>
      <c r="R20">
        <f t="shared" si="10"/>
        <v>2</v>
      </c>
      <c r="S20" s="87">
        <f t="array" ref="S20">EXP(SQRT(SUM(LN(N20:R20)^2)))</f>
        <v>2.3367857022136453</v>
      </c>
      <c r="T20" s="51">
        <v>4</v>
      </c>
      <c r="U20" s="52">
        <v>5</v>
      </c>
      <c r="V20" s="52">
        <v>5</v>
      </c>
      <c r="W20" s="52">
        <v>5</v>
      </c>
      <c r="X20" s="52">
        <v>5</v>
      </c>
      <c r="Y20">
        <f t="shared" si="1"/>
        <v>1.2</v>
      </c>
      <c r="Z20">
        <f t="shared" si="2"/>
        <v>1.2</v>
      </c>
      <c r="AA20">
        <f t="shared" si="3"/>
        <v>1.5</v>
      </c>
      <c r="AB20">
        <f t="shared" si="4"/>
        <v>1.1000000000000001</v>
      </c>
      <c r="AC20">
        <f t="shared" si="5"/>
        <v>2</v>
      </c>
      <c r="AD20" s="87">
        <f t="array" ref="AD20">EXP(SQRT(SUM(LN(Y20:AC20)^2)))</f>
        <v>2.3367857022136453</v>
      </c>
    </row>
    <row r="21" spans="1:30" x14ac:dyDescent="0.35">
      <c r="A21" s="50" t="s">
        <v>363</v>
      </c>
      <c r="D21" s="38" t="s">
        <v>362</v>
      </c>
      <c r="E21" s="38" t="s">
        <v>218</v>
      </c>
      <c r="F21" s="38" t="s">
        <v>218</v>
      </c>
      <c r="G21" s="38" t="s">
        <v>218</v>
      </c>
      <c r="H21" s="38" t="s">
        <v>218</v>
      </c>
      <c r="I21" s="51">
        <v>4</v>
      </c>
      <c r="J21" s="52">
        <v>5</v>
      </c>
      <c r="K21" s="52">
        <v>5</v>
      </c>
      <c r="L21" s="52">
        <v>5</v>
      </c>
      <c r="M21" s="52">
        <v>5</v>
      </c>
      <c r="N21">
        <f t="shared" si="6"/>
        <v>1.2</v>
      </c>
      <c r="O21">
        <f t="shared" si="7"/>
        <v>1.2</v>
      </c>
      <c r="P21">
        <f t="shared" si="8"/>
        <v>1.5</v>
      </c>
      <c r="Q21">
        <f t="shared" si="9"/>
        <v>1.1000000000000001</v>
      </c>
      <c r="R21">
        <f t="shared" si="10"/>
        <v>2</v>
      </c>
      <c r="S21" s="87">
        <f t="array" ref="S21">EXP(SQRT(SUM(LN(N21:R21)^2)))</f>
        <v>2.3367857022136453</v>
      </c>
      <c r="T21" s="51">
        <v>4</v>
      </c>
      <c r="U21" s="52">
        <v>5</v>
      </c>
      <c r="V21" s="52">
        <v>5</v>
      </c>
      <c r="W21" s="52">
        <v>5</v>
      </c>
      <c r="X21" s="52">
        <v>5</v>
      </c>
      <c r="Y21">
        <f t="shared" si="1"/>
        <v>1.2</v>
      </c>
      <c r="Z21">
        <f t="shared" si="2"/>
        <v>1.2</v>
      </c>
      <c r="AA21">
        <f t="shared" si="3"/>
        <v>1.5</v>
      </c>
      <c r="AB21">
        <f t="shared" si="4"/>
        <v>1.1000000000000001</v>
      </c>
      <c r="AC21">
        <f t="shared" si="5"/>
        <v>2</v>
      </c>
      <c r="AD21" s="87">
        <f t="array" ref="AD21">EXP(SQRT(SUM(LN(Y21:AC21)^2)))</f>
        <v>2.3367857022136453</v>
      </c>
    </row>
    <row r="22" spans="1:30" x14ac:dyDescent="0.35">
      <c r="Y22" t="str">
        <f t="shared" si="1"/>
        <v>no</v>
      </c>
      <c r="Z22" t="str">
        <f t="shared" si="2"/>
        <v>no</v>
      </c>
      <c r="AA22" t="str">
        <f t="shared" si="3"/>
        <v>no</v>
      </c>
      <c r="AB22" t="str">
        <f t="shared" si="4"/>
        <v>no</v>
      </c>
      <c r="AC22" t="str">
        <f t="shared" si="5"/>
        <v>no</v>
      </c>
      <c r="AD22" s="87" t="e">
        <f t="array" ref="AD22">EXP(SQRT(SUM(LN(Y22:AC22)^2)))</f>
        <v>#VALUE!</v>
      </c>
    </row>
    <row r="23" spans="1:30" x14ac:dyDescent="0.35">
      <c r="A23" s="53" t="s">
        <v>364</v>
      </c>
      <c r="D23" t="s">
        <v>365</v>
      </c>
      <c r="E23" s="38" t="s">
        <v>324</v>
      </c>
      <c r="F23" s="38">
        <v>2019</v>
      </c>
      <c r="G23" s="38" t="s">
        <v>360</v>
      </c>
      <c r="H23" s="38" t="s">
        <v>227</v>
      </c>
      <c r="I23" s="45">
        <v>1</v>
      </c>
      <c r="J23" s="45">
        <v>1</v>
      </c>
      <c r="K23" s="45">
        <v>1</v>
      </c>
      <c r="L23" s="45">
        <v>1</v>
      </c>
      <c r="M23" s="45">
        <v>1</v>
      </c>
      <c r="N23">
        <f t="shared" ref="N23:N40" si="11">IF(I23=1,AG$5,IF(I23=2,AG$6,IF(I23=3,AG$7,IF(I23=4,AG$8,IF(I23=5,AG$9,"no")))))</f>
        <v>1</v>
      </c>
      <c r="O23">
        <f t="shared" ref="O23:O40" si="12">IF(J23=1,AH$5,IF(J23=2,AH$6,IF(J23=3,AH$7,IF(J23=4,AH$8,IF(J23=5,AH$9,"no")))))</f>
        <v>1</v>
      </c>
      <c r="P23">
        <f t="shared" ref="P23:P40" si="13">IF(K23=1,AI$5,IF(K23=2,AI$6,IF(K23=3,AI$7,IF(K23=4,AI$8,IF(K23=5,AI$9,"no")))))</f>
        <v>1</v>
      </c>
      <c r="Q23">
        <f t="shared" ref="Q23:Q40" si="14">IF(L23=1,AJ$5,IF(L23=2,AJ$6,IF(L23=3,AJ$7,IF(L23=4,AJ$8,IF(L23=5,AJ$9,"no")))))</f>
        <v>1</v>
      </c>
      <c r="R23">
        <f t="shared" ref="R23:R40" si="15">IF(M23=1,AK$5,IF(M23=2,AK$6,IF(M23=3,AK$7,IF(M23=4,AK$8,IF(M23=5,AK$9,"no")))))</f>
        <v>1</v>
      </c>
      <c r="S23" s="87">
        <f t="array" ref="S23">EXP(SQRT(SUM(LN(N23:R23)^2)))</f>
        <v>1</v>
      </c>
      <c r="Y23" t="str">
        <f t="shared" si="1"/>
        <v>no</v>
      </c>
      <c r="Z23" t="str">
        <f t="shared" si="2"/>
        <v>no</v>
      </c>
      <c r="AA23" t="str">
        <f t="shared" si="3"/>
        <v>no</v>
      </c>
      <c r="AB23" t="str">
        <f t="shared" si="4"/>
        <v>no</v>
      </c>
      <c r="AC23" t="str">
        <f t="shared" si="5"/>
        <v>no</v>
      </c>
      <c r="AD23" s="87" t="e">
        <f t="array" ref="AD23">EXP(SQRT(SUM(LN(Y23:AC23)^2)))</f>
        <v>#VALUE!</v>
      </c>
    </row>
    <row r="24" spans="1:30" hidden="1" x14ac:dyDescent="0.35">
      <c r="A24" s="53" t="s">
        <v>366</v>
      </c>
      <c r="G24" s="38" t="s">
        <v>360</v>
      </c>
      <c r="H24" s="38" t="s">
        <v>227</v>
      </c>
      <c r="I24" s="54"/>
      <c r="J24" s="54"/>
      <c r="K24" s="54"/>
      <c r="L24" s="45">
        <v>1</v>
      </c>
      <c r="M24" s="54"/>
      <c r="N24" t="str">
        <f t="shared" si="11"/>
        <v>no</v>
      </c>
      <c r="O24" t="str">
        <f t="shared" si="12"/>
        <v>no</v>
      </c>
      <c r="P24" t="str">
        <f t="shared" si="13"/>
        <v>no</v>
      </c>
      <c r="Q24">
        <f t="shared" si="14"/>
        <v>1</v>
      </c>
      <c r="R24" t="str">
        <f t="shared" si="15"/>
        <v>no</v>
      </c>
      <c r="S24" s="87" t="e">
        <f t="array" ref="S24">EXP(SQRT(SUM(LN(N24:R24)^2)))</f>
        <v>#VALUE!</v>
      </c>
      <c r="Y24" t="str">
        <f t="shared" si="1"/>
        <v>no</v>
      </c>
      <c r="Z24" t="str">
        <f t="shared" si="2"/>
        <v>no</v>
      </c>
      <c r="AA24" t="str">
        <f t="shared" si="3"/>
        <v>no</v>
      </c>
      <c r="AB24" t="str">
        <f t="shared" si="4"/>
        <v>no</v>
      </c>
      <c r="AC24" t="str">
        <f t="shared" si="5"/>
        <v>no</v>
      </c>
      <c r="AD24" s="87" t="e">
        <f t="array" ref="AD24">EXP(SQRT(SUM(LN(Y24:AC24)^2)))</f>
        <v>#VALUE!</v>
      </c>
    </row>
    <row r="25" spans="1:30" hidden="1" x14ac:dyDescent="0.35">
      <c r="A25" s="53" t="s">
        <v>367</v>
      </c>
      <c r="G25" s="38" t="s">
        <v>360</v>
      </c>
      <c r="H25" s="38" t="s">
        <v>227</v>
      </c>
      <c r="I25" s="54"/>
      <c r="J25" s="54"/>
      <c r="K25" s="54"/>
      <c r="L25" s="45">
        <v>1</v>
      </c>
      <c r="M25" s="54"/>
      <c r="N25" t="str">
        <f t="shared" si="11"/>
        <v>no</v>
      </c>
      <c r="O25" t="str">
        <f t="shared" si="12"/>
        <v>no</v>
      </c>
      <c r="P25" t="str">
        <f t="shared" si="13"/>
        <v>no</v>
      </c>
      <c r="Q25">
        <f t="shared" si="14"/>
        <v>1</v>
      </c>
      <c r="R25" t="str">
        <f t="shared" si="15"/>
        <v>no</v>
      </c>
      <c r="S25" s="87" t="e">
        <f t="array" ref="S25">EXP(SQRT(SUM(LN(N25:R25)^2)))</f>
        <v>#VALUE!</v>
      </c>
      <c r="Y25" t="str">
        <f t="shared" si="1"/>
        <v>no</v>
      </c>
      <c r="Z25" t="str">
        <f t="shared" si="2"/>
        <v>no</v>
      </c>
      <c r="AA25" t="str">
        <f t="shared" si="3"/>
        <v>no</v>
      </c>
      <c r="AB25" t="str">
        <f t="shared" si="4"/>
        <v>no</v>
      </c>
      <c r="AC25" t="str">
        <f t="shared" si="5"/>
        <v>no</v>
      </c>
      <c r="AD25" s="87" t="e">
        <f t="array" ref="AD25">EXP(SQRT(SUM(LN(Y25:AC25)^2)))</f>
        <v>#VALUE!</v>
      </c>
    </row>
    <row r="26" spans="1:30" ht="35.15" customHeight="1" x14ac:dyDescent="0.35">
      <c r="A26" s="53" t="s">
        <v>368</v>
      </c>
      <c r="D26" s="38" t="s">
        <v>369</v>
      </c>
      <c r="E26" s="38" t="s">
        <v>218</v>
      </c>
      <c r="F26" s="38">
        <v>2009</v>
      </c>
      <c r="G26" s="38" t="s">
        <v>360</v>
      </c>
      <c r="H26" s="38" t="s">
        <v>227</v>
      </c>
      <c r="I26" s="45">
        <v>1</v>
      </c>
      <c r="J26" s="49">
        <v>3</v>
      </c>
      <c r="K26" s="51">
        <v>4</v>
      </c>
      <c r="L26" s="45">
        <v>1</v>
      </c>
      <c r="M26" s="45">
        <v>1</v>
      </c>
      <c r="N26">
        <f t="shared" si="11"/>
        <v>1</v>
      </c>
      <c r="O26">
        <f t="shared" si="12"/>
        <v>1.05</v>
      </c>
      <c r="P26">
        <f t="shared" si="13"/>
        <v>1.2</v>
      </c>
      <c r="Q26">
        <f t="shared" si="14"/>
        <v>1</v>
      </c>
      <c r="R26">
        <f t="shared" si="15"/>
        <v>1</v>
      </c>
      <c r="S26" s="87">
        <f t="array" ref="S26">EXP(SQRT(SUM(LN(N26:R26)^2)))</f>
        <v>1.207723199572867</v>
      </c>
      <c r="Y26" t="str">
        <f t="shared" si="1"/>
        <v>no</v>
      </c>
      <c r="Z26" t="str">
        <f t="shared" si="2"/>
        <v>no</v>
      </c>
      <c r="AA26" t="str">
        <f t="shared" si="3"/>
        <v>no</v>
      </c>
      <c r="AB26" t="str">
        <f t="shared" si="4"/>
        <v>no</v>
      </c>
      <c r="AC26" t="str">
        <f t="shared" si="5"/>
        <v>no</v>
      </c>
      <c r="AD26" s="87" t="e">
        <f t="array" ref="AD26">EXP(SQRT(SUM(LN(Y26:AC26)^2)))</f>
        <v>#VALUE!</v>
      </c>
    </row>
    <row r="27" spans="1:30" ht="35.15" customHeight="1" x14ac:dyDescent="0.35">
      <c r="A27" s="53" t="s">
        <v>370</v>
      </c>
      <c r="D27" s="38" t="s">
        <v>369</v>
      </c>
      <c r="E27" s="38" t="s">
        <v>218</v>
      </c>
      <c r="F27" s="38">
        <v>2009</v>
      </c>
      <c r="G27" s="38" t="s">
        <v>360</v>
      </c>
      <c r="H27" s="38" t="s">
        <v>227</v>
      </c>
      <c r="I27" s="45">
        <v>1</v>
      </c>
      <c r="J27" s="49">
        <v>3</v>
      </c>
      <c r="K27" s="51">
        <v>4</v>
      </c>
      <c r="L27" s="45">
        <v>1</v>
      </c>
      <c r="M27" s="45">
        <v>1</v>
      </c>
      <c r="N27">
        <f t="shared" si="11"/>
        <v>1</v>
      </c>
      <c r="O27">
        <f t="shared" si="12"/>
        <v>1.05</v>
      </c>
      <c r="P27">
        <f t="shared" si="13"/>
        <v>1.2</v>
      </c>
      <c r="Q27">
        <f t="shared" si="14"/>
        <v>1</v>
      </c>
      <c r="R27">
        <f t="shared" si="15"/>
        <v>1</v>
      </c>
      <c r="S27" s="87">
        <f t="array" ref="S27">EXP(SQRT(SUM(LN(N27:R27)^2)))</f>
        <v>1.207723199572867</v>
      </c>
      <c r="Y27" t="str">
        <f t="shared" si="1"/>
        <v>no</v>
      </c>
      <c r="Z27" t="str">
        <f t="shared" si="2"/>
        <v>no</v>
      </c>
      <c r="AA27" t="str">
        <f t="shared" si="3"/>
        <v>no</v>
      </c>
      <c r="AB27" t="str">
        <f t="shared" si="4"/>
        <v>no</v>
      </c>
      <c r="AC27" t="str">
        <f t="shared" si="5"/>
        <v>no</v>
      </c>
      <c r="AD27" s="87" t="e">
        <f t="array" ref="AD27">EXP(SQRT(SUM(LN(Y27:AC27)^2)))</f>
        <v>#VALUE!</v>
      </c>
    </row>
    <row r="28" spans="1:30" ht="35.15" customHeight="1" x14ac:dyDescent="0.35">
      <c r="A28" s="53" t="s">
        <v>371</v>
      </c>
      <c r="D28" s="38" t="s">
        <v>369</v>
      </c>
      <c r="E28" s="38" t="s">
        <v>218</v>
      </c>
      <c r="F28" s="38">
        <v>2009</v>
      </c>
      <c r="G28" s="38" t="s">
        <v>360</v>
      </c>
      <c r="H28" s="38" t="s">
        <v>227</v>
      </c>
      <c r="I28" s="45">
        <v>1</v>
      </c>
      <c r="J28" s="49">
        <v>3</v>
      </c>
      <c r="K28" s="51">
        <v>4</v>
      </c>
      <c r="L28" s="45">
        <v>1</v>
      </c>
      <c r="M28" s="45">
        <v>1</v>
      </c>
      <c r="N28">
        <f t="shared" si="11"/>
        <v>1</v>
      </c>
      <c r="O28">
        <f t="shared" si="12"/>
        <v>1.05</v>
      </c>
      <c r="P28">
        <f t="shared" si="13"/>
        <v>1.2</v>
      </c>
      <c r="Q28">
        <f t="shared" si="14"/>
        <v>1</v>
      </c>
      <c r="R28">
        <f t="shared" si="15"/>
        <v>1</v>
      </c>
      <c r="S28" s="87">
        <f t="array" ref="S28">EXP(SQRT(SUM(LN(N28:R28)^2)))</f>
        <v>1.207723199572867</v>
      </c>
      <c r="Y28" t="str">
        <f t="shared" si="1"/>
        <v>no</v>
      </c>
      <c r="Z28" t="str">
        <f t="shared" si="2"/>
        <v>no</v>
      </c>
      <c r="AA28" t="str">
        <f t="shared" si="3"/>
        <v>no</v>
      </c>
      <c r="AB28" t="str">
        <f t="shared" si="4"/>
        <v>no</v>
      </c>
      <c r="AC28" t="str">
        <f t="shared" si="5"/>
        <v>no</v>
      </c>
      <c r="AD28" s="87" t="e">
        <f t="array" ref="AD28">EXP(SQRT(SUM(LN(Y28:AC28)^2)))</f>
        <v>#VALUE!</v>
      </c>
    </row>
    <row r="29" spans="1:30" ht="35.15" customHeight="1" x14ac:dyDescent="0.35">
      <c r="A29" s="53" t="s">
        <v>372</v>
      </c>
      <c r="D29" s="38" t="s">
        <v>369</v>
      </c>
      <c r="E29" s="38" t="s">
        <v>218</v>
      </c>
      <c r="F29" s="38">
        <v>2009</v>
      </c>
      <c r="G29" s="38" t="s">
        <v>360</v>
      </c>
      <c r="H29" s="38" t="s">
        <v>227</v>
      </c>
      <c r="I29" s="45">
        <v>1</v>
      </c>
      <c r="J29" s="49">
        <v>3</v>
      </c>
      <c r="K29" s="51">
        <v>4</v>
      </c>
      <c r="L29" s="45">
        <v>1</v>
      </c>
      <c r="M29" s="45">
        <v>1</v>
      </c>
      <c r="N29">
        <f t="shared" si="11"/>
        <v>1</v>
      </c>
      <c r="O29">
        <f t="shared" si="12"/>
        <v>1.05</v>
      </c>
      <c r="P29">
        <f t="shared" si="13"/>
        <v>1.2</v>
      </c>
      <c r="Q29">
        <f t="shared" si="14"/>
        <v>1</v>
      </c>
      <c r="R29">
        <f t="shared" si="15"/>
        <v>1</v>
      </c>
      <c r="S29" s="87">
        <f t="array" ref="S29">EXP(SQRT(SUM(LN(N29:R29)^2)))</f>
        <v>1.207723199572867</v>
      </c>
      <c r="Y29" t="str">
        <f t="shared" si="1"/>
        <v>no</v>
      </c>
      <c r="Z29" t="str">
        <f t="shared" si="2"/>
        <v>no</v>
      </c>
      <c r="AA29" t="str">
        <f t="shared" si="3"/>
        <v>no</v>
      </c>
      <c r="AB29" t="str">
        <f t="shared" si="4"/>
        <v>no</v>
      </c>
      <c r="AC29" t="str">
        <f t="shared" si="5"/>
        <v>no</v>
      </c>
      <c r="AD29" s="87" t="e">
        <f t="array" ref="AD29">EXP(SQRT(SUM(LN(Y29:AC29)^2)))</f>
        <v>#VALUE!</v>
      </c>
    </row>
    <row r="30" spans="1:30" ht="35.15" customHeight="1" x14ac:dyDescent="0.35">
      <c r="A30" s="53" t="s">
        <v>373</v>
      </c>
      <c r="D30" s="38" t="s">
        <v>369</v>
      </c>
      <c r="E30" s="38" t="s">
        <v>218</v>
      </c>
      <c r="F30" s="38">
        <v>2009</v>
      </c>
      <c r="G30" s="38" t="s">
        <v>360</v>
      </c>
      <c r="H30" s="38" t="s">
        <v>227</v>
      </c>
      <c r="I30" s="45">
        <v>1</v>
      </c>
      <c r="J30" s="49">
        <v>3</v>
      </c>
      <c r="K30" s="51">
        <v>4</v>
      </c>
      <c r="L30" s="45">
        <v>1</v>
      </c>
      <c r="M30" s="45">
        <v>1</v>
      </c>
      <c r="N30">
        <f t="shared" si="11"/>
        <v>1</v>
      </c>
      <c r="O30">
        <f t="shared" si="12"/>
        <v>1.05</v>
      </c>
      <c r="P30">
        <f t="shared" si="13"/>
        <v>1.2</v>
      </c>
      <c r="Q30">
        <f t="shared" si="14"/>
        <v>1</v>
      </c>
      <c r="R30">
        <f t="shared" si="15"/>
        <v>1</v>
      </c>
      <c r="S30" s="87">
        <f t="array" ref="S30">EXP(SQRT(SUM(LN(N30:R30)^2)))</f>
        <v>1.207723199572867</v>
      </c>
      <c r="Y30" t="str">
        <f t="shared" si="1"/>
        <v>no</v>
      </c>
      <c r="Z30" t="str">
        <f t="shared" si="2"/>
        <v>no</v>
      </c>
      <c r="AA30" t="str">
        <f t="shared" si="3"/>
        <v>no</v>
      </c>
      <c r="AB30" t="str">
        <f t="shared" si="4"/>
        <v>no</v>
      </c>
      <c r="AC30" t="str">
        <f t="shared" si="5"/>
        <v>no</v>
      </c>
      <c r="AD30" s="87" t="e">
        <f t="array" ref="AD30">EXP(SQRT(SUM(LN(Y30:AC30)^2)))</f>
        <v>#VALUE!</v>
      </c>
    </row>
    <row r="31" spans="1:30" ht="35.15" customHeight="1" x14ac:dyDescent="0.35">
      <c r="A31" s="53" t="s">
        <v>374</v>
      </c>
      <c r="D31" s="38" t="s">
        <v>369</v>
      </c>
      <c r="E31" s="38" t="s">
        <v>218</v>
      </c>
      <c r="F31" s="38">
        <v>2009</v>
      </c>
      <c r="G31" s="38" t="s">
        <v>360</v>
      </c>
      <c r="H31" s="38" t="s">
        <v>227</v>
      </c>
      <c r="I31" s="45">
        <v>1</v>
      </c>
      <c r="J31" s="49">
        <v>3</v>
      </c>
      <c r="K31" s="51">
        <v>4</v>
      </c>
      <c r="L31" s="45">
        <v>1</v>
      </c>
      <c r="M31" s="45">
        <v>1</v>
      </c>
      <c r="N31">
        <f t="shared" si="11"/>
        <v>1</v>
      </c>
      <c r="O31">
        <f t="shared" si="12"/>
        <v>1.05</v>
      </c>
      <c r="P31">
        <f t="shared" si="13"/>
        <v>1.2</v>
      </c>
      <c r="Q31">
        <f t="shared" si="14"/>
        <v>1</v>
      </c>
      <c r="R31">
        <f t="shared" si="15"/>
        <v>1</v>
      </c>
      <c r="S31" s="87">
        <f t="array" ref="S31">EXP(SQRT(SUM(LN(N31:R31)^2)))</f>
        <v>1.207723199572867</v>
      </c>
      <c r="Y31" t="str">
        <f t="shared" si="1"/>
        <v>no</v>
      </c>
      <c r="Z31" t="str">
        <f t="shared" si="2"/>
        <v>no</v>
      </c>
      <c r="AA31" t="str">
        <f t="shared" si="3"/>
        <v>no</v>
      </c>
      <c r="AB31" t="str">
        <f t="shared" si="4"/>
        <v>no</v>
      </c>
      <c r="AC31" t="str">
        <f t="shared" si="5"/>
        <v>no</v>
      </c>
      <c r="AD31" s="87" t="e">
        <f t="array" ref="AD31">EXP(SQRT(SUM(LN(Y31:AC31)^2)))</f>
        <v>#VALUE!</v>
      </c>
    </row>
    <row r="32" spans="1:30" ht="35.15" customHeight="1" x14ac:dyDescent="0.35">
      <c r="A32" s="53" t="s">
        <v>375</v>
      </c>
      <c r="D32" s="38" t="s">
        <v>369</v>
      </c>
      <c r="E32" s="38" t="s">
        <v>218</v>
      </c>
      <c r="F32" s="38">
        <v>2009</v>
      </c>
      <c r="G32" s="38" t="s">
        <v>360</v>
      </c>
      <c r="H32" s="38" t="s">
        <v>227</v>
      </c>
      <c r="I32" s="45">
        <v>1</v>
      </c>
      <c r="J32" s="49">
        <v>3</v>
      </c>
      <c r="K32" s="51">
        <v>4</v>
      </c>
      <c r="L32" s="45">
        <v>1</v>
      </c>
      <c r="M32" s="45">
        <v>1</v>
      </c>
      <c r="N32">
        <f t="shared" si="11"/>
        <v>1</v>
      </c>
      <c r="O32">
        <f t="shared" si="12"/>
        <v>1.05</v>
      </c>
      <c r="P32">
        <f t="shared" si="13"/>
        <v>1.2</v>
      </c>
      <c r="Q32">
        <f t="shared" si="14"/>
        <v>1</v>
      </c>
      <c r="R32">
        <f t="shared" si="15"/>
        <v>1</v>
      </c>
      <c r="S32" s="87">
        <f t="array" ref="S32">EXP(SQRT(SUM(LN(N32:R32)^2)))</f>
        <v>1.207723199572867</v>
      </c>
      <c r="Y32" t="str">
        <f t="shared" si="1"/>
        <v>no</v>
      </c>
      <c r="Z32" t="str">
        <f t="shared" si="2"/>
        <v>no</v>
      </c>
      <c r="AA32" t="str">
        <f t="shared" si="3"/>
        <v>no</v>
      </c>
      <c r="AB32" t="str">
        <f t="shared" si="4"/>
        <v>no</v>
      </c>
      <c r="AC32" t="str">
        <f t="shared" si="5"/>
        <v>no</v>
      </c>
      <c r="AD32" s="87" t="e">
        <f t="array" ref="AD32">EXP(SQRT(SUM(LN(Y32:AC32)^2)))</f>
        <v>#VALUE!</v>
      </c>
    </row>
    <row r="33" spans="1:30" ht="35.5" customHeight="1" x14ac:dyDescent="0.35">
      <c r="A33" s="53" t="s">
        <v>376</v>
      </c>
      <c r="D33" s="38" t="s">
        <v>369</v>
      </c>
      <c r="E33" s="38" t="s">
        <v>218</v>
      </c>
      <c r="F33" s="38">
        <v>2009</v>
      </c>
      <c r="G33" s="38" t="s">
        <v>360</v>
      </c>
      <c r="H33" s="38" t="s">
        <v>227</v>
      </c>
      <c r="I33" s="45">
        <v>1</v>
      </c>
      <c r="J33" s="49">
        <v>3</v>
      </c>
      <c r="K33" s="51">
        <v>4</v>
      </c>
      <c r="L33" s="45">
        <v>1</v>
      </c>
      <c r="M33" s="45">
        <v>1</v>
      </c>
      <c r="N33">
        <f t="shared" si="11"/>
        <v>1</v>
      </c>
      <c r="O33">
        <f t="shared" si="12"/>
        <v>1.05</v>
      </c>
      <c r="P33">
        <f t="shared" si="13"/>
        <v>1.2</v>
      </c>
      <c r="Q33">
        <f t="shared" si="14"/>
        <v>1</v>
      </c>
      <c r="R33">
        <f t="shared" si="15"/>
        <v>1</v>
      </c>
      <c r="S33" s="87">
        <f t="array" ref="S33">EXP(SQRT(SUM(LN(N33:R33)^2)))</f>
        <v>1.207723199572867</v>
      </c>
      <c r="Y33" t="str">
        <f t="shared" si="1"/>
        <v>no</v>
      </c>
      <c r="Z33" t="str">
        <f t="shared" si="2"/>
        <v>no</v>
      </c>
      <c r="AA33" t="str">
        <f t="shared" si="3"/>
        <v>no</v>
      </c>
      <c r="AB33" t="str">
        <f t="shared" si="4"/>
        <v>no</v>
      </c>
      <c r="AC33" t="str">
        <f t="shared" si="5"/>
        <v>no</v>
      </c>
      <c r="AD33" s="87" t="e">
        <f t="array" ref="AD33">EXP(SQRT(SUM(LN(Y33:AC33)^2)))</f>
        <v>#VALUE!</v>
      </c>
    </row>
    <row r="34" spans="1:30" ht="29" x14ac:dyDescent="0.35">
      <c r="A34" s="53" t="s">
        <v>377</v>
      </c>
      <c r="D34" s="55" t="s">
        <v>378</v>
      </c>
      <c r="E34" s="38" t="s">
        <v>324</v>
      </c>
      <c r="F34" s="38" t="s">
        <v>325</v>
      </c>
      <c r="G34" s="38" t="s">
        <v>379</v>
      </c>
      <c r="H34" s="38" t="s">
        <v>227</v>
      </c>
      <c r="I34" s="45">
        <v>1</v>
      </c>
      <c r="J34" s="45">
        <v>1</v>
      </c>
      <c r="K34" s="45">
        <v>1</v>
      </c>
      <c r="L34" s="45">
        <v>1</v>
      </c>
      <c r="M34" s="51">
        <v>4</v>
      </c>
      <c r="N34">
        <f t="shared" si="11"/>
        <v>1</v>
      </c>
      <c r="O34">
        <f t="shared" si="12"/>
        <v>1</v>
      </c>
      <c r="P34">
        <f t="shared" si="13"/>
        <v>1</v>
      </c>
      <c r="Q34">
        <f t="shared" si="14"/>
        <v>1</v>
      </c>
      <c r="R34">
        <f t="shared" si="15"/>
        <v>1.5</v>
      </c>
      <c r="S34" s="87">
        <f t="array" ref="S34">EXP(SQRT(SUM(LN(N34:R34)^2)))</f>
        <v>1.5</v>
      </c>
      <c r="T34" s="45">
        <v>1</v>
      </c>
      <c r="U34" s="45">
        <v>1</v>
      </c>
      <c r="V34" s="45">
        <v>1</v>
      </c>
      <c r="W34" s="45">
        <v>1</v>
      </c>
      <c r="X34" s="51">
        <v>4</v>
      </c>
      <c r="Y34">
        <f t="shared" si="1"/>
        <v>1</v>
      </c>
      <c r="Z34">
        <f t="shared" si="2"/>
        <v>1</v>
      </c>
      <c r="AA34">
        <f t="shared" si="3"/>
        <v>1</v>
      </c>
      <c r="AB34">
        <f t="shared" si="4"/>
        <v>1</v>
      </c>
      <c r="AC34">
        <f t="shared" si="5"/>
        <v>1.5</v>
      </c>
      <c r="AD34" s="87">
        <f t="array" ref="AD34">EXP(SQRT(SUM(LN(Y34:AC34)^2)))</f>
        <v>1.5</v>
      </c>
    </row>
    <row r="35" spans="1:30" ht="29" x14ac:dyDescent="0.35">
      <c r="A35" s="53" t="s">
        <v>380</v>
      </c>
      <c r="D35" s="55" t="s">
        <v>381</v>
      </c>
      <c r="E35" s="38" t="s">
        <v>324</v>
      </c>
      <c r="F35" s="38" t="s">
        <v>325</v>
      </c>
      <c r="G35" s="38" t="s">
        <v>379</v>
      </c>
      <c r="H35" s="38" t="s">
        <v>227</v>
      </c>
      <c r="I35" s="45">
        <v>1</v>
      </c>
      <c r="J35" s="45">
        <v>1</v>
      </c>
      <c r="K35" s="45">
        <v>1</v>
      </c>
      <c r="L35" s="45">
        <v>1</v>
      </c>
      <c r="M35" s="48">
        <v>3</v>
      </c>
      <c r="N35">
        <f t="shared" si="11"/>
        <v>1</v>
      </c>
      <c r="O35">
        <f t="shared" si="12"/>
        <v>1</v>
      </c>
      <c r="P35">
        <f t="shared" si="13"/>
        <v>1</v>
      </c>
      <c r="Q35">
        <f t="shared" si="14"/>
        <v>1</v>
      </c>
      <c r="R35">
        <f t="shared" si="15"/>
        <v>1.2</v>
      </c>
      <c r="S35" s="87">
        <f t="array" ref="S35">EXP(SQRT(SUM(LN(N35:R35)^2)))</f>
        <v>1.2</v>
      </c>
      <c r="T35" s="45">
        <v>1</v>
      </c>
      <c r="U35" s="45">
        <v>1</v>
      </c>
      <c r="V35" s="45">
        <v>1</v>
      </c>
      <c r="W35" s="45">
        <v>1</v>
      </c>
      <c r="X35" s="48">
        <v>3</v>
      </c>
      <c r="Y35">
        <f t="shared" si="1"/>
        <v>1</v>
      </c>
      <c r="Z35">
        <f t="shared" si="2"/>
        <v>1</v>
      </c>
      <c r="AA35">
        <f t="shared" si="3"/>
        <v>1</v>
      </c>
      <c r="AB35">
        <f t="shared" si="4"/>
        <v>1</v>
      </c>
      <c r="AC35">
        <f t="shared" si="5"/>
        <v>1.2</v>
      </c>
      <c r="AD35" s="87">
        <f t="array" ref="AD35">EXP(SQRT(SUM(LN(Y35:AC35)^2)))</f>
        <v>1.2</v>
      </c>
    </row>
    <row r="36" spans="1:30" ht="29" x14ac:dyDescent="0.35">
      <c r="A36" s="53" t="s">
        <v>382</v>
      </c>
      <c r="D36" s="38" t="s">
        <v>383</v>
      </c>
      <c r="E36" s="38" t="s">
        <v>324</v>
      </c>
      <c r="F36" s="38">
        <v>2018</v>
      </c>
      <c r="G36" s="38" t="s">
        <v>220</v>
      </c>
      <c r="H36" s="38" t="s">
        <v>227</v>
      </c>
      <c r="I36" s="46">
        <v>2</v>
      </c>
      <c r="J36" s="45">
        <v>1</v>
      </c>
      <c r="K36" s="46">
        <v>2</v>
      </c>
      <c r="L36" s="45">
        <v>1</v>
      </c>
      <c r="M36" s="48">
        <v>3</v>
      </c>
      <c r="N36">
        <f t="shared" si="11"/>
        <v>1.05</v>
      </c>
      <c r="O36">
        <f t="shared" si="12"/>
        <v>1</v>
      </c>
      <c r="P36">
        <f t="shared" si="13"/>
        <v>1.02</v>
      </c>
      <c r="Q36">
        <f t="shared" si="14"/>
        <v>1</v>
      </c>
      <c r="R36">
        <f t="shared" si="15"/>
        <v>1.2</v>
      </c>
      <c r="S36" s="87">
        <f t="array" ref="S36">EXP(SQRT(SUM(LN(N36:R36)^2)))</f>
        <v>1.2089750740786649</v>
      </c>
      <c r="T36" s="46">
        <v>2</v>
      </c>
      <c r="U36" s="45">
        <v>1</v>
      </c>
      <c r="V36" s="45">
        <v>1</v>
      </c>
      <c r="W36" s="45">
        <v>1</v>
      </c>
      <c r="X36" s="48">
        <v>3</v>
      </c>
      <c r="Y36">
        <f t="shared" si="1"/>
        <v>1.05</v>
      </c>
      <c r="Z36">
        <f t="shared" si="2"/>
        <v>1</v>
      </c>
      <c r="AA36">
        <f t="shared" si="3"/>
        <v>1</v>
      </c>
      <c r="AB36">
        <f t="shared" si="4"/>
        <v>1</v>
      </c>
      <c r="AC36">
        <f t="shared" si="5"/>
        <v>1.2</v>
      </c>
      <c r="AD36" s="87">
        <f t="array" ref="AD36">EXP(SQRT(SUM(LN(Y36:AC36)^2)))</f>
        <v>1.207723199572867</v>
      </c>
    </row>
    <row r="37" spans="1:30" x14ac:dyDescent="0.35">
      <c r="A37" s="53" t="s">
        <v>364</v>
      </c>
      <c r="D37" t="s">
        <v>365</v>
      </c>
      <c r="E37" s="38" t="s">
        <v>324</v>
      </c>
      <c r="F37" s="38">
        <v>2019</v>
      </c>
      <c r="G37" s="38" t="s">
        <v>360</v>
      </c>
      <c r="H37" s="38" t="s">
        <v>227</v>
      </c>
      <c r="I37" s="45">
        <v>1</v>
      </c>
      <c r="J37" s="45">
        <v>1</v>
      </c>
      <c r="K37" s="46">
        <v>2</v>
      </c>
      <c r="L37" s="45">
        <v>1</v>
      </c>
      <c r="M37" s="51">
        <v>4</v>
      </c>
      <c r="N37">
        <f t="shared" si="11"/>
        <v>1</v>
      </c>
      <c r="O37">
        <f t="shared" si="12"/>
        <v>1</v>
      </c>
      <c r="P37">
        <f t="shared" si="13"/>
        <v>1.02</v>
      </c>
      <c r="Q37">
        <f t="shared" si="14"/>
        <v>1</v>
      </c>
      <c r="R37">
        <f t="shared" si="15"/>
        <v>1.5</v>
      </c>
      <c r="S37" s="87">
        <f t="array" ref="S37">EXP(SQRT(SUM(LN(N37:R37)^2)))</f>
        <v>1.5007251028381072</v>
      </c>
      <c r="T37" s="45">
        <v>1</v>
      </c>
      <c r="U37" s="45">
        <v>1</v>
      </c>
      <c r="V37" s="45">
        <v>1</v>
      </c>
      <c r="W37" s="45">
        <v>1</v>
      </c>
      <c r="X37" s="51">
        <v>4</v>
      </c>
      <c r="Y37">
        <f t="shared" si="1"/>
        <v>1</v>
      </c>
      <c r="Z37">
        <f t="shared" si="2"/>
        <v>1</v>
      </c>
      <c r="AA37">
        <f t="shared" si="3"/>
        <v>1</v>
      </c>
      <c r="AB37">
        <f t="shared" si="4"/>
        <v>1</v>
      </c>
      <c r="AC37">
        <f t="shared" si="5"/>
        <v>1.5</v>
      </c>
      <c r="AD37" s="87">
        <f t="array" ref="AD37">EXP(SQRT(SUM(LN(Y37:AC37)^2)))</f>
        <v>1.5</v>
      </c>
    </row>
    <row r="38" spans="1:30" x14ac:dyDescent="0.35">
      <c r="A38" s="53" t="s">
        <v>384</v>
      </c>
      <c r="D38" t="s">
        <v>385</v>
      </c>
      <c r="E38" s="38" t="s">
        <v>324</v>
      </c>
      <c r="F38" s="38">
        <v>2018</v>
      </c>
      <c r="G38" s="38" t="s">
        <v>379</v>
      </c>
      <c r="H38" s="38" t="s">
        <v>227</v>
      </c>
      <c r="I38" s="45">
        <v>1</v>
      </c>
      <c r="J38" s="45">
        <v>1</v>
      </c>
      <c r="K38" s="46">
        <v>2</v>
      </c>
      <c r="L38" s="45">
        <v>1</v>
      </c>
      <c r="M38" s="51">
        <v>4</v>
      </c>
      <c r="N38">
        <f t="shared" si="11"/>
        <v>1</v>
      </c>
      <c r="O38">
        <f t="shared" si="12"/>
        <v>1</v>
      </c>
      <c r="P38">
        <f t="shared" si="13"/>
        <v>1.02</v>
      </c>
      <c r="Q38">
        <f t="shared" si="14"/>
        <v>1</v>
      </c>
      <c r="R38">
        <f t="shared" si="15"/>
        <v>1.5</v>
      </c>
      <c r="S38" s="87">
        <f t="array" ref="S38">EXP(SQRT(SUM(LN(N38:R38)^2)))</f>
        <v>1.5007251028381072</v>
      </c>
      <c r="T38" s="45">
        <v>1</v>
      </c>
      <c r="U38" s="45">
        <v>1</v>
      </c>
      <c r="V38" s="45">
        <v>1</v>
      </c>
      <c r="W38" s="45">
        <v>1</v>
      </c>
      <c r="X38" s="51">
        <v>4</v>
      </c>
      <c r="Y38">
        <f t="shared" si="1"/>
        <v>1</v>
      </c>
      <c r="Z38">
        <f t="shared" si="2"/>
        <v>1</v>
      </c>
      <c r="AA38">
        <f t="shared" si="3"/>
        <v>1</v>
      </c>
      <c r="AB38">
        <f t="shared" si="4"/>
        <v>1</v>
      </c>
      <c r="AC38">
        <f t="shared" si="5"/>
        <v>1.5</v>
      </c>
      <c r="AD38" s="87">
        <f t="array" ref="AD38">EXP(SQRT(SUM(LN(Y38:AC38)^2)))</f>
        <v>1.5</v>
      </c>
    </row>
    <row r="39" spans="1:30" ht="48.65" customHeight="1" x14ac:dyDescent="0.35">
      <c r="A39" s="53" t="s">
        <v>386</v>
      </c>
      <c r="D39" s="38" t="s">
        <v>387</v>
      </c>
      <c r="E39" s="38" t="s">
        <v>218</v>
      </c>
      <c r="F39" s="38" t="s">
        <v>388</v>
      </c>
      <c r="G39" s="38" t="s">
        <v>389</v>
      </c>
      <c r="H39" s="38" t="s">
        <v>227</v>
      </c>
      <c r="I39" s="45">
        <v>1</v>
      </c>
      <c r="J39" s="49">
        <v>3</v>
      </c>
      <c r="K39" s="46">
        <v>2</v>
      </c>
      <c r="L39" s="45">
        <v>1</v>
      </c>
      <c r="M39" s="45">
        <v>1</v>
      </c>
      <c r="N39">
        <f t="shared" si="11"/>
        <v>1</v>
      </c>
      <c r="O39">
        <f t="shared" si="12"/>
        <v>1.05</v>
      </c>
      <c r="P39">
        <f t="shared" si="13"/>
        <v>1.02</v>
      </c>
      <c r="Q39">
        <f t="shared" si="14"/>
        <v>1</v>
      </c>
      <c r="R39">
        <f t="shared" si="15"/>
        <v>1</v>
      </c>
      <c r="S39" s="87">
        <f t="array" ref="S39">EXP(SQRT(SUM(LN(N39:R39)^2)))</f>
        <v>1.0540666817458317</v>
      </c>
      <c r="T39" s="45">
        <v>1</v>
      </c>
      <c r="U39" s="49">
        <v>3</v>
      </c>
      <c r="V39" s="46">
        <v>2</v>
      </c>
      <c r="W39" s="45">
        <v>1</v>
      </c>
      <c r="X39" s="45">
        <v>1</v>
      </c>
      <c r="Y39">
        <f t="shared" si="1"/>
        <v>1</v>
      </c>
      <c r="Z39">
        <f t="shared" si="2"/>
        <v>1.05</v>
      </c>
      <c r="AA39">
        <f t="shared" si="3"/>
        <v>1.02</v>
      </c>
      <c r="AB39">
        <f t="shared" si="4"/>
        <v>1</v>
      </c>
      <c r="AC39">
        <f t="shared" si="5"/>
        <v>1</v>
      </c>
      <c r="AD39" s="87">
        <f t="array" ref="AD39">EXP(SQRT(SUM(LN(Y39:AC39)^2)))</f>
        <v>1.0540666817458317</v>
      </c>
    </row>
    <row r="40" spans="1:30" ht="48.65" customHeight="1" x14ac:dyDescent="0.35">
      <c r="A40" s="53" t="s">
        <v>390</v>
      </c>
      <c r="D40" s="38" t="s">
        <v>391</v>
      </c>
      <c r="E40" s="38" t="s">
        <v>324</v>
      </c>
      <c r="F40" s="38" t="s">
        <v>392</v>
      </c>
      <c r="G40" s="38" t="s">
        <v>389</v>
      </c>
      <c r="H40" s="38" t="s">
        <v>227</v>
      </c>
      <c r="I40" s="45">
        <v>1</v>
      </c>
      <c r="J40" s="45">
        <v>1</v>
      </c>
      <c r="K40" s="45">
        <v>1</v>
      </c>
      <c r="L40" s="45">
        <v>1</v>
      </c>
      <c r="M40" s="51">
        <v>4</v>
      </c>
      <c r="N40">
        <f t="shared" si="11"/>
        <v>1</v>
      </c>
      <c r="O40">
        <f t="shared" si="12"/>
        <v>1</v>
      </c>
      <c r="P40">
        <f t="shared" si="13"/>
        <v>1</v>
      </c>
      <c r="Q40">
        <f t="shared" si="14"/>
        <v>1</v>
      </c>
      <c r="R40">
        <f t="shared" si="15"/>
        <v>1.5</v>
      </c>
      <c r="S40" s="87">
        <f t="array" ref="S40">EXP(SQRT(SUM(LN(N40:R40)^2)))</f>
        <v>1.5</v>
      </c>
      <c r="T40" s="45">
        <v>1</v>
      </c>
      <c r="U40" s="45">
        <v>1</v>
      </c>
      <c r="V40" s="45">
        <v>1</v>
      </c>
      <c r="W40" s="45">
        <v>1</v>
      </c>
      <c r="X40" s="51">
        <v>4</v>
      </c>
      <c r="Y40">
        <f t="shared" si="1"/>
        <v>1</v>
      </c>
      <c r="Z40">
        <f t="shared" si="2"/>
        <v>1</v>
      </c>
      <c r="AA40">
        <f t="shared" si="3"/>
        <v>1</v>
      </c>
      <c r="AB40">
        <f t="shared" si="4"/>
        <v>1</v>
      </c>
      <c r="AC40">
        <f t="shared" si="5"/>
        <v>1.5</v>
      </c>
      <c r="AD40" s="87">
        <f t="array" ref="AD40">EXP(SQRT(SUM(LN(Y40:AC40)^2)))</f>
        <v>1.5</v>
      </c>
    </row>
    <row r="41" spans="1:30" ht="29" x14ac:dyDescent="0.35">
      <c r="A41" s="53" t="s">
        <v>393</v>
      </c>
      <c r="D41" s="38" t="s">
        <v>394</v>
      </c>
      <c r="I41" s="54"/>
      <c r="J41" s="54"/>
      <c r="K41" s="54"/>
      <c r="L41" s="54"/>
      <c r="M41" s="54"/>
      <c r="N41" s="54"/>
      <c r="O41" s="54"/>
      <c r="P41" s="54"/>
      <c r="Q41" s="54"/>
      <c r="R41" s="54"/>
      <c r="S41" s="54"/>
      <c r="T41" s="54"/>
      <c r="U41" s="54"/>
      <c r="V41" s="54"/>
      <c r="W41" s="54"/>
      <c r="X41" s="54"/>
      <c r="AD41" s="87" t="e">
        <f t="array" ref="AD41">EXP(SQRT(SUM(LN(Y41:AC41)^2)))</f>
        <v>#NUM!</v>
      </c>
    </row>
  </sheetData>
  <mergeCells count="1">
    <mergeCell ref="AF3:AK3"/>
  </mergeCells>
  <hyperlinks>
    <hyperlink ref="A1" location="'Table of contents'!A1" display="Table of contents" xr:uid="{00000000-0004-0000-0C00-000000000000}"/>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9"/>
  <sheetViews>
    <sheetView workbookViewId="0">
      <selection activeCell="C1" sqref="C1:D1048576"/>
    </sheetView>
  </sheetViews>
  <sheetFormatPr defaultRowHeight="14.5" x14ac:dyDescent="0.35"/>
  <cols>
    <col min="3" max="4" width="0" hidden="1" customWidth="1"/>
  </cols>
  <sheetData>
    <row r="1" spans="1:27" x14ac:dyDescent="0.35">
      <c r="A1" s="88" t="s">
        <v>779</v>
      </c>
    </row>
    <row r="2" spans="1:27" ht="15" thickBot="1" x14ac:dyDescent="0.4">
      <c r="A2" s="50" t="s">
        <v>780</v>
      </c>
    </row>
    <row r="3" spans="1:27" ht="52.5" thickBot="1" x14ac:dyDescent="0.4">
      <c r="A3" s="1" t="s">
        <v>38</v>
      </c>
      <c r="B3" s="2" t="s">
        <v>39</v>
      </c>
      <c r="C3" s="2" t="s">
        <v>443</v>
      </c>
      <c r="D3" s="2" t="s">
        <v>41</v>
      </c>
      <c r="E3" s="2" t="s">
        <v>42</v>
      </c>
      <c r="F3" s="2" t="s">
        <v>43</v>
      </c>
      <c r="G3" s="2" t="s">
        <v>44</v>
      </c>
      <c r="H3" s="2" t="s">
        <v>45</v>
      </c>
      <c r="I3" s="2" t="s">
        <v>46</v>
      </c>
      <c r="J3" s="2" t="s">
        <v>0</v>
      </c>
      <c r="K3" s="2" t="s">
        <v>1</v>
      </c>
      <c r="L3" s="2" t="s">
        <v>781</v>
      </c>
      <c r="M3" s="2" t="s">
        <v>782</v>
      </c>
      <c r="N3" s="2" t="s">
        <v>783</v>
      </c>
      <c r="O3" s="2" t="s">
        <v>47</v>
      </c>
      <c r="P3" s="2" t="s">
        <v>48</v>
      </c>
      <c r="Q3" s="2" t="s">
        <v>49</v>
      </c>
      <c r="R3" s="2" t="s">
        <v>50</v>
      </c>
      <c r="S3" s="2" t="s">
        <v>51</v>
      </c>
      <c r="T3" s="58" t="s">
        <v>784</v>
      </c>
      <c r="V3" s="117" t="s">
        <v>771</v>
      </c>
      <c r="W3" s="117"/>
      <c r="X3" s="117"/>
      <c r="Y3" s="117"/>
      <c r="Z3" s="117"/>
      <c r="AA3" s="117"/>
    </row>
    <row r="4" spans="1:27" ht="15" thickBot="1" x14ac:dyDescent="0.4">
      <c r="A4" s="50" t="s">
        <v>53</v>
      </c>
      <c r="B4" t="s">
        <v>790</v>
      </c>
      <c r="C4">
        <v>2377.8000000000002</v>
      </c>
      <c r="D4" t="s">
        <v>216</v>
      </c>
      <c r="E4" t="s">
        <v>785</v>
      </c>
      <c r="F4">
        <v>70</v>
      </c>
      <c r="G4" t="s">
        <v>795</v>
      </c>
      <c r="H4" t="s">
        <v>220</v>
      </c>
      <c r="I4" t="s">
        <v>786</v>
      </c>
      <c r="J4" s="59">
        <v>1</v>
      </c>
      <c r="K4" s="61">
        <v>2</v>
      </c>
      <c r="L4" s="59">
        <v>1</v>
      </c>
      <c r="M4" s="59">
        <v>1</v>
      </c>
      <c r="N4" s="59">
        <v>1</v>
      </c>
      <c r="O4">
        <f t="shared" ref="O4:S6" si="0">IF(J4=1,W$5,IF(J4=2,W$6,IF(J4=3,W$7,IF(J4=4,W$8,IF(J4=5,W$9,"no")))))</f>
        <v>1</v>
      </c>
      <c r="P4">
        <f t="shared" si="0"/>
        <v>1.02</v>
      </c>
      <c r="Q4">
        <f t="shared" si="0"/>
        <v>1</v>
      </c>
      <c r="R4">
        <f t="shared" si="0"/>
        <v>1</v>
      </c>
      <c r="S4">
        <f t="shared" si="0"/>
        <v>1</v>
      </c>
      <c r="T4">
        <f t="array" ref="T4">EXP(SQRT(SUM(LN(O4:S4)^2)))</f>
        <v>1.02</v>
      </c>
      <c r="V4" s="58" t="s">
        <v>772</v>
      </c>
      <c r="W4" s="2" t="s">
        <v>47</v>
      </c>
      <c r="X4" s="2" t="s">
        <v>48</v>
      </c>
      <c r="Y4" s="2" t="s">
        <v>49</v>
      </c>
      <c r="Z4" s="2" t="s">
        <v>50</v>
      </c>
      <c r="AA4" s="2" t="s">
        <v>51</v>
      </c>
    </row>
    <row r="5" spans="1:27" x14ac:dyDescent="0.35">
      <c r="A5" s="50" t="s">
        <v>61</v>
      </c>
      <c r="B5" t="s">
        <v>787</v>
      </c>
      <c r="C5">
        <v>1363100</v>
      </c>
      <c r="D5" t="s">
        <v>788</v>
      </c>
      <c r="E5" t="s">
        <v>785</v>
      </c>
      <c r="F5">
        <v>70</v>
      </c>
      <c r="G5">
        <v>2022</v>
      </c>
      <c r="H5" t="s">
        <v>220</v>
      </c>
      <c r="I5" t="s">
        <v>786</v>
      </c>
      <c r="J5" s="59">
        <v>1</v>
      </c>
      <c r="K5" s="61">
        <v>2</v>
      </c>
      <c r="L5" s="59">
        <v>1</v>
      </c>
      <c r="M5" s="59">
        <v>1</v>
      </c>
      <c r="N5" s="59">
        <v>1</v>
      </c>
      <c r="O5">
        <f t="shared" si="0"/>
        <v>1</v>
      </c>
      <c r="P5">
        <f t="shared" si="0"/>
        <v>1.02</v>
      </c>
      <c r="Q5">
        <f t="shared" si="0"/>
        <v>1</v>
      </c>
      <c r="R5">
        <f t="shared" si="0"/>
        <v>1</v>
      </c>
      <c r="S5">
        <f t="shared" si="0"/>
        <v>1</v>
      </c>
      <c r="T5">
        <f t="array" ref="T5">EXP(SQRT(SUM(LN(O5:S5)^2)))</f>
        <v>1.02</v>
      </c>
      <c r="V5">
        <v>1</v>
      </c>
      <c r="W5">
        <v>1</v>
      </c>
      <c r="X5">
        <v>1</v>
      </c>
      <c r="Y5">
        <v>1</v>
      </c>
      <c r="Z5">
        <v>1</v>
      </c>
      <c r="AA5">
        <v>1</v>
      </c>
    </row>
    <row r="6" spans="1:27" x14ac:dyDescent="0.35">
      <c r="B6" t="s">
        <v>789</v>
      </c>
      <c r="C6">
        <v>1328300</v>
      </c>
      <c r="D6" t="s">
        <v>788</v>
      </c>
      <c r="E6" t="s">
        <v>785</v>
      </c>
      <c r="F6">
        <v>70</v>
      </c>
      <c r="G6">
        <v>2022</v>
      </c>
      <c r="H6" t="s">
        <v>220</v>
      </c>
      <c r="I6" t="s">
        <v>786</v>
      </c>
      <c r="J6" s="59">
        <v>1</v>
      </c>
      <c r="K6" s="61">
        <v>2</v>
      </c>
      <c r="L6" s="59">
        <v>1</v>
      </c>
      <c r="M6" s="59">
        <v>1</v>
      </c>
      <c r="N6" s="59">
        <v>1</v>
      </c>
      <c r="O6">
        <f t="shared" si="0"/>
        <v>1</v>
      </c>
      <c r="P6">
        <f t="shared" si="0"/>
        <v>1.02</v>
      </c>
      <c r="Q6">
        <f t="shared" si="0"/>
        <v>1</v>
      </c>
      <c r="R6">
        <f t="shared" si="0"/>
        <v>1</v>
      </c>
      <c r="S6">
        <f t="shared" si="0"/>
        <v>1</v>
      </c>
      <c r="T6">
        <f t="array" ref="T6">EXP(SQRT(SUM(LN(O6:S6)^2)))</f>
        <v>1.02</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xr:uid="{00000000-0004-0000-0D00-000000000000}"/>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A9"/>
  <sheetViews>
    <sheetView workbookViewId="0">
      <selection activeCell="C1" sqref="C1:D1048576"/>
    </sheetView>
  </sheetViews>
  <sheetFormatPr defaultRowHeight="14.5" x14ac:dyDescent="0.35"/>
  <cols>
    <col min="3" max="4" width="0" hidden="1" customWidth="1"/>
  </cols>
  <sheetData>
    <row r="1" spans="1:27" x14ac:dyDescent="0.35">
      <c r="A1" s="88" t="s">
        <v>779</v>
      </c>
    </row>
    <row r="2" spans="1:27" ht="15" thickBot="1" x14ac:dyDescent="0.4">
      <c r="A2" s="50" t="s">
        <v>780</v>
      </c>
    </row>
    <row r="3" spans="1:27" ht="52.5" thickBot="1" x14ac:dyDescent="0.4">
      <c r="A3" s="1" t="s">
        <v>38</v>
      </c>
      <c r="B3" s="2" t="s">
        <v>39</v>
      </c>
      <c r="C3" s="1" t="s">
        <v>443</v>
      </c>
      <c r="D3" s="1" t="s">
        <v>41</v>
      </c>
      <c r="E3" s="2" t="s">
        <v>42</v>
      </c>
      <c r="F3" s="2" t="s">
        <v>43</v>
      </c>
      <c r="G3" s="2" t="s">
        <v>44</v>
      </c>
      <c r="H3" s="2" t="s">
        <v>45</v>
      </c>
      <c r="I3" s="2" t="s">
        <v>46</v>
      </c>
      <c r="J3" s="2" t="s">
        <v>0</v>
      </c>
      <c r="K3" s="2" t="s">
        <v>1</v>
      </c>
      <c r="L3" s="2" t="s">
        <v>781</v>
      </c>
      <c r="M3" s="2" t="s">
        <v>782</v>
      </c>
      <c r="N3" s="2" t="s">
        <v>783</v>
      </c>
      <c r="O3" s="2" t="s">
        <v>47</v>
      </c>
      <c r="P3" s="2" t="s">
        <v>48</v>
      </c>
      <c r="Q3" s="2" t="s">
        <v>49</v>
      </c>
      <c r="R3" s="2" t="s">
        <v>50</v>
      </c>
      <c r="S3" s="2" t="s">
        <v>51</v>
      </c>
      <c r="T3" s="58" t="s">
        <v>784</v>
      </c>
      <c r="V3" s="117" t="s">
        <v>771</v>
      </c>
      <c r="W3" s="117"/>
      <c r="X3" s="117"/>
      <c r="Y3" s="117"/>
      <c r="Z3" s="117"/>
      <c r="AA3" s="117"/>
    </row>
    <row r="4" spans="1:27" ht="15" thickBot="1" x14ac:dyDescent="0.4">
      <c r="A4" s="50" t="s">
        <v>53</v>
      </c>
      <c r="B4" t="s">
        <v>790</v>
      </c>
      <c r="C4">
        <v>2279.1999999999998</v>
      </c>
      <c r="D4" t="s">
        <v>216</v>
      </c>
      <c r="E4" t="s">
        <v>785</v>
      </c>
      <c r="F4">
        <v>70</v>
      </c>
      <c r="G4" t="s">
        <v>795</v>
      </c>
      <c r="H4" t="s">
        <v>791</v>
      </c>
      <c r="I4" t="s">
        <v>786</v>
      </c>
      <c r="J4" s="59">
        <v>1</v>
      </c>
      <c r="K4" s="61">
        <v>2</v>
      </c>
      <c r="L4" s="59">
        <v>1</v>
      </c>
      <c r="M4" s="59">
        <v>1</v>
      </c>
      <c r="N4" s="59">
        <v>1</v>
      </c>
      <c r="O4">
        <f t="shared" ref="O4:S6" si="0">IF(J4=1,W$5,IF(J4=2,W$6,IF(J4=3,W$7,IF(J4=4,W$8,IF(J4=5,W$9,"no")))))</f>
        <v>1</v>
      </c>
      <c r="P4">
        <f t="shared" si="0"/>
        <v>1.02</v>
      </c>
      <c r="Q4">
        <f t="shared" si="0"/>
        <v>1</v>
      </c>
      <c r="R4">
        <f t="shared" si="0"/>
        <v>1</v>
      </c>
      <c r="S4">
        <f t="shared" si="0"/>
        <v>1</v>
      </c>
      <c r="T4">
        <f t="array" ref="T4">EXP(SQRT(SUM(LN(O4:S4)^2)))</f>
        <v>1.02</v>
      </c>
      <c r="V4" s="58" t="s">
        <v>772</v>
      </c>
      <c r="W4" s="2" t="s">
        <v>47</v>
      </c>
      <c r="X4" s="2" t="s">
        <v>48</v>
      </c>
      <c r="Y4" s="2" t="s">
        <v>49</v>
      </c>
      <c r="Z4" s="2" t="s">
        <v>50</v>
      </c>
      <c r="AA4" s="2" t="s">
        <v>51</v>
      </c>
    </row>
    <row r="5" spans="1:27" x14ac:dyDescent="0.35">
      <c r="A5" s="50" t="s">
        <v>61</v>
      </c>
      <c r="B5">
        <v>4610900</v>
      </c>
      <c r="C5">
        <v>4610900</v>
      </c>
      <c r="D5" t="s">
        <v>788</v>
      </c>
      <c r="E5" t="s">
        <v>785</v>
      </c>
      <c r="F5">
        <v>70</v>
      </c>
      <c r="G5">
        <v>2022</v>
      </c>
      <c r="H5" t="s">
        <v>791</v>
      </c>
      <c r="I5" t="s">
        <v>786</v>
      </c>
      <c r="J5" s="59">
        <v>1</v>
      </c>
      <c r="K5" s="61">
        <v>2</v>
      </c>
      <c r="L5" s="59">
        <v>1</v>
      </c>
      <c r="M5" s="59">
        <v>1</v>
      </c>
      <c r="N5" s="59">
        <v>1</v>
      </c>
      <c r="O5">
        <f t="shared" si="0"/>
        <v>1</v>
      </c>
      <c r="P5">
        <f t="shared" si="0"/>
        <v>1.02</v>
      </c>
      <c r="Q5">
        <f t="shared" si="0"/>
        <v>1</v>
      </c>
      <c r="R5">
        <f t="shared" si="0"/>
        <v>1</v>
      </c>
      <c r="S5">
        <f t="shared" si="0"/>
        <v>1</v>
      </c>
      <c r="T5">
        <f t="array" ref="T5">EXP(SQRT(SUM(LN(O5:S5)^2)))</f>
        <v>1.02</v>
      </c>
      <c r="V5">
        <v>1</v>
      </c>
      <c r="W5">
        <v>1</v>
      </c>
      <c r="X5">
        <v>1</v>
      </c>
      <c r="Y5">
        <v>1</v>
      </c>
      <c r="Z5">
        <v>1</v>
      </c>
      <c r="AA5">
        <v>1</v>
      </c>
    </row>
    <row r="6" spans="1:27" x14ac:dyDescent="0.35">
      <c r="B6">
        <v>4579900</v>
      </c>
      <c r="C6">
        <v>4579900</v>
      </c>
      <c r="D6" t="s">
        <v>788</v>
      </c>
      <c r="E6" t="s">
        <v>785</v>
      </c>
      <c r="F6">
        <v>70</v>
      </c>
      <c r="G6">
        <v>2022</v>
      </c>
      <c r="H6" t="s">
        <v>791</v>
      </c>
      <c r="I6" t="s">
        <v>786</v>
      </c>
      <c r="J6" s="59">
        <v>1</v>
      </c>
      <c r="K6" s="61">
        <v>2</v>
      </c>
      <c r="L6" s="59">
        <v>1</v>
      </c>
      <c r="M6" s="59">
        <v>1</v>
      </c>
      <c r="N6" s="59">
        <v>1</v>
      </c>
      <c r="O6">
        <f t="shared" si="0"/>
        <v>1</v>
      </c>
      <c r="P6">
        <f t="shared" si="0"/>
        <v>1.02</v>
      </c>
      <c r="Q6">
        <f t="shared" si="0"/>
        <v>1</v>
      </c>
      <c r="R6">
        <f t="shared" si="0"/>
        <v>1</v>
      </c>
      <c r="S6">
        <f t="shared" si="0"/>
        <v>1</v>
      </c>
      <c r="T6">
        <f t="array" ref="T6">EXP(SQRT(SUM(LN(O6:S6)^2)))</f>
        <v>1.02</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07"/>
  <sheetViews>
    <sheetView zoomScale="70" zoomScaleNormal="70" workbookViewId="0"/>
  </sheetViews>
  <sheetFormatPr defaultRowHeight="14.5" x14ac:dyDescent="0.35"/>
  <cols>
    <col min="2" max="2" width="24.81640625" customWidth="1"/>
    <col min="3" max="3" width="8.7265625" customWidth="1"/>
    <col min="4" max="4" width="13.54296875" customWidth="1"/>
    <col min="5" max="5" width="35.7265625" customWidth="1"/>
    <col min="6" max="6" width="21" customWidth="1"/>
    <col min="8" max="8" width="10.81640625" customWidth="1"/>
    <col min="9" max="9" width="52.1796875" customWidth="1"/>
    <col min="20" max="20" width="8.7265625" style="87"/>
  </cols>
  <sheetData>
    <row r="1" spans="1:27" x14ac:dyDescent="0.35">
      <c r="A1" s="78" t="s">
        <v>769</v>
      </c>
    </row>
    <row r="2" spans="1:27" ht="15" thickBot="1" x14ac:dyDescent="0.4">
      <c r="A2" t="s">
        <v>941</v>
      </c>
    </row>
    <row r="3" spans="1:27" ht="29.5" thickBot="1" x14ac:dyDescent="0.4">
      <c r="A3" s="10" t="s">
        <v>38</v>
      </c>
      <c r="B3" s="11" t="s">
        <v>39</v>
      </c>
      <c r="C3" s="11" t="s">
        <v>40</v>
      </c>
      <c r="D3" s="11" t="s">
        <v>41</v>
      </c>
      <c r="E3" s="11" t="s">
        <v>42</v>
      </c>
      <c r="F3" s="11" t="s">
        <v>43</v>
      </c>
      <c r="G3" s="11" t="s">
        <v>44</v>
      </c>
      <c r="H3" s="11" t="s">
        <v>45</v>
      </c>
      <c r="I3" s="11"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12" t="s">
        <v>52</v>
      </c>
      <c r="B4" s="13"/>
      <c r="C4" s="13"/>
      <c r="D4" s="13"/>
      <c r="E4" s="13"/>
      <c r="F4" s="13"/>
      <c r="G4" s="13"/>
      <c r="H4" s="13"/>
      <c r="I4" s="13"/>
      <c r="J4" s="14"/>
      <c r="K4" s="14"/>
      <c r="L4" s="14"/>
      <c r="M4" s="14"/>
      <c r="N4" s="14"/>
      <c r="O4" t="str">
        <f t="shared" ref="O4:O35" si="0">IF(J4=1,W$5,IF(J4=2,W$6,IF(J4=3,W$7,IF(J4=4,W$8,IF(J4=5,W$9,"no")))))</f>
        <v>no</v>
      </c>
      <c r="P4" t="str">
        <f t="shared" ref="P4:P35" si="1">IF(K4=1,X$5,IF(K4=2,X$6,IF(K4=3,X$7,IF(K4=4,X$8,IF(K4=5,X$9,"no")))))</f>
        <v>no</v>
      </c>
      <c r="Q4" t="str">
        <f t="shared" ref="Q4:Q35" si="2">IF(L4=1,Y$5,IF(L4=2,Y$6,IF(L4=3,Y$7,IF(L4=4,Y$8,IF(L4=5,Y$9,"no")))))</f>
        <v>no</v>
      </c>
      <c r="R4" t="str">
        <f t="shared" ref="R4:R35" si="3">IF(M4=1,Z$5,IF(M4=2,Z$6,IF(M4=3,Z$7,IF(M4=4,Z$8,IF(M4=5,Z$9,"no")))))</f>
        <v>no</v>
      </c>
      <c r="S4" t="str">
        <f t="shared" ref="S4:S35" si="4">IF(N4=1,AA$5,IF(N4=2,AA$6,IF(N4=3,AA$7,IF(N4=4,AA$8,IF(N4=5,AA$9,"no")))))</f>
        <v>no</v>
      </c>
      <c r="T4" s="87" t="e">
        <f t="array" ref="T4">EXP(SQRT(SUM(LN(O4:S4)^2)))</f>
        <v>#VALUE!</v>
      </c>
      <c r="V4" s="81" t="s">
        <v>772</v>
      </c>
      <c r="W4" s="2" t="s">
        <v>47</v>
      </c>
      <c r="X4" s="2" t="s">
        <v>48</v>
      </c>
      <c r="Y4" s="2" t="s">
        <v>49</v>
      </c>
      <c r="Z4" s="2" t="s">
        <v>50</v>
      </c>
      <c r="AA4" s="2" t="s">
        <v>51</v>
      </c>
    </row>
    <row r="5" spans="1:27" ht="58.5" customHeight="1" thickBot="1" x14ac:dyDescent="0.4">
      <c r="A5" s="15" t="s">
        <v>53</v>
      </c>
      <c r="B5" s="16" t="s">
        <v>54</v>
      </c>
      <c r="C5" s="17">
        <v>0.22</v>
      </c>
      <c r="D5" s="16" t="s">
        <v>55</v>
      </c>
      <c r="E5" s="16" t="s">
        <v>56</v>
      </c>
      <c r="F5" s="16" t="s">
        <v>395</v>
      </c>
      <c r="G5" s="16" t="s">
        <v>58</v>
      </c>
      <c r="H5" s="16" t="s">
        <v>396</v>
      </c>
      <c r="I5" s="16" t="s">
        <v>60</v>
      </c>
      <c r="J5" s="18">
        <v>1</v>
      </c>
      <c r="K5" s="19">
        <v>3</v>
      </c>
      <c r="L5" s="19">
        <v>3</v>
      </c>
      <c r="M5" s="18">
        <v>1</v>
      </c>
      <c r="N5" s="18">
        <v>1</v>
      </c>
      <c r="O5">
        <f t="shared" si="0"/>
        <v>1</v>
      </c>
      <c r="P5">
        <f t="shared" si="1"/>
        <v>1.05</v>
      </c>
      <c r="Q5">
        <f t="shared" si="2"/>
        <v>1.1000000000000001</v>
      </c>
      <c r="R5">
        <f t="shared" si="3"/>
        <v>1</v>
      </c>
      <c r="S5">
        <f t="shared" si="4"/>
        <v>1</v>
      </c>
      <c r="T5" s="87">
        <f t="array" ref="T5">EXP(SQRT(SUM(LN(O5:S5)^2)))</f>
        <v>1.1130148943987077</v>
      </c>
      <c r="V5" s="82">
        <v>1</v>
      </c>
      <c r="W5">
        <v>1</v>
      </c>
      <c r="X5">
        <v>1</v>
      </c>
      <c r="Y5">
        <v>1</v>
      </c>
      <c r="Z5">
        <v>1</v>
      </c>
      <c r="AA5" s="83">
        <v>1</v>
      </c>
    </row>
    <row r="6" spans="1:27" ht="47.25" customHeight="1" thickBot="1" x14ac:dyDescent="0.4">
      <c r="A6" s="15" t="s">
        <v>61</v>
      </c>
      <c r="B6" s="16" t="s">
        <v>62</v>
      </c>
      <c r="C6" s="16">
        <v>3.3138200000000002</v>
      </c>
      <c r="D6" s="16" t="s">
        <v>63</v>
      </c>
      <c r="E6" s="16" t="s">
        <v>397</v>
      </c>
      <c r="F6" s="16" t="s">
        <v>395</v>
      </c>
      <c r="G6" s="16">
        <v>2019</v>
      </c>
      <c r="H6" s="16" t="s">
        <v>396</v>
      </c>
      <c r="I6" s="16" t="s">
        <v>60</v>
      </c>
      <c r="J6" s="20">
        <v>1</v>
      </c>
      <c r="K6" s="21">
        <v>3</v>
      </c>
      <c r="L6" s="20">
        <v>1</v>
      </c>
      <c r="M6" s="20">
        <v>1</v>
      </c>
      <c r="N6" s="20">
        <v>1</v>
      </c>
      <c r="O6">
        <f t="shared" si="0"/>
        <v>1</v>
      </c>
      <c r="P6">
        <f t="shared" si="1"/>
        <v>1.05</v>
      </c>
      <c r="Q6">
        <f t="shared" si="2"/>
        <v>1</v>
      </c>
      <c r="R6">
        <f t="shared" si="3"/>
        <v>1</v>
      </c>
      <c r="S6">
        <f t="shared" si="4"/>
        <v>1</v>
      </c>
      <c r="T6" s="87">
        <f t="array" ref="T6">EXP(SQRT(SUM(LN(O6:S6)^2)))</f>
        <v>1.05</v>
      </c>
      <c r="V6" s="82">
        <v>2</v>
      </c>
      <c r="W6">
        <v>1.05</v>
      </c>
      <c r="X6">
        <v>1.02</v>
      </c>
      <c r="Y6">
        <v>1.02</v>
      </c>
      <c r="Z6">
        <v>1.01</v>
      </c>
      <c r="AA6" s="83">
        <v>1.05</v>
      </c>
    </row>
    <row r="7" spans="1:27" ht="47.25" customHeight="1" thickBot="1" x14ac:dyDescent="0.4">
      <c r="A7" s="23"/>
      <c r="B7" s="16" t="s">
        <v>64</v>
      </c>
      <c r="C7" s="16">
        <v>3.3138200000000002</v>
      </c>
      <c r="D7" s="16" t="s">
        <v>63</v>
      </c>
      <c r="E7" s="16" t="s">
        <v>397</v>
      </c>
      <c r="F7" s="16" t="s">
        <v>395</v>
      </c>
      <c r="G7" s="16">
        <v>2019</v>
      </c>
      <c r="H7" s="16" t="s">
        <v>396</v>
      </c>
      <c r="I7" s="16" t="s">
        <v>65</v>
      </c>
      <c r="J7" s="20">
        <v>1</v>
      </c>
      <c r="K7" s="21">
        <v>3</v>
      </c>
      <c r="L7" s="20">
        <v>1</v>
      </c>
      <c r="M7" s="20">
        <v>1</v>
      </c>
      <c r="N7" s="21">
        <v>3</v>
      </c>
      <c r="O7">
        <f t="shared" si="0"/>
        <v>1</v>
      </c>
      <c r="P7">
        <f t="shared" si="1"/>
        <v>1.05</v>
      </c>
      <c r="Q7">
        <f t="shared" si="2"/>
        <v>1</v>
      </c>
      <c r="R7">
        <f t="shared" si="3"/>
        <v>1</v>
      </c>
      <c r="S7">
        <f t="shared" si="4"/>
        <v>1.2</v>
      </c>
      <c r="T7" s="87">
        <f t="array" ref="T7">EXP(SQRT(SUM(LN(O7:S7)^2)))</f>
        <v>1.207723199572867</v>
      </c>
      <c r="V7" s="82">
        <v>3</v>
      </c>
      <c r="W7">
        <v>1.1000000000000001</v>
      </c>
      <c r="X7">
        <v>1.05</v>
      </c>
      <c r="Y7">
        <v>1.1000000000000001</v>
      </c>
      <c r="Z7">
        <v>1.02</v>
      </c>
      <c r="AA7" s="83">
        <v>1.2</v>
      </c>
    </row>
    <row r="8" spans="1:27" ht="47.25" customHeight="1" thickBot="1" x14ac:dyDescent="0.4">
      <c r="A8" s="23"/>
      <c r="B8" s="16" t="s">
        <v>66</v>
      </c>
      <c r="C8" s="16">
        <v>3.3138200000000002</v>
      </c>
      <c r="D8" s="16" t="s">
        <v>63</v>
      </c>
      <c r="E8" s="16" t="s">
        <v>397</v>
      </c>
      <c r="F8" s="16" t="s">
        <v>395</v>
      </c>
      <c r="G8" s="16">
        <v>2019</v>
      </c>
      <c r="H8" s="16" t="s">
        <v>396</v>
      </c>
      <c r="I8" s="16" t="s">
        <v>65</v>
      </c>
      <c r="J8" s="20">
        <v>1</v>
      </c>
      <c r="K8" s="21">
        <v>3</v>
      </c>
      <c r="L8" s="20">
        <v>1</v>
      </c>
      <c r="M8" s="20">
        <v>1</v>
      </c>
      <c r="N8" s="21">
        <v>3</v>
      </c>
      <c r="O8">
        <f t="shared" si="0"/>
        <v>1</v>
      </c>
      <c r="P8">
        <f t="shared" si="1"/>
        <v>1.05</v>
      </c>
      <c r="Q8">
        <f t="shared" si="2"/>
        <v>1</v>
      </c>
      <c r="R8">
        <f t="shared" si="3"/>
        <v>1</v>
      </c>
      <c r="S8">
        <f t="shared" si="4"/>
        <v>1.2</v>
      </c>
      <c r="T8" s="87">
        <f t="array" ref="T8">EXP(SQRT(SUM(LN(O8:S8)^2)))</f>
        <v>1.207723199572867</v>
      </c>
      <c r="V8" s="82">
        <v>4</v>
      </c>
      <c r="W8">
        <v>1.2</v>
      </c>
      <c r="X8">
        <v>1.1000000000000001</v>
      </c>
      <c r="Y8">
        <v>1.2</v>
      </c>
      <c r="Z8">
        <v>1.05</v>
      </c>
      <c r="AA8" s="83">
        <v>1.5</v>
      </c>
    </row>
    <row r="9" spans="1:27" ht="47.25" customHeight="1" thickBot="1" x14ac:dyDescent="0.4">
      <c r="A9" s="15" t="s">
        <v>67</v>
      </c>
      <c r="B9" s="16" t="s">
        <v>68</v>
      </c>
      <c r="C9" s="56">
        <v>7.5199999999999998E-5</v>
      </c>
      <c r="D9" s="16" t="s">
        <v>70</v>
      </c>
      <c r="E9" s="16" t="s">
        <v>397</v>
      </c>
      <c r="F9" s="16" t="s">
        <v>395</v>
      </c>
      <c r="G9" s="16">
        <v>2019</v>
      </c>
      <c r="H9" s="16" t="s">
        <v>396</v>
      </c>
      <c r="I9" s="16" t="s">
        <v>60</v>
      </c>
      <c r="J9" s="20">
        <v>1</v>
      </c>
      <c r="K9" s="21">
        <v>3</v>
      </c>
      <c r="L9" s="20">
        <v>1</v>
      </c>
      <c r="M9" s="20">
        <v>1</v>
      </c>
      <c r="N9" s="20">
        <v>1</v>
      </c>
      <c r="O9">
        <f t="shared" si="0"/>
        <v>1</v>
      </c>
      <c r="P9">
        <f t="shared" si="1"/>
        <v>1.05</v>
      </c>
      <c r="Q9">
        <f t="shared" si="2"/>
        <v>1</v>
      </c>
      <c r="R9">
        <f t="shared" si="3"/>
        <v>1</v>
      </c>
      <c r="S9">
        <f t="shared" si="4"/>
        <v>1</v>
      </c>
      <c r="T9" s="87">
        <f t="array" ref="T9">EXP(SQRT(SUM(LN(O9:S9)^2)))</f>
        <v>1.05</v>
      </c>
      <c r="V9" s="84">
        <v>5</v>
      </c>
      <c r="W9" s="85">
        <v>1.5</v>
      </c>
      <c r="X9" s="85">
        <v>1.2</v>
      </c>
      <c r="Y9" s="85">
        <v>1.5</v>
      </c>
      <c r="Z9" s="85">
        <v>1.1000000000000001</v>
      </c>
      <c r="AA9" s="86">
        <v>2</v>
      </c>
    </row>
    <row r="10" spans="1:27" ht="47.25" customHeight="1" thickBot="1" x14ac:dyDescent="0.4">
      <c r="A10" s="15" t="s">
        <v>71</v>
      </c>
      <c r="B10" s="16" t="s">
        <v>72</v>
      </c>
      <c r="C10" s="56">
        <v>5.3995024154589399E-6</v>
      </c>
      <c r="D10" s="16" t="s">
        <v>74</v>
      </c>
      <c r="E10" s="16" t="s">
        <v>397</v>
      </c>
      <c r="F10" s="16" t="s">
        <v>395</v>
      </c>
      <c r="G10" s="16">
        <v>2019</v>
      </c>
      <c r="H10" s="16" t="s">
        <v>396</v>
      </c>
      <c r="I10" s="16" t="s">
        <v>76</v>
      </c>
      <c r="J10" s="20">
        <v>1</v>
      </c>
      <c r="K10" s="21">
        <v>3</v>
      </c>
      <c r="L10" s="20">
        <v>1</v>
      </c>
      <c r="M10" s="20">
        <v>1</v>
      </c>
      <c r="N10" s="22">
        <v>2</v>
      </c>
      <c r="O10">
        <f t="shared" si="0"/>
        <v>1</v>
      </c>
      <c r="P10">
        <f t="shared" si="1"/>
        <v>1.05</v>
      </c>
      <c r="Q10">
        <f t="shared" si="2"/>
        <v>1</v>
      </c>
      <c r="R10">
        <f t="shared" si="3"/>
        <v>1</v>
      </c>
      <c r="S10">
        <f t="shared" si="4"/>
        <v>1.05</v>
      </c>
      <c r="T10" s="87">
        <f t="array" ref="T10">EXP(SQRT(SUM(LN(O10:S10)^2)))</f>
        <v>1.0714359004449265</v>
      </c>
    </row>
    <row r="11" spans="1:27" ht="47.25" customHeight="1" thickBot="1" x14ac:dyDescent="0.4">
      <c r="A11" s="15" t="s">
        <v>77</v>
      </c>
      <c r="B11" s="24" t="s">
        <v>78</v>
      </c>
      <c r="C11" s="16">
        <v>0</v>
      </c>
      <c r="D11" s="24" t="s">
        <v>74</v>
      </c>
      <c r="E11" s="16" t="s">
        <v>397</v>
      </c>
      <c r="F11" s="16" t="s">
        <v>395</v>
      </c>
      <c r="G11" s="16">
        <v>2019</v>
      </c>
      <c r="H11" s="16" t="s">
        <v>396</v>
      </c>
      <c r="I11" s="16" t="s">
        <v>60</v>
      </c>
      <c r="J11" s="20">
        <v>1</v>
      </c>
      <c r="K11" s="21">
        <v>3</v>
      </c>
      <c r="L11" s="20">
        <v>1</v>
      </c>
      <c r="M11" s="20">
        <v>1</v>
      </c>
      <c r="N11" s="20">
        <v>1</v>
      </c>
      <c r="O11">
        <f t="shared" si="0"/>
        <v>1</v>
      </c>
      <c r="P11">
        <f t="shared" si="1"/>
        <v>1.05</v>
      </c>
      <c r="Q11">
        <f t="shared" si="2"/>
        <v>1</v>
      </c>
      <c r="R11">
        <f t="shared" si="3"/>
        <v>1</v>
      </c>
      <c r="S11">
        <f t="shared" si="4"/>
        <v>1</v>
      </c>
      <c r="T11" s="87">
        <f t="array" ref="T11">EXP(SQRT(SUM(LN(O11:S11)^2)))</f>
        <v>1.05</v>
      </c>
    </row>
    <row r="12" spans="1:27" ht="47.25" customHeight="1" thickBot="1" x14ac:dyDescent="0.4">
      <c r="A12" s="15"/>
      <c r="B12" s="24" t="s">
        <v>80</v>
      </c>
      <c r="C12" s="56">
        <v>6.3582600000000003E-5</v>
      </c>
      <c r="D12" s="24" t="s">
        <v>74</v>
      </c>
      <c r="E12" s="16" t="s">
        <v>397</v>
      </c>
      <c r="F12" s="16" t="s">
        <v>395</v>
      </c>
      <c r="G12" s="16">
        <v>2019</v>
      </c>
      <c r="H12" s="16" t="s">
        <v>396</v>
      </c>
      <c r="I12" s="16" t="s">
        <v>60</v>
      </c>
      <c r="J12" s="20">
        <v>1</v>
      </c>
      <c r="K12" s="21">
        <v>3</v>
      </c>
      <c r="L12" s="20">
        <v>1</v>
      </c>
      <c r="M12" s="20">
        <v>1</v>
      </c>
      <c r="N12" s="20">
        <v>1</v>
      </c>
      <c r="O12">
        <f t="shared" si="0"/>
        <v>1</v>
      </c>
      <c r="P12">
        <f t="shared" si="1"/>
        <v>1.05</v>
      </c>
      <c r="Q12">
        <f t="shared" si="2"/>
        <v>1</v>
      </c>
      <c r="R12">
        <f t="shared" si="3"/>
        <v>1</v>
      </c>
      <c r="S12">
        <f t="shared" si="4"/>
        <v>1</v>
      </c>
      <c r="T12" s="87">
        <f t="array" ref="T12">EXP(SQRT(SUM(LN(O12:S12)^2)))</f>
        <v>1.05</v>
      </c>
    </row>
    <row r="13" spans="1:27" ht="47.25" customHeight="1" thickBot="1" x14ac:dyDescent="0.4">
      <c r="A13" s="15"/>
      <c r="B13" s="24" t="s">
        <v>82</v>
      </c>
      <c r="C13" s="56">
        <v>2.6525000000000002E-4</v>
      </c>
      <c r="D13" s="24" t="s">
        <v>74</v>
      </c>
      <c r="E13" s="16" t="s">
        <v>397</v>
      </c>
      <c r="F13" s="16" t="s">
        <v>395</v>
      </c>
      <c r="G13" s="16">
        <v>2019</v>
      </c>
      <c r="H13" s="16" t="s">
        <v>396</v>
      </c>
      <c r="I13" s="16" t="s">
        <v>60</v>
      </c>
      <c r="J13" s="20">
        <v>1</v>
      </c>
      <c r="K13" s="21">
        <v>3</v>
      </c>
      <c r="L13" s="20">
        <v>1</v>
      </c>
      <c r="M13" s="20">
        <v>1</v>
      </c>
      <c r="N13" s="20">
        <v>1</v>
      </c>
      <c r="O13">
        <f t="shared" si="0"/>
        <v>1</v>
      </c>
      <c r="P13">
        <f t="shared" si="1"/>
        <v>1.05</v>
      </c>
      <c r="Q13">
        <f t="shared" si="2"/>
        <v>1</v>
      </c>
      <c r="R13">
        <f t="shared" si="3"/>
        <v>1</v>
      </c>
      <c r="S13">
        <f t="shared" si="4"/>
        <v>1</v>
      </c>
      <c r="T13" s="87">
        <f t="array" ref="T13">EXP(SQRT(SUM(LN(O13:S13)^2)))</f>
        <v>1.05</v>
      </c>
    </row>
    <row r="14" spans="1:27" ht="47.25" customHeight="1" thickBot="1" x14ac:dyDescent="0.4">
      <c r="A14" s="15"/>
      <c r="B14" s="24" t="s">
        <v>84</v>
      </c>
      <c r="C14" s="16">
        <v>0</v>
      </c>
      <c r="D14" s="24" t="s">
        <v>74</v>
      </c>
      <c r="E14" s="16" t="s">
        <v>397</v>
      </c>
      <c r="F14" s="16" t="s">
        <v>395</v>
      </c>
      <c r="G14" s="16">
        <v>2019</v>
      </c>
      <c r="H14" s="16" t="s">
        <v>396</v>
      </c>
      <c r="I14" s="16" t="s">
        <v>60</v>
      </c>
      <c r="J14" s="20">
        <v>1</v>
      </c>
      <c r="K14" s="21">
        <v>3</v>
      </c>
      <c r="L14" s="20">
        <v>1</v>
      </c>
      <c r="M14" s="20">
        <v>1</v>
      </c>
      <c r="N14" s="20">
        <v>1</v>
      </c>
      <c r="O14">
        <f t="shared" si="0"/>
        <v>1</v>
      </c>
      <c r="P14">
        <f t="shared" si="1"/>
        <v>1.05</v>
      </c>
      <c r="Q14">
        <f t="shared" si="2"/>
        <v>1</v>
      </c>
      <c r="R14">
        <f t="shared" si="3"/>
        <v>1</v>
      </c>
      <c r="S14">
        <f t="shared" si="4"/>
        <v>1</v>
      </c>
      <c r="T14" s="87">
        <f t="array" ref="T14">EXP(SQRT(SUM(LN(O14:S14)^2)))</f>
        <v>1.05</v>
      </c>
    </row>
    <row r="15" spans="1:27" ht="47.25" customHeight="1" thickBot="1" x14ac:dyDescent="0.4">
      <c r="A15" s="15"/>
      <c r="B15" s="24" t="s">
        <v>86</v>
      </c>
      <c r="C15" s="16">
        <v>0</v>
      </c>
      <c r="D15" s="24" t="s">
        <v>74</v>
      </c>
      <c r="E15" s="16" t="s">
        <v>397</v>
      </c>
      <c r="F15" s="16" t="s">
        <v>395</v>
      </c>
      <c r="G15" s="16">
        <v>2019</v>
      </c>
      <c r="H15" s="16" t="s">
        <v>396</v>
      </c>
      <c r="I15" s="16" t="s">
        <v>60</v>
      </c>
      <c r="J15" s="20">
        <v>1</v>
      </c>
      <c r="K15" s="21">
        <v>3</v>
      </c>
      <c r="L15" s="20">
        <v>1</v>
      </c>
      <c r="M15" s="20">
        <v>1</v>
      </c>
      <c r="N15" s="20">
        <v>1</v>
      </c>
      <c r="O15">
        <f t="shared" si="0"/>
        <v>1</v>
      </c>
      <c r="P15">
        <f t="shared" si="1"/>
        <v>1.05</v>
      </c>
      <c r="Q15">
        <f t="shared" si="2"/>
        <v>1</v>
      </c>
      <c r="R15">
        <f t="shared" si="3"/>
        <v>1</v>
      </c>
      <c r="S15">
        <f t="shared" si="4"/>
        <v>1</v>
      </c>
      <c r="T15" s="87">
        <f t="array" ref="T15">EXP(SQRT(SUM(LN(O15:S15)^2)))</f>
        <v>1.05</v>
      </c>
    </row>
    <row r="16" spans="1:27" ht="47.25" customHeight="1" thickBot="1" x14ac:dyDescent="0.4">
      <c r="A16" s="15"/>
      <c r="B16" s="24" t="s">
        <v>88</v>
      </c>
      <c r="C16" s="16">
        <v>1.4847058E-2</v>
      </c>
      <c r="D16" s="24" t="s">
        <v>74</v>
      </c>
      <c r="E16" s="16" t="s">
        <v>397</v>
      </c>
      <c r="F16" s="16" t="s">
        <v>395</v>
      </c>
      <c r="G16" s="16">
        <v>2019</v>
      </c>
      <c r="H16" s="16" t="s">
        <v>396</v>
      </c>
      <c r="I16" s="16" t="s">
        <v>60</v>
      </c>
      <c r="J16" s="20">
        <v>1</v>
      </c>
      <c r="K16" s="21">
        <v>3</v>
      </c>
      <c r="L16" s="20">
        <v>1</v>
      </c>
      <c r="M16" s="20">
        <v>1</v>
      </c>
      <c r="N16" s="20">
        <v>1</v>
      </c>
      <c r="O16">
        <f t="shared" si="0"/>
        <v>1</v>
      </c>
      <c r="P16">
        <f t="shared" si="1"/>
        <v>1.05</v>
      </c>
      <c r="Q16">
        <f t="shared" si="2"/>
        <v>1</v>
      </c>
      <c r="R16">
        <f t="shared" si="3"/>
        <v>1</v>
      </c>
      <c r="S16">
        <f t="shared" si="4"/>
        <v>1</v>
      </c>
      <c r="T16" s="87">
        <f t="array" ref="T16">EXP(SQRT(SUM(LN(O16:S16)^2)))</f>
        <v>1.05</v>
      </c>
    </row>
    <row r="17" spans="1:20" ht="47.25" customHeight="1" thickBot="1" x14ac:dyDescent="0.4">
      <c r="A17" s="15"/>
      <c r="B17" s="24" t="s">
        <v>89</v>
      </c>
      <c r="C17" s="16">
        <v>1.005819E-3</v>
      </c>
      <c r="D17" s="24" t="s">
        <v>74</v>
      </c>
      <c r="E17" s="16" t="s">
        <v>397</v>
      </c>
      <c r="F17" s="16" t="s">
        <v>395</v>
      </c>
      <c r="G17" s="16">
        <v>2019</v>
      </c>
      <c r="H17" s="16" t="s">
        <v>396</v>
      </c>
      <c r="I17" s="16" t="s">
        <v>60</v>
      </c>
      <c r="J17" s="20">
        <v>1</v>
      </c>
      <c r="K17" s="21">
        <v>3</v>
      </c>
      <c r="L17" s="20">
        <v>1</v>
      </c>
      <c r="M17" s="20">
        <v>1</v>
      </c>
      <c r="N17" s="20">
        <v>1</v>
      </c>
      <c r="O17">
        <f t="shared" si="0"/>
        <v>1</v>
      </c>
      <c r="P17">
        <f t="shared" si="1"/>
        <v>1.05</v>
      </c>
      <c r="Q17">
        <f t="shared" si="2"/>
        <v>1</v>
      </c>
      <c r="R17">
        <f t="shared" si="3"/>
        <v>1</v>
      </c>
      <c r="S17">
        <f t="shared" si="4"/>
        <v>1</v>
      </c>
      <c r="T17" s="87">
        <f t="array" ref="T17">EXP(SQRT(SUM(LN(O17:S17)^2)))</f>
        <v>1.05</v>
      </c>
    </row>
    <row r="18" spans="1:20" ht="47.25" customHeight="1" thickBot="1" x14ac:dyDescent="0.4">
      <c r="A18" s="15"/>
      <c r="B18" s="24" t="s">
        <v>90</v>
      </c>
      <c r="C18" s="16">
        <v>0</v>
      </c>
      <c r="D18" s="24" t="s">
        <v>74</v>
      </c>
      <c r="E18" s="16" t="s">
        <v>397</v>
      </c>
      <c r="F18" s="16" t="s">
        <v>395</v>
      </c>
      <c r="G18" s="16">
        <v>2019</v>
      </c>
      <c r="H18" s="16" t="s">
        <v>396</v>
      </c>
      <c r="I18" s="16" t="s">
        <v>60</v>
      </c>
      <c r="J18" s="20">
        <v>1</v>
      </c>
      <c r="K18" s="21">
        <v>3</v>
      </c>
      <c r="L18" s="20">
        <v>1</v>
      </c>
      <c r="M18" s="20">
        <v>1</v>
      </c>
      <c r="N18" s="20">
        <v>1</v>
      </c>
      <c r="O18">
        <f t="shared" si="0"/>
        <v>1</v>
      </c>
      <c r="P18">
        <f t="shared" si="1"/>
        <v>1.05</v>
      </c>
      <c r="Q18">
        <f t="shared" si="2"/>
        <v>1</v>
      </c>
      <c r="R18">
        <f t="shared" si="3"/>
        <v>1</v>
      </c>
      <c r="S18">
        <f t="shared" si="4"/>
        <v>1</v>
      </c>
      <c r="T18" s="87">
        <f t="array" ref="T18">EXP(SQRT(SUM(LN(O18:S18)^2)))</f>
        <v>1.05</v>
      </c>
    </row>
    <row r="19" spans="1:20" ht="47.25" customHeight="1" thickBot="1" x14ac:dyDescent="0.4">
      <c r="A19" s="15"/>
      <c r="B19" s="24" t="s">
        <v>92</v>
      </c>
      <c r="C19" s="16">
        <v>1.2774209999999999E-3</v>
      </c>
      <c r="D19" s="24" t="s">
        <v>74</v>
      </c>
      <c r="E19" s="16" t="s">
        <v>397</v>
      </c>
      <c r="F19" s="16" t="s">
        <v>395</v>
      </c>
      <c r="G19" s="16">
        <v>2019</v>
      </c>
      <c r="H19" s="16" t="s">
        <v>396</v>
      </c>
      <c r="I19" s="16" t="s">
        <v>60</v>
      </c>
      <c r="J19" s="20">
        <v>1</v>
      </c>
      <c r="K19" s="21">
        <v>3</v>
      </c>
      <c r="L19" s="20">
        <v>1</v>
      </c>
      <c r="M19" s="20">
        <v>1</v>
      </c>
      <c r="N19" s="20">
        <v>1</v>
      </c>
      <c r="O19">
        <f t="shared" si="0"/>
        <v>1</v>
      </c>
      <c r="P19">
        <f t="shared" si="1"/>
        <v>1.05</v>
      </c>
      <c r="Q19">
        <f t="shared" si="2"/>
        <v>1</v>
      </c>
      <c r="R19">
        <f t="shared" si="3"/>
        <v>1</v>
      </c>
      <c r="S19">
        <f t="shared" si="4"/>
        <v>1</v>
      </c>
      <c r="T19" s="87">
        <f t="array" ref="T19">EXP(SQRT(SUM(LN(O19:S19)^2)))</f>
        <v>1.05</v>
      </c>
    </row>
    <row r="20" spans="1:20" ht="47.25" customHeight="1" thickBot="1" x14ac:dyDescent="0.4">
      <c r="A20" s="15"/>
      <c r="B20" s="24" t="s">
        <v>93</v>
      </c>
      <c r="C20" s="56">
        <v>1.51643E-4</v>
      </c>
      <c r="D20" s="24" t="s">
        <v>74</v>
      </c>
      <c r="E20" s="16" t="s">
        <v>397</v>
      </c>
      <c r="F20" s="16" t="s">
        <v>395</v>
      </c>
      <c r="G20" s="16">
        <v>2019</v>
      </c>
      <c r="H20" s="16" t="s">
        <v>396</v>
      </c>
      <c r="I20" s="16" t="s">
        <v>60</v>
      </c>
      <c r="J20" s="20">
        <v>1</v>
      </c>
      <c r="K20" s="21">
        <v>3</v>
      </c>
      <c r="L20" s="20">
        <v>1</v>
      </c>
      <c r="M20" s="20">
        <v>1</v>
      </c>
      <c r="N20" s="20">
        <v>1</v>
      </c>
      <c r="O20">
        <f t="shared" si="0"/>
        <v>1</v>
      </c>
      <c r="P20">
        <f t="shared" si="1"/>
        <v>1.05</v>
      </c>
      <c r="Q20">
        <f t="shared" si="2"/>
        <v>1</v>
      </c>
      <c r="R20">
        <f t="shared" si="3"/>
        <v>1</v>
      </c>
      <c r="S20">
        <f t="shared" si="4"/>
        <v>1</v>
      </c>
      <c r="T20" s="87">
        <f t="array" ref="T20">EXP(SQRT(SUM(LN(O20:S20)^2)))</f>
        <v>1.05</v>
      </c>
    </row>
    <row r="21" spans="1:20" ht="47.25" customHeight="1" thickBot="1" x14ac:dyDescent="0.4">
      <c r="A21" s="15"/>
      <c r="B21" s="24" t="s">
        <v>95</v>
      </c>
      <c r="C21" s="56">
        <v>5.01379E-5</v>
      </c>
      <c r="D21" s="24" t="s">
        <v>74</v>
      </c>
      <c r="E21" s="16" t="s">
        <v>397</v>
      </c>
      <c r="F21" s="16" t="s">
        <v>395</v>
      </c>
      <c r="G21" s="16">
        <v>2019</v>
      </c>
      <c r="H21" s="16" t="s">
        <v>396</v>
      </c>
      <c r="I21" s="16" t="s">
        <v>60</v>
      </c>
      <c r="J21" s="20">
        <v>1</v>
      </c>
      <c r="K21" s="21">
        <v>3</v>
      </c>
      <c r="L21" s="20">
        <v>1</v>
      </c>
      <c r="M21" s="20">
        <v>1</v>
      </c>
      <c r="N21" s="20">
        <v>1</v>
      </c>
      <c r="O21">
        <f t="shared" si="0"/>
        <v>1</v>
      </c>
      <c r="P21">
        <f t="shared" si="1"/>
        <v>1.05</v>
      </c>
      <c r="Q21">
        <f t="shared" si="2"/>
        <v>1</v>
      </c>
      <c r="R21">
        <f t="shared" si="3"/>
        <v>1</v>
      </c>
      <c r="S21">
        <f t="shared" si="4"/>
        <v>1</v>
      </c>
      <c r="T21" s="87">
        <f t="array" ref="T21">EXP(SQRT(SUM(LN(O21:S21)^2)))</f>
        <v>1.05</v>
      </c>
    </row>
    <row r="22" spans="1:20" ht="47.25" customHeight="1" thickBot="1" x14ac:dyDescent="0.4">
      <c r="A22" s="15"/>
      <c r="B22" s="24" t="s">
        <v>97</v>
      </c>
      <c r="C22" s="56">
        <v>2.4833599999999999E-5</v>
      </c>
      <c r="D22" s="24" t="s">
        <v>74</v>
      </c>
      <c r="E22" s="16" t="s">
        <v>397</v>
      </c>
      <c r="F22" s="16" t="s">
        <v>395</v>
      </c>
      <c r="G22" s="16">
        <v>2019</v>
      </c>
      <c r="H22" s="16" t="s">
        <v>396</v>
      </c>
      <c r="I22" s="16" t="s">
        <v>60</v>
      </c>
      <c r="J22" s="20">
        <v>1</v>
      </c>
      <c r="K22" s="21">
        <v>3</v>
      </c>
      <c r="L22" s="20">
        <v>1</v>
      </c>
      <c r="M22" s="20">
        <v>1</v>
      </c>
      <c r="N22" s="20">
        <v>1</v>
      </c>
      <c r="O22">
        <f t="shared" si="0"/>
        <v>1</v>
      </c>
      <c r="P22">
        <f t="shared" si="1"/>
        <v>1.05</v>
      </c>
      <c r="Q22">
        <f t="shared" si="2"/>
        <v>1</v>
      </c>
      <c r="R22">
        <f t="shared" si="3"/>
        <v>1</v>
      </c>
      <c r="S22">
        <f t="shared" si="4"/>
        <v>1</v>
      </c>
      <c r="T22" s="87">
        <f t="array" ref="T22">EXP(SQRT(SUM(LN(O22:S22)^2)))</f>
        <v>1.05</v>
      </c>
    </row>
    <row r="23" spans="1:20" ht="47.25" customHeight="1" thickBot="1" x14ac:dyDescent="0.4">
      <c r="A23" s="15" t="s">
        <v>99</v>
      </c>
      <c r="B23" s="16" t="s">
        <v>100</v>
      </c>
      <c r="C23" s="56">
        <v>3.6949999999999998E-4</v>
      </c>
      <c r="D23" s="16" t="s">
        <v>74</v>
      </c>
      <c r="E23" s="16" t="s">
        <v>397</v>
      </c>
      <c r="F23" s="16" t="s">
        <v>395</v>
      </c>
      <c r="G23" s="16">
        <v>2019</v>
      </c>
      <c r="H23" s="16" t="s">
        <v>396</v>
      </c>
      <c r="I23" s="16" t="s">
        <v>60</v>
      </c>
      <c r="J23" s="20">
        <v>1</v>
      </c>
      <c r="K23" s="21">
        <v>3</v>
      </c>
      <c r="L23" s="20">
        <v>1</v>
      </c>
      <c r="M23" s="20">
        <v>1</v>
      </c>
      <c r="N23" s="20">
        <v>1</v>
      </c>
      <c r="O23">
        <f t="shared" si="0"/>
        <v>1</v>
      </c>
      <c r="P23">
        <f t="shared" si="1"/>
        <v>1.05</v>
      </c>
      <c r="Q23">
        <f t="shared" si="2"/>
        <v>1</v>
      </c>
      <c r="R23">
        <f t="shared" si="3"/>
        <v>1</v>
      </c>
      <c r="S23">
        <f t="shared" si="4"/>
        <v>1</v>
      </c>
      <c r="T23" s="87">
        <f t="array" ref="T23">EXP(SQRT(SUM(LN(O23:S23)^2)))</f>
        <v>1.05</v>
      </c>
    </row>
    <row r="24" spans="1:20" ht="47.25" customHeight="1" thickBot="1" x14ac:dyDescent="0.4">
      <c r="A24" s="15"/>
      <c r="B24" s="16" t="s">
        <v>102</v>
      </c>
      <c r="C24" s="56">
        <v>5.5230299999999997E-4</v>
      </c>
      <c r="D24" s="16" t="s">
        <v>74</v>
      </c>
      <c r="E24" s="16" t="s">
        <v>397</v>
      </c>
      <c r="F24" s="16" t="s">
        <v>395</v>
      </c>
      <c r="G24" s="16">
        <v>2019</v>
      </c>
      <c r="H24" s="16" t="s">
        <v>396</v>
      </c>
      <c r="I24" s="16" t="s">
        <v>778</v>
      </c>
      <c r="J24" s="20">
        <v>1</v>
      </c>
      <c r="K24" s="21">
        <v>3</v>
      </c>
      <c r="L24" s="20">
        <v>1</v>
      </c>
      <c r="M24" s="20">
        <v>1</v>
      </c>
      <c r="N24" s="20">
        <v>1</v>
      </c>
      <c r="O24">
        <f t="shared" si="0"/>
        <v>1</v>
      </c>
      <c r="P24">
        <f t="shared" si="1"/>
        <v>1.05</v>
      </c>
      <c r="Q24">
        <f t="shared" si="2"/>
        <v>1</v>
      </c>
      <c r="R24">
        <f t="shared" si="3"/>
        <v>1</v>
      </c>
      <c r="S24">
        <f t="shared" si="4"/>
        <v>1</v>
      </c>
      <c r="T24" s="87">
        <f t="array" ref="T24">EXP(SQRT(SUM(LN(O24:S24)^2)))</f>
        <v>1.05</v>
      </c>
    </row>
    <row r="25" spans="1:20" ht="47.25" customHeight="1" thickBot="1" x14ac:dyDescent="0.4">
      <c r="A25" s="15" t="s">
        <v>104</v>
      </c>
      <c r="B25" s="24" t="s">
        <v>105</v>
      </c>
      <c r="C25" s="56">
        <v>1.6434300000000001E-4</v>
      </c>
      <c r="D25" s="24" t="s">
        <v>70</v>
      </c>
      <c r="E25" s="16" t="s">
        <v>397</v>
      </c>
      <c r="F25" s="16" t="s">
        <v>395</v>
      </c>
      <c r="G25" s="16">
        <v>2019</v>
      </c>
      <c r="H25" s="16" t="s">
        <v>396</v>
      </c>
      <c r="I25" s="16" t="s">
        <v>107</v>
      </c>
      <c r="J25" s="20">
        <v>1</v>
      </c>
      <c r="K25" s="21">
        <v>3</v>
      </c>
      <c r="L25" s="20">
        <v>1</v>
      </c>
      <c r="M25" s="20">
        <v>1</v>
      </c>
      <c r="N25" s="20">
        <v>1</v>
      </c>
      <c r="O25">
        <f t="shared" si="0"/>
        <v>1</v>
      </c>
      <c r="P25">
        <f t="shared" si="1"/>
        <v>1.05</v>
      </c>
      <c r="Q25">
        <f t="shared" si="2"/>
        <v>1</v>
      </c>
      <c r="R25">
        <f t="shared" si="3"/>
        <v>1</v>
      </c>
      <c r="S25">
        <f t="shared" si="4"/>
        <v>1</v>
      </c>
      <c r="T25" s="87">
        <f t="array" ref="T25">EXP(SQRT(SUM(LN(O25:S25)^2)))</f>
        <v>1.05</v>
      </c>
    </row>
    <row r="26" spans="1:20" ht="47.25" customHeight="1" thickBot="1" x14ac:dyDescent="0.4">
      <c r="A26" s="23"/>
      <c r="B26" s="24" t="s">
        <v>108</v>
      </c>
      <c r="C26" s="56">
        <v>4.8160500000000001E-5</v>
      </c>
      <c r="D26" s="24" t="s">
        <v>70</v>
      </c>
      <c r="E26" s="16" t="s">
        <v>397</v>
      </c>
      <c r="F26" s="16" t="s">
        <v>395</v>
      </c>
      <c r="G26" s="16">
        <v>2019</v>
      </c>
      <c r="H26" s="16" t="s">
        <v>396</v>
      </c>
      <c r="I26" s="16" t="s">
        <v>107</v>
      </c>
      <c r="J26" s="20">
        <v>1</v>
      </c>
      <c r="K26" s="21">
        <v>3</v>
      </c>
      <c r="L26" s="20">
        <v>1</v>
      </c>
      <c r="M26" s="20">
        <v>1</v>
      </c>
      <c r="N26" s="20">
        <v>1</v>
      </c>
      <c r="O26">
        <f t="shared" si="0"/>
        <v>1</v>
      </c>
      <c r="P26">
        <f t="shared" si="1"/>
        <v>1.05</v>
      </c>
      <c r="Q26">
        <f t="shared" si="2"/>
        <v>1</v>
      </c>
      <c r="R26">
        <f t="shared" si="3"/>
        <v>1</v>
      </c>
      <c r="S26">
        <f t="shared" si="4"/>
        <v>1</v>
      </c>
      <c r="T26" s="87">
        <f t="array" ref="T26">EXP(SQRT(SUM(LN(O26:S26)^2)))</f>
        <v>1.05</v>
      </c>
    </row>
    <row r="27" spans="1:20" ht="47.25" customHeight="1" thickBot="1" x14ac:dyDescent="0.4">
      <c r="A27" s="23"/>
      <c r="B27" s="24" t="s">
        <v>110</v>
      </c>
      <c r="C27" s="56">
        <v>1.03643E-4</v>
      </c>
      <c r="D27" s="24" t="s">
        <v>70</v>
      </c>
      <c r="E27" s="16" t="s">
        <v>397</v>
      </c>
      <c r="F27" s="16" t="s">
        <v>395</v>
      </c>
      <c r="G27" s="16">
        <v>2019</v>
      </c>
      <c r="H27" s="16" t="s">
        <v>396</v>
      </c>
      <c r="I27" s="16" t="s">
        <v>107</v>
      </c>
      <c r="J27" s="20">
        <v>1</v>
      </c>
      <c r="K27" s="21">
        <v>3</v>
      </c>
      <c r="L27" s="20">
        <v>1</v>
      </c>
      <c r="M27" s="20">
        <v>1</v>
      </c>
      <c r="N27" s="20">
        <v>1</v>
      </c>
      <c r="O27">
        <f t="shared" si="0"/>
        <v>1</v>
      </c>
      <c r="P27">
        <f t="shared" si="1"/>
        <v>1.05</v>
      </c>
      <c r="Q27">
        <f t="shared" si="2"/>
        <v>1</v>
      </c>
      <c r="R27">
        <f t="shared" si="3"/>
        <v>1</v>
      </c>
      <c r="S27">
        <f t="shared" si="4"/>
        <v>1</v>
      </c>
      <c r="T27" s="87">
        <f t="array" ref="T27">EXP(SQRT(SUM(LN(O27:S27)^2)))</f>
        <v>1.05</v>
      </c>
    </row>
    <row r="28" spans="1:20" ht="47.25" customHeight="1" thickBot="1" x14ac:dyDescent="0.4">
      <c r="A28" s="23"/>
      <c r="B28" s="24" t="s">
        <v>112</v>
      </c>
      <c r="C28" s="56">
        <v>7.1419200000000002E-5</v>
      </c>
      <c r="D28" s="24" t="s">
        <v>70</v>
      </c>
      <c r="E28" s="16" t="s">
        <v>397</v>
      </c>
      <c r="F28" s="16" t="s">
        <v>395</v>
      </c>
      <c r="G28" s="16">
        <v>2019</v>
      </c>
      <c r="H28" s="16" t="s">
        <v>396</v>
      </c>
      <c r="I28" s="16" t="s">
        <v>107</v>
      </c>
      <c r="J28" s="20">
        <v>1</v>
      </c>
      <c r="K28" s="21">
        <v>3</v>
      </c>
      <c r="L28" s="20">
        <v>1</v>
      </c>
      <c r="M28" s="20">
        <v>1</v>
      </c>
      <c r="N28" s="20">
        <v>1</v>
      </c>
      <c r="O28">
        <f t="shared" si="0"/>
        <v>1</v>
      </c>
      <c r="P28">
        <f t="shared" si="1"/>
        <v>1.05</v>
      </c>
      <c r="Q28">
        <f t="shared" si="2"/>
        <v>1</v>
      </c>
      <c r="R28">
        <f t="shared" si="3"/>
        <v>1</v>
      </c>
      <c r="S28">
        <f t="shared" si="4"/>
        <v>1</v>
      </c>
      <c r="T28" s="87">
        <f t="array" ref="T28">EXP(SQRT(SUM(LN(O28:S28)^2)))</f>
        <v>1.05</v>
      </c>
    </row>
    <row r="29" spans="1:20" ht="47.25" customHeight="1" thickBot="1" x14ac:dyDescent="0.4">
      <c r="A29" s="15"/>
      <c r="B29" s="24" t="s">
        <v>114</v>
      </c>
      <c r="C29" s="56">
        <v>4.8211899999999998E-5</v>
      </c>
      <c r="D29" s="24" t="s">
        <v>70</v>
      </c>
      <c r="E29" s="16" t="s">
        <v>397</v>
      </c>
      <c r="F29" s="16" t="s">
        <v>395</v>
      </c>
      <c r="G29" s="16">
        <v>2019</v>
      </c>
      <c r="H29" s="16" t="s">
        <v>396</v>
      </c>
      <c r="I29" s="16" t="s">
        <v>107</v>
      </c>
      <c r="J29" s="20">
        <v>1</v>
      </c>
      <c r="K29" s="21">
        <v>3</v>
      </c>
      <c r="L29" s="20">
        <v>1</v>
      </c>
      <c r="M29" s="20">
        <v>1</v>
      </c>
      <c r="N29" s="20">
        <v>1</v>
      </c>
      <c r="O29">
        <f t="shared" si="0"/>
        <v>1</v>
      </c>
      <c r="P29">
        <f t="shared" si="1"/>
        <v>1.05</v>
      </c>
      <c r="Q29">
        <f t="shared" si="2"/>
        <v>1</v>
      </c>
      <c r="R29">
        <f t="shared" si="3"/>
        <v>1</v>
      </c>
      <c r="S29">
        <f t="shared" si="4"/>
        <v>1</v>
      </c>
      <c r="T29" s="87">
        <f t="array" ref="T29">EXP(SQRT(SUM(LN(O29:S29)^2)))</f>
        <v>1.05</v>
      </c>
    </row>
    <row r="30" spans="1:20" ht="47.25" customHeight="1" thickBot="1" x14ac:dyDescent="0.4">
      <c r="A30" s="15"/>
      <c r="B30" s="24" t="s">
        <v>116</v>
      </c>
      <c r="C30" s="56">
        <v>3.9675799999999998E-4</v>
      </c>
      <c r="D30" s="24" t="s">
        <v>70</v>
      </c>
      <c r="E30" s="16" t="s">
        <v>397</v>
      </c>
      <c r="F30" s="16" t="s">
        <v>395</v>
      </c>
      <c r="G30" s="16">
        <v>2019</v>
      </c>
      <c r="H30" s="16" t="s">
        <v>396</v>
      </c>
      <c r="I30" s="16" t="s">
        <v>107</v>
      </c>
      <c r="J30" s="20">
        <v>1</v>
      </c>
      <c r="K30" s="21">
        <v>3</v>
      </c>
      <c r="L30" s="20">
        <v>1</v>
      </c>
      <c r="M30" s="20">
        <v>1</v>
      </c>
      <c r="N30" s="20">
        <v>1</v>
      </c>
      <c r="O30">
        <f t="shared" si="0"/>
        <v>1</v>
      </c>
      <c r="P30">
        <f t="shared" si="1"/>
        <v>1.05</v>
      </c>
      <c r="Q30">
        <f t="shared" si="2"/>
        <v>1</v>
      </c>
      <c r="R30">
        <f t="shared" si="3"/>
        <v>1</v>
      </c>
      <c r="S30">
        <f t="shared" si="4"/>
        <v>1</v>
      </c>
      <c r="T30" s="87">
        <f t="array" ref="T30">EXP(SQRT(SUM(LN(O30:S30)^2)))</f>
        <v>1.05</v>
      </c>
    </row>
    <row r="31" spans="1:20" ht="47.25" customHeight="1" thickBot="1" x14ac:dyDescent="0.4">
      <c r="A31" s="15"/>
      <c r="B31" s="24" t="s">
        <v>118</v>
      </c>
      <c r="C31" s="56">
        <v>1.78522E-4</v>
      </c>
      <c r="D31" s="24" t="s">
        <v>70</v>
      </c>
      <c r="E31" s="16" t="s">
        <v>397</v>
      </c>
      <c r="F31" s="16" t="s">
        <v>395</v>
      </c>
      <c r="G31" s="16">
        <v>2019</v>
      </c>
      <c r="H31" s="16" t="s">
        <v>396</v>
      </c>
      <c r="I31" s="16" t="s">
        <v>107</v>
      </c>
      <c r="J31" s="20">
        <v>1</v>
      </c>
      <c r="K31" s="21">
        <v>3</v>
      </c>
      <c r="L31" s="20">
        <v>1</v>
      </c>
      <c r="M31" s="20">
        <v>1</v>
      </c>
      <c r="N31" s="20">
        <v>1</v>
      </c>
      <c r="O31">
        <f t="shared" si="0"/>
        <v>1</v>
      </c>
      <c r="P31">
        <f t="shared" si="1"/>
        <v>1.05</v>
      </c>
      <c r="Q31">
        <f t="shared" si="2"/>
        <v>1</v>
      </c>
      <c r="R31">
        <f t="shared" si="3"/>
        <v>1</v>
      </c>
      <c r="S31">
        <f t="shared" si="4"/>
        <v>1</v>
      </c>
      <c r="T31" s="87">
        <f t="array" ref="T31">EXP(SQRT(SUM(LN(O31:S31)^2)))</f>
        <v>1.05</v>
      </c>
    </row>
    <row r="32" spans="1:20" ht="47.25" customHeight="1" thickBot="1" x14ac:dyDescent="0.4">
      <c r="A32" s="23"/>
      <c r="B32" s="24" t="s">
        <v>120</v>
      </c>
      <c r="C32" s="56">
        <v>1.3191599999999999E-4</v>
      </c>
      <c r="D32" s="24" t="s">
        <v>70</v>
      </c>
      <c r="E32" s="16" t="s">
        <v>397</v>
      </c>
      <c r="F32" s="16" t="s">
        <v>395</v>
      </c>
      <c r="G32" s="16">
        <v>2019</v>
      </c>
      <c r="H32" s="16" t="s">
        <v>396</v>
      </c>
      <c r="I32" s="16" t="s">
        <v>107</v>
      </c>
      <c r="J32" s="20">
        <v>1</v>
      </c>
      <c r="K32" s="21">
        <v>3</v>
      </c>
      <c r="L32" s="20">
        <v>1</v>
      </c>
      <c r="M32" s="20">
        <v>1</v>
      </c>
      <c r="N32" s="20">
        <v>1</v>
      </c>
      <c r="O32">
        <f t="shared" si="0"/>
        <v>1</v>
      </c>
      <c r="P32">
        <f t="shared" si="1"/>
        <v>1.05</v>
      </c>
      <c r="Q32">
        <f t="shared" si="2"/>
        <v>1</v>
      </c>
      <c r="R32">
        <f t="shared" si="3"/>
        <v>1</v>
      </c>
      <c r="S32">
        <f t="shared" si="4"/>
        <v>1</v>
      </c>
      <c r="T32" s="87">
        <f t="array" ref="T32">EXP(SQRT(SUM(LN(O32:S32)^2)))</f>
        <v>1.05</v>
      </c>
    </row>
    <row r="33" spans="1:20" ht="47.25" customHeight="1" thickBot="1" x14ac:dyDescent="0.4">
      <c r="A33" s="15"/>
      <c r="B33" s="24" t="s">
        <v>122</v>
      </c>
      <c r="C33" s="56">
        <v>1.04403E-4</v>
      </c>
      <c r="D33" s="24" t="s">
        <v>70</v>
      </c>
      <c r="E33" s="16" t="s">
        <v>397</v>
      </c>
      <c r="F33" s="16" t="s">
        <v>395</v>
      </c>
      <c r="G33" s="16">
        <v>2019</v>
      </c>
      <c r="H33" s="16" t="s">
        <v>396</v>
      </c>
      <c r="I33" s="16" t="s">
        <v>107</v>
      </c>
      <c r="J33" s="20">
        <v>1</v>
      </c>
      <c r="K33" s="21">
        <v>3</v>
      </c>
      <c r="L33" s="20">
        <v>1</v>
      </c>
      <c r="M33" s="20">
        <v>1</v>
      </c>
      <c r="N33" s="20">
        <v>1</v>
      </c>
      <c r="O33">
        <f t="shared" si="0"/>
        <v>1</v>
      </c>
      <c r="P33">
        <f t="shared" si="1"/>
        <v>1.05</v>
      </c>
      <c r="Q33">
        <f t="shared" si="2"/>
        <v>1</v>
      </c>
      <c r="R33">
        <f t="shared" si="3"/>
        <v>1</v>
      </c>
      <c r="S33">
        <f t="shared" si="4"/>
        <v>1</v>
      </c>
      <c r="T33" s="87">
        <f t="array" ref="T33">EXP(SQRT(SUM(LN(O33:S33)^2)))</f>
        <v>1.05</v>
      </c>
    </row>
    <row r="34" spans="1:20" ht="47.25" customHeight="1" thickBot="1" x14ac:dyDescent="0.4">
      <c r="A34" s="23"/>
      <c r="B34" s="24" t="s">
        <v>124</v>
      </c>
      <c r="C34" s="56">
        <v>1.06542E-4</v>
      </c>
      <c r="D34" s="24" t="s">
        <v>70</v>
      </c>
      <c r="E34" s="16" t="s">
        <v>397</v>
      </c>
      <c r="F34" s="16" t="s">
        <v>395</v>
      </c>
      <c r="G34" s="16">
        <v>2019</v>
      </c>
      <c r="H34" s="16" t="s">
        <v>396</v>
      </c>
      <c r="I34" s="16" t="s">
        <v>107</v>
      </c>
      <c r="J34" s="20">
        <v>1</v>
      </c>
      <c r="K34" s="21">
        <v>3</v>
      </c>
      <c r="L34" s="20">
        <v>1</v>
      </c>
      <c r="M34" s="20">
        <v>1</v>
      </c>
      <c r="N34" s="20">
        <v>1</v>
      </c>
      <c r="O34">
        <f t="shared" si="0"/>
        <v>1</v>
      </c>
      <c r="P34">
        <f t="shared" si="1"/>
        <v>1.05</v>
      </c>
      <c r="Q34">
        <f t="shared" si="2"/>
        <v>1</v>
      </c>
      <c r="R34">
        <f t="shared" si="3"/>
        <v>1</v>
      </c>
      <c r="S34">
        <f t="shared" si="4"/>
        <v>1</v>
      </c>
      <c r="T34" s="87">
        <f t="array" ref="T34">EXP(SQRT(SUM(LN(O34:S34)^2)))</f>
        <v>1.05</v>
      </c>
    </row>
    <row r="35" spans="1:20" ht="47.25" customHeight="1" thickBot="1" x14ac:dyDescent="0.4">
      <c r="A35" s="15" t="s">
        <v>126</v>
      </c>
      <c r="B35" s="24" t="s">
        <v>127</v>
      </c>
      <c r="C35" s="16">
        <v>2.5000000000000001E-2</v>
      </c>
      <c r="D35" s="24" t="s">
        <v>128</v>
      </c>
      <c r="E35" s="16" t="s">
        <v>397</v>
      </c>
      <c r="F35" s="16" t="s">
        <v>395</v>
      </c>
      <c r="G35" s="16">
        <v>2019</v>
      </c>
      <c r="H35" s="16" t="s">
        <v>396</v>
      </c>
      <c r="I35" s="16" t="s">
        <v>60</v>
      </c>
      <c r="J35" s="20">
        <v>1</v>
      </c>
      <c r="K35" s="21">
        <v>3</v>
      </c>
      <c r="L35" s="20">
        <v>1</v>
      </c>
      <c r="M35" s="20">
        <v>1</v>
      </c>
      <c r="N35" s="20">
        <v>1</v>
      </c>
      <c r="O35">
        <f t="shared" si="0"/>
        <v>1</v>
      </c>
      <c r="P35">
        <f t="shared" si="1"/>
        <v>1.05</v>
      </c>
      <c r="Q35">
        <f t="shared" si="2"/>
        <v>1</v>
      </c>
      <c r="R35">
        <f t="shared" si="3"/>
        <v>1</v>
      </c>
      <c r="S35">
        <f t="shared" si="4"/>
        <v>1</v>
      </c>
      <c r="T35" s="87">
        <f t="array" ref="T35">EXP(SQRT(SUM(LN(O35:S35)^2)))</f>
        <v>1.05</v>
      </c>
    </row>
    <row r="36" spans="1:20" ht="49.5" customHeight="1" thickBot="1" x14ac:dyDescent="0.4">
      <c r="A36" s="15"/>
      <c r="B36" s="25" t="s">
        <v>129</v>
      </c>
      <c r="C36" s="25" t="s">
        <v>130</v>
      </c>
      <c r="D36" s="24"/>
      <c r="E36" s="24"/>
      <c r="F36" s="24"/>
      <c r="G36" s="24"/>
      <c r="H36" s="24"/>
      <c r="I36" s="16"/>
      <c r="J36" s="26"/>
      <c r="K36" s="26"/>
      <c r="L36" s="26"/>
      <c r="M36" s="26"/>
      <c r="N36" s="26"/>
      <c r="O36" t="str">
        <f t="shared" ref="O36:O67" si="5">IF(J36=1,W$5,IF(J36=2,W$6,IF(J36=3,W$7,IF(J36=4,W$8,IF(J36=5,W$9,"no")))))</f>
        <v>no</v>
      </c>
      <c r="P36" t="str">
        <f t="shared" ref="P36:P67" si="6">IF(K36=1,X$5,IF(K36=2,X$6,IF(K36=3,X$7,IF(K36=4,X$8,IF(K36=5,X$9,"no")))))</f>
        <v>no</v>
      </c>
      <c r="Q36" t="str">
        <f t="shared" ref="Q36:Q67" si="7">IF(L36=1,Y$5,IF(L36=2,Y$6,IF(L36=3,Y$7,IF(L36=4,Y$8,IF(L36=5,Y$9,"no")))))</f>
        <v>no</v>
      </c>
      <c r="R36" t="str">
        <f t="shared" ref="R36:R67" si="8">IF(M36=1,Z$5,IF(M36=2,Z$6,IF(M36=3,Z$7,IF(M36=4,Z$8,IF(M36=5,Z$9,"no")))))</f>
        <v>no</v>
      </c>
      <c r="S36" t="str">
        <f t="shared" ref="S36:S67" si="9">IF(N36=1,AA$5,IF(N36=2,AA$6,IF(N36=3,AA$7,IF(N36=4,AA$8,IF(N36=5,AA$9,"no")))))</f>
        <v>no</v>
      </c>
      <c r="T36" s="87" t="e">
        <f t="array" ref="T36">EXP(SQRT(SUM(LN(O36:S36)^2)))</f>
        <v>#VALUE!</v>
      </c>
    </row>
    <row r="37" spans="1:20" ht="47.25" customHeight="1" thickBot="1" x14ac:dyDescent="0.4">
      <c r="A37" s="15" t="s">
        <v>131</v>
      </c>
      <c r="B37" s="16" t="s">
        <v>132</v>
      </c>
      <c r="C37" s="56">
        <v>9.1700000000000006E-5</v>
      </c>
      <c r="D37" s="24" t="s">
        <v>74</v>
      </c>
      <c r="E37" s="16" t="s">
        <v>134</v>
      </c>
      <c r="F37" s="16" t="s">
        <v>395</v>
      </c>
      <c r="G37" s="16">
        <v>2019</v>
      </c>
      <c r="H37" s="16" t="s">
        <v>396</v>
      </c>
      <c r="I37" s="16" t="s">
        <v>60</v>
      </c>
      <c r="J37" s="20">
        <v>1</v>
      </c>
      <c r="K37" s="21">
        <v>3</v>
      </c>
      <c r="L37" s="20">
        <v>1</v>
      </c>
      <c r="M37" s="20">
        <v>1</v>
      </c>
      <c r="N37" s="20">
        <v>1</v>
      </c>
      <c r="O37">
        <f t="shared" si="5"/>
        <v>1</v>
      </c>
      <c r="P37">
        <f t="shared" si="6"/>
        <v>1.05</v>
      </c>
      <c r="Q37">
        <f t="shared" si="7"/>
        <v>1</v>
      </c>
      <c r="R37">
        <f t="shared" si="8"/>
        <v>1</v>
      </c>
      <c r="S37">
        <f t="shared" si="9"/>
        <v>1</v>
      </c>
      <c r="T37" s="87">
        <f t="array" ref="T37">EXP(SQRT(SUM(LN(O37:S37)^2)))</f>
        <v>1.05</v>
      </c>
    </row>
    <row r="38" spans="1:20" ht="47.25" customHeight="1" thickBot="1" x14ac:dyDescent="0.4">
      <c r="A38" s="15"/>
      <c r="B38" s="16" t="s">
        <v>135</v>
      </c>
      <c r="C38" s="56">
        <v>3.2600000000000001E-4</v>
      </c>
      <c r="D38" s="16" t="s">
        <v>74</v>
      </c>
      <c r="E38" s="16" t="s">
        <v>137</v>
      </c>
      <c r="F38" s="16" t="s">
        <v>395</v>
      </c>
      <c r="G38" s="16">
        <v>2019</v>
      </c>
      <c r="H38" s="16" t="s">
        <v>396</v>
      </c>
      <c r="I38" s="16" t="s">
        <v>60</v>
      </c>
      <c r="J38" s="22">
        <v>2</v>
      </c>
      <c r="K38" s="21">
        <v>3</v>
      </c>
      <c r="L38" s="20">
        <v>1</v>
      </c>
      <c r="M38" s="20">
        <v>1</v>
      </c>
      <c r="N38" s="20">
        <v>1</v>
      </c>
      <c r="O38">
        <f t="shared" si="5"/>
        <v>1.05</v>
      </c>
      <c r="P38">
        <f t="shared" si="6"/>
        <v>1.05</v>
      </c>
      <c r="Q38">
        <f t="shared" si="7"/>
        <v>1</v>
      </c>
      <c r="R38">
        <f t="shared" si="8"/>
        <v>1</v>
      </c>
      <c r="S38">
        <f t="shared" si="9"/>
        <v>1</v>
      </c>
      <c r="T38" s="87">
        <f t="array" ref="T38">EXP(SQRT(SUM(LN(O38:S38)^2)))</f>
        <v>1.0714359004449265</v>
      </c>
    </row>
    <row r="39" spans="1:20" ht="47.25" customHeight="1" thickBot="1" x14ac:dyDescent="0.4">
      <c r="A39" s="15"/>
      <c r="B39" s="16" t="s">
        <v>138</v>
      </c>
      <c r="C39" s="56">
        <v>1.26E-5</v>
      </c>
      <c r="D39" s="16" t="s">
        <v>74</v>
      </c>
      <c r="E39" s="16" t="s">
        <v>134</v>
      </c>
      <c r="F39" s="16" t="s">
        <v>395</v>
      </c>
      <c r="G39" s="16">
        <v>2019</v>
      </c>
      <c r="H39" s="16" t="s">
        <v>396</v>
      </c>
      <c r="I39" s="16" t="s">
        <v>60</v>
      </c>
      <c r="J39" s="20">
        <v>1</v>
      </c>
      <c r="K39" s="21">
        <v>3</v>
      </c>
      <c r="L39" s="20">
        <v>1</v>
      </c>
      <c r="M39" s="20">
        <v>1</v>
      </c>
      <c r="N39" s="20">
        <v>1</v>
      </c>
      <c r="O39">
        <f t="shared" si="5"/>
        <v>1</v>
      </c>
      <c r="P39">
        <f t="shared" si="6"/>
        <v>1.05</v>
      </c>
      <c r="Q39">
        <f t="shared" si="7"/>
        <v>1</v>
      </c>
      <c r="R39">
        <f t="shared" si="8"/>
        <v>1</v>
      </c>
      <c r="S39">
        <f t="shared" si="9"/>
        <v>1</v>
      </c>
      <c r="T39" s="87">
        <f t="array" ref="T39">EXP(SQRT(SUM(LN(O39:S39)^2)))</f>
        <v>1.05</v>
      </c>
    </row>
    <row r="40" spans="1:20" ht="47.25" customHeight="1" thickBot="1" x14ac:dyDescent="0.4">
      <c r="A40" s="15"/>
      <c r="B40" s="16" t="s">
        <v>140</v>
      </c>
      <c r="C40" s="56">
        <v>2.3600000000000001E-5</v>
      </c>
      <c r="D40" s="16" t="s">
        <v>74</v>
      </c>
      <c r="E40" s="16" t="s">
        <v>134</v>
      </c>
      <c r="F40" s="16" t="s">
        <v>395</v>
      </c>
      <c r="G40" s="16">
        <v>2019</v>
      </c>
      <c r="H40" s="16" t="s">
        <v>396</v>
      </c>
      <c r="I40" s="16" t="s">
        <v>60</v>
      </c>
      <c r="J40" s="20">
        <v>1</v>
      </c>
      <c r="K40" s="21">
        <v>3</v>
      </c>
      <c r="L40" s="20">
        <v>1</v>
      </c>
      <c r="M40" s="20">
        <v>1</v>
      </c>
      <c r="N40" s="20">
        <v>1</v>
      </c>
      <c r="O40">
        <f t="shared" si="5"/>
        <v>1</v>
      </c>
      <c r="P40">
        <f t="shared" si="6"/>
        <v>1.05</v>
      </c>
      <c r="Q40">
        <f t="shared" si="7"/>
        <v>1</v>
      </c>
      <c r="R40">
        <f t="shared" si="8"/>
        <v>1</v>
      </c>
      <c r="S40">
        <f t="shared" si="9"/>
        <v>1</v>
      </c>
      <c r="T40" s="87">
        <f t="array" ref="T40">EXP(SQRT(SUM(LN(O40:S40)^2)))</f>
        <v>1.05</v>
      </c>
    </row>
    <row r="41" spans="1:20" ht="47.25" customHeight="1" thickBot="1" x14ac:dyDescent="0.4">
      <c r="A41" s="15"/>
      <c r="B41" s="16" t="s">
        <v>142</v>
      </c>
      <c r="C41" s="16">
        <v>0</v>
      </c>
      <c r="D41" s="16" t="s">
        <v>74</v>
      </c>
      <c r="E41" s="16" t="s">
        <v>134</v>
      </c>
      <c r="F41" s="16" t="s">
        <v>395</v>
      </c>
      <c r="G41" s="16">
        <v>2019</v>
      </c>
      <c r="H41" s="16" t="s">
        <v>396</v>
      </c>
      <c r="I41" s="16" t="s">
        <v>60</v>
      </c>
      <c r="J41" s="20">
        <v>1</v>
      </c>
      <c r="K41" s="21">
        <v>3</v>
      </c>
      <c r="L41" s="20">
        <v>1</v>
      </c>
      <c r="M41" s="20">
        <v>1</v>
      </c>
      <c r="N41" s="20">
        <v>1</v>
      </c>
      <c r="O41">
        <f t="shared" si="5"/>
        <v>1</v>
      </c>
      <c r="P41">
        <f t="shared" si="6"/>
        <v>1.05</v>
      </c>
      <c r="Q41">
        <f t="shared" si="7"/>
        <v>1</v>
      </c>
      <c r="R41">
        <f t="shared" si="8"/>
        <v>1</v>
      </c>
      <c r="S41">
        <f t="shared" si="9"/>
        <v>1</v>
      </c>
      <c r="T41" s="87">
        <f t="array" ref="T41">EXP(SQRT(SUM(LN(O41:S41)^2)))</f>
        <v>1.05</v>
      </c>
    </row>
    <row r="42" spans="1:20" ht="47.25" customHeight="1" thickBot="1" x14ac:dyDescent="0.4">
      <c r="A42" s="15"/>
      <c r="B42" s="16" t="s">
        <v>144</v>
      </c>
      <c r="C42" s="56">
        <v>5.7299999999999997E-5</v>
      </c>
      <c r="D42" s="16" t="s">
        <v>74</v>
      </c>
      <c r="E42" s="16" t="s">
        <v>146</v>
      </c>
      <c r="F42" s="16" t="s">
        <v>395</v>
      </c>
      <c r="G42" s="16">
        <v>2019</v>
      </c>
      <c r="H42" s="16" t="s">
        <v>280</v>
      </c>
      <c r="I42" s="16" t="s">
        <v>60</v>
      </c>
      <c r="J42" s="22">
        <v>2</v>
      </c>
      <c r="K42" s="21">
        <v>3</v>
      </c>
      <c r="L42" s="20">
        <v>1</v>
      </c>
      <c r="M42" s="22">
        <v>2</v>
      </c>
      <c r="N42" s="20">
        <v>1</v>
      </c>
      <c r="O42">
        <f t="shared" si="5"/>
        <v>1.05</v>
      </c>
      <c r="P42">
        <f t="shared" si="6"/>
        <v>1.05</v>
      </c>
      <c r="Q42">
        <f t="shared" si="7"/>
        <v>1</v>
      </c>
      <c r="R42">
        <f t="shared" si="8"/>
        <v>1.01</v>
      </c>
      <c r="S42">
        <f t="shared" si="9"/>
        <v>1</v>
      </c>
      <c r="T42" s="87">
        <f t="array" ref="T42">EXP(SQRT(SUM(LN(O42:S42)^2)))</f>
        <v>1.0722009304576894</v>
      </c>
    </row>
    <row r="43" spans="1:20" ht="47.25" customHeight="1" thickBot="1" x14ac:dyDescent="0.4">
      <c r="A43" s="15"/>
      <c r="B43" s="16" t="s">
        <v>147</v>
      </c>
      <c r="C43" s="56">
        <v>1.4999999999999999E-4</v>
      </c>
      <c r="D43" s="16" t="s">
        <v>74</v>
      </c>
      <c r="E43" s="16" t="s">
        <v>146</v>
      </c>
      <c r="F43" s="16" t="s">
        <v>395</v>
      </c>
      <c r="G43" s="16">
        <v>2019</v>
      </c>
      <c r="H43" s="16" t="s">
        <v>280</v>
      </c>
      <c r="I43" s="16" t="s">
        <v>60</v>
      </c>
      <c r="J43" s="22">
        <v>2</v>
      </c>
      <c r="K43" s="21">
        <v>3</v>
      </c>
      <c r="L43" s="20">
        <v>1</v>
      </c>
      <c r="M43" s="22">
        <v>2</v>
      </c>
      <c r="N43" s="20">
        <v>1</v>
      </c>
      <c r="O43">
        <f t="shared" si="5"/>
        <v>1.05</v>
      </c>
      <c r="P43">
        <f t="shared" si="6"/>
        <v>1.05</v>
      </c>
      <c r="Q43">
        <f t="shared" si="7"/>
        <v>1</v>
      </c>
      <c r="R43">
        <f t="shared" si="8"/>
        <v>1.01</v>
      </c>
      <c r="S43">
        <f t="shared" si="9"/>
        <v>1</v>
      </c>
      <c r="T43" s="87">
        <f t="array" ref="T43">EXP(SQRT(SUM(LN(O43:S43)^2)))</f>
        <v>1.0722009304576894</v>
      </c>
    </row>
    <row r="44" spans="1:20" ht="66" customHeight="1" thickBot="1" x14ac:dyDescent="0.4">
      <c r="A44" s="15" t="s">
        <v>149</v>
      </c>
      <c r="B44" s="16" t="s">
        <v>398</v>
      </c>
      <c r="C44" s="16">
        <v>6.0000000000000001E-3</v>
      </c>
      <c r="D44" s="16" t="s">
        <v>74</v>
      </c>
      <c r="E44" s="16" t="s">
        <v>151</v>
      </c>
      <c r="F44" s="16" t="s">
        <v>395</v>
      </c>
      <c r="G44" s="16">
        <v>2019</v>
      </c>
      <c r="H44" s="16" t="s">
        <v>396</v>
      </c>
      <c r="I44" s="16" t="s">
        <v>152</v>
      </c>
      <c r="J44" s="27">
        <v>4</v>
      </c>
      <c r="K44" s="21">
        <v>3</v>
      </c>
      <c r="L44" s="20">
        <v>1</v>
      </c>
      <c r="M44" s="20">
        <v>1</v>
      </c>
      <c r="N44" s="22">
        <v>2</v>
      </c>
      <c r="O44">
        <f t="shared" si="5"/>
        <v>1.2</v>
      </c>
      <c r="P44">
        <f t="shared" si="6"/>
        <v>1.05</v>
      </c>
      <c r="Q44">
        <f t="shared" si="7"/>
        <v>1</v>
      </c>
      <c r="R44">
        <f t="shared" si="8"/>
        <v>1</v>
      </c>
      <c r="S44">
        <f t="shared" si="9"/>
        <v>1.05</v>
      </c>
      <c r="T44" s="87">
        <f t="array" ref="T44">EXP(SQRT(SUM(LN(O44:S44)^2)))</f>
        <v>1.2152396494091648</v>
      </c>
    </row>
    <row r="45" spans="1:20" ht="58.5" thickBot="1" x14ac:dyDescent="0.4">
      <c r="A45" s="15" t="s">
        <v>199</v>
      </c>
      <c r="B45" s="16" t="s">
        <v>200</v>
      </c>
      <c r="C45" s="16">
        <v>2.06235197558902E-7</v>
      </c>
      <c r="D45" s="16" t="s">
        <v>74</v>
      </c>
      <c r="E45" s="16" t="s">
        <v>146</v>
      </c>
      <c r="F45" s="16" t="s">
        <v>395</v>
      </c>
      <c r="G45" s="16">
        <v>2019</v>
      </c>
      <c r="H45" s="16" t="s">
        <v>280</v>
      </c>
      <c r="I45" s="16" t="s">
        <v>60</v>
      </c>
      <c r="J45" s="22">
        <v>2</v>
      </c>
      <c r="K45" s="21">
        <v>3</v>
      </c>
      <c r="L45" s="20">
        <v>1</v>
      </c>
      <c r="M45" s="22">
        <v>2</v>
      </c>
      <c r="N45" s="20">
        <v>1</v>
      </c>
      <c r="O45">
        <f t="shared" si="5"/>
        <v>1.05</v>
      </c>
      <c r="P45">
        <f t="shared" si="6"/>
        <v>1.05</v>
      </c>
      <c r="Q45">
        <f t="shared" si="7"/>
        <v>1</v>
      </c>
      <c r="R45">
        <f t="shared" si="8"/>
        <v>1.01</v>
      </c>
      <c r="S45">
        <f t="shared" si="9"/>
        <v>1</v>
      </c>
      <c r="T45" s="87">
        <f t="array" ref="T45">EXP(SQRT(SUM(LN(O45:S45)^2)))</f>
        <v>1.0722009304576894</v>
      </c>
    </row>
    <row r="46" spans="1:20" ht="44" thickBot="1" x14ac:dyDescent="0.4">
      <c r="A46" s="15"/>
      <c r="B46" s="16" t="s">
        <v>203</v>
      </c>
      <c r="C46" s="16">
        <v>1.2024432827922701E-8</v>
      </c>
      <c r="D46" s="16" t="s">
        <v>74</v>
      </c>
      <c r="E46" s="16" t="s">
        <v>146</v>
      </c>
      <c r="F46" s="16" t="s">
        <v>395</v>
      </c>
      <c r="G46" s="16">
        <v>2019</v>
      </c>
      <c r="H46" s="16" t="s">
        <v>280</v>
      </c>
      <c r="I46" s="16" t="s">
        <v>60</v>
      </c>
      <c r="J46" s="22">
        <v>2</v>
      </c>
      <c r="K46" s="21">
        <v>3</v>
      </c>
      <c r="L46" s="20">
        <v>1</v>
      </c>
      <c r="M46" s="22">
        <v>2</v>
      </c>
      <c r="N46" s="20">
        <v>1</v>
      </c>
      <c r="O46">
        <f t="shared" si="5"/>
        <v>1.05</v>
      </c>
      <c r="P46">
        <f t="shared" si="6"/>
        <v>1.05</v>
      </c>
      <c r="Q46">
        <f t="shared" si="7"/>
        <v>1</v>
      </c>
      <c r="R46">
        <f t="shared" si="8"/>
        <v>1.01</v>
      </c>
      <c r="S46">
        <f t="shared" si="9"/>
        <v>1</v>
      </c>
      <c r="T46" s="87">
        <f t="array" ref="T46">EXP(SQRT(SUM(LN(O46:S46)^2)))</f>
        <v>1.0722009304576894</v>
      </c>
    </row>
    <row r="47" spans="1:20" ht="44" thickBot="1" x14ac:dyDescent="0.4">
      <c r="A47" s="15"/>
      <c r="B47" s="16" t="s">
        <v>203</v>
      </c>
      <c r="C47" s="16">
        <v>1.3474388601024501E-7</v>
      </c>
      <c r="D47" s="16" t="s">
        <v>74</v>
      </c>
      <c r="E47" s="16" t="s">
        <v>146</v>
      </c>
      <c r="F47" s="16" t="s">
        <v>395</v>
      </c>
      <c r="G47" s="16">
        <v>2019</v>
      </c>
      <c r="H47" s="16" t="s">
        <v>280</v>
      </c>
      <c r="I47" s="16" t="s">
        <v>60</v>
      </c>
      <c r="J47" s="22">
        <v>2</v>
      </c>
      <c r="K47" s="21">
        <v>3</v>
      </c>
      <c r="L47" s="20">
        <v>1</v>
      </c>
      <c r="M47" s="22">
        <v>2</v>
      </c>
      <c r="N47" s="20">
        <v>1</v>
      </c>
      <c r="O47">
        <f t="shared" si="5"/>
        <v>1.05</v>
      </c>
      <c r="P47">
        <f t="shared" si="6"/>
        <v>1.05</v>
      </c>
      <c r="Q47">
        <f t="shared" si="7"/>
        <v>1</v>
      </c>
      <c r="R47">
        <f t="shared" si="8"/>
        <v>1.01</v>
      </c>
      <c r="S47">
        <f t="shared" si="9"/>
        <v>1</v>
      </c>
      <c r="T47" s="87">
        <f t="array" ref="T47">EXP(SQRT(SUM(LN(O47:S47)^2)))</f>
        <v>1.0722009304576894</v>
      </c>
    </row>
    <row r="48" spans="1:20" ht="44" thickBot="1" x14ac:dyDescent="0.4">
      <c r="A48" s="15"/>
      <c r="B48" s="16" t="s">
        <v>204</v>
      </c>
      <c r="C48" s="16">
        <v>-1.6390216480472698E-5</v>
      </c>
      <c r="D48" s="16" t="s">
        <v>74</v>
      </c>
      <c r="E48" s="16" t="s">
        <v>146</v>
      </c>
      <c r="F48" s="16" t="s">
        <v>395</v>
      </c>
      <c r="G48" s="16">
        <v>2019</v>
      </c>
      <c r="H48" s="16" t="s">
        <v>280</v>
      </c>
      <c r="I48" s="16" t="s">
        <v>60</v>
      </c>
      <c r="J48" s="22">
        <v>2</v>
      </c>
      <c r="K48" s="21">
        <v>3</v>
      </c>
      <c r="L48" s="20">
        <v>1</v>
      </c>
      <c r="M48" s="22">
        <v>2</v>
      </c>
      <c r="N48" s="20">
        <v>1</v>
      </c>
      <c r="O48">
        <f t="shared" si="5"/>
        <v>1.05</v>
      </c>
      <c r="P48">
        <f t="shared" si="6"/>
        <v>1.05</v>
      </c>
      <c r="Q48">
        <f t="shared" si="7"/>
        <v>1</v>
      </c>
      <c r="R48">
        <f t="shared" si="8"/>
        <v>1.01</v>
      </c>
      <c r="S48">
        <f t="shared" si="9"/>
        <v>1</v>
      </c>
      <c r="T48" s="87">
        <f t="array" ref="T48">EXP(SQRT(SUM(LN(O48:S48)^2)))</f>
        <v>1.0722009304576894</v>
      </c>
    </row>
    <row r="49" spans="1:20" ht="44" thickBot="1" x14ac:dyDescent="0.4">
      <c r="A49" s="15"/>
      <c r="B49" s="16" t="s">
        <v>205</v>
      </c>
      <c r="C49" s="16">
        <v>5.9962038461561201E-6</v>
      </c>
      <c r="D49" s="16" t="s">
        <v>74</v>
      </c>
      <c r="E49" s="16" t="s">
        <v>146</v>
      </c>
      <c r="F49" s="16" t="s">
        <v>395</v>
      </c>
      <c r="G49" s="16">
        <v>2019</v>
      </c>
      <c r="H49" s="16" t="s">
        <v>280</v>
      </c>
      <c r="I49" s="16" t="s">
        <v>60</v>
      </c>
      <c r="J49" s="22">
        <v>2</v>
      </c>
      <c r="K49" s="21">
        <v>3</v>
      </c>
      <c r="L49" s="20">
        <v>1</v>
      </c>
      <c r="M49" s="22">
        <v>2</v>
      </c>
      <c r="N49" s="20">
        <v>1</v>
      </c>
      <c r="O49">
        <f t="shared" si="5"/>
        <v>1.05</v>
      </c>
      <c r="P49">
        <f t="shared" si="6"/>
        <v>1.05</v>
      </c>
      <c r="Q49">
        <f t="shared" si="7"/>
        <v>1</v>
      </c>
      <c r="R49">
        <f t="shared" si="8"/>
        <v>1.01</v>
      </c>
      <c r="S49">
        <f t="shared" si="9"/>
        <v>1</v>
      </c>
      <c r="T49" s="87">
        <f t="array" ref="T49">EXP(SQRT(SUM(LN(O49:S49)^2)))</f>
        <v>1.0722009304576894</v>
      </c>
    </row>
    <row r="50" spans="1:20" ht="44" thickBot="1" x14ac:dyDescent="0.4">
      <c r="A50" s="15"/>
      <c r="B50" s="16" t="s">
        <v>205</v>
      </c>
      <c r="C50" s="16">
        <v>1.5913320164567199E-5</v>
      </c>
      <c r="D50" s="16" t="s">
        <v>74</v>
      </c>
      <c r="E50" s="16" t="s">
        <v>146</v>
      </c>
      <c r="F50" s="16" t="s">
        <v>395</v>
      </c>
      <c r="G50" s="16">
        <v>2019</v>
      </c>
      <c r="H50" s="16" t="s">
        <v>280</v>
      </c>
      <c r="I50" s="16" t="s">
        <v>60</v>
      </c>
      <c r="J50" s="22">
        <v>2</v>
      </c>
      <c r="K50" s="21">
        <v>3</v>
      </c>
      <c r="L50" s="20">
        <v>1</v>
      </c>
      <c r="M50" s="22">
        <v>2</v>
      </c>
      <c r="N50" s="20">
        <v>1</v>
      </c>
      <c r="O50">
        <f t="shared" si="5"/>
        <v>1.05</v>
      </c>
      <c r="P50">
        <f t="shared" si="6"/>
        <v>1.05</v>
      </c>
      <c r="Q50">
        <f t="shared" si="7"/>
        <v>1</v>
      </c>
      <c r="R50">
        <f t="shared" si="8"/>
        <v>1.01</v>
      </c>
      <c r="S50">
        <f t="shared" si="9"/>
        <v>1</v>
      </c>
      <c r="T50" s="87">
        <f t="array" ref="T50">EXP(SQRT(SUM(LN(O50:S50)^2)))</f>
        <v>1.0722009304576894</v>
      </c>
    </row>
    <row r="51" spans="1:20" ht="44" thickBot="1" x14ac:dyDescent="0.4">
      <c r="A51" s="15"/>
      <c r="B51" s="16" t="s">
        <v>206</v>
      </c>
      <c r="C51" s="16">
        <v>-1.6404898214712099E-5</v>
      </c>
      <c r="D51" s="16" t="s">
        <v>74</v>
      </c>
      <c r="E51" s="16" t="s">
        <v>146</v>
      </c>
      <c r="F51" s="16" t="s">
        <v>395</v>
      </c>
      <c r="G51" s="16">
        <v>2019</v>
      </c>
      <c r="H51" s="16" t="s">
        <v>280</v>
      </c>
      <c r="I51" s="16" t="s">
        <v>60</v>
      </c>
      <c r="J51" s="22">
        <v>2</v>
      </c>
      <c r="K51" s="21">
        <v>3</v>
      </c>
      <c r="L51" s="20">
        <v>1</v>
      </c>
      <c r="M51" s="22">
        <v>2</v>
      </c>
      <c r="N51" s="20">
        <v>1</v>
      </c>
      <c r="O51">
        <f t="shared" si="5"/>
        <v>1.05</v>
      </c>
      <c r="P51">
        <f t="shared" si="6"/>
        <v>1.05</v>
      </c>
      <c r="Q51">
        <f t="shared" si="7"/>
        <v>1</v>
      </c>
      <c r="R51">
        <f t="shared" si="8"/>
        <v>1.01</v>
      </c>
      <c r="S51">
        <f t="shared" si="9"/>
        <v>1</v>
      </c>
      <c r="T51" s="87">
        <f t="array" ref="T51">EXP(SQRT(SUM(LN(O51:S51)^2)))</f>
        <v>1.0722009304576894</v>
      </c>
    </row>
    <row r="52" spans="1:20" ht="44" thickBot="1" x14ac:dyDescent="0.4">
      <c r="A52" s="15"/>
      <c r="B52" s="16" t="s">
        <v>207</v>
      </c>
      <c r="C52" s="16">
        <v>8.2880475994150996E-7</v>
      </c>
      <c r="D52" s="16" t="s">
        <v>74</v>
      </c>
      <c r="E52" s="16" t="s">
        <v>146</v>
      </c>
      <c r="F52" s="16" t="s">
        <v>395</v>
      </c>
      <c r="G52" s="16">
        <v>2019</v>
      </c>
      <c r="H52" s="16" t="s">
        <v>280</v>
      </c>
      <c r="I52" s="16" t="s">
        <v>60</v>
      </c>
      <c r="J52" s="22">
        <v>2</v>
      </c>
      <c r="K52" s="21">
        <v>3</v>
      </c>
      <c r="L52" s="20">
        <v>1</v>
      </c>
      <c r="M52" s="22">
        <v>2</v>
      </c>
      <c r="N52" s="20">
        <v>1</v>
      </c>
      <c r="O52">
        <f t="shared" si="5"/>
        <v>1.05</v>
      </c>
      <c r="P52">
        <f t="shared" si="6"/>
        <v>1.05</v>
      </c>
      <c r="Q52">
        <f t="shared" si="7"/>
        <v>1</v>
      </c>
      <c r="R52">
        <f t="shared" si="8"/>
        <v>1.01</v>
      </c>
      <c r="S52">
        <f t="shared" si="9"/>
        <v>1</v>
      </c>
      <c r="T52" s="87">
        <f t="array" ref="T52">EXP(SQRT(SUM(LN(O52:S52)^2)))</f>
        <v>1.0722009304576894</v>
      </c>
    </row>
    <row r="53" spans="1:20" ht="44" thickBot="1" x14ac:dyDescent="0.4">
      <c r="A53" s="15"/>
      <c r="B53" s="16" t="s">
        <v>207</v>
      </c>
      <c r="C53" s="16">
        <v>1.08031156051866E-5</v>
      </c>
      <c r="D53" s="16" t="s">
        <v>74</v>
      </c>
      <c r="E53" s="16" t="s">
        <v>146</v>
      </c>
      <c r="F53" s="16" t="s">
        <v>395</v>
      </c>
      <c r="G53" s="16">
        <v>2019</v>
      </c>
      <c r="H53" s="16" t="s">
        <v>280</v>
      </c>
      <c r="I53" s="16" t="s">
        <v>60</v>
      </c>
      <c r="J53" s="22">
        <v>2</v>
      </c>
      <c r="K53" s="21">
        <v>3</v>
      </c>
      <c r="L53" s="20">
        <v>1</v>
      </c>
      <c r="M53" s="22">
        <v>2</v>
      </c>
      <c r="N53" s="20">
        <v>1</v>
      </c>
      <c r="O53">
        <f t="shared" si="5"/>
        <v>1.05</v>
      </c>
      <c r="P53">
        <f t="shared" si="6"/>
        <v>1.05</v>
      </c>
      <c r="Q53">
        <f t="shared" si="7"/>
        <v>1</v>
      </c>
      <c r="R53">
        <f t="shared" si="8"/>
        <v>1.01</v>
      </c>
      <c r="S53">
        <f t="shared" si="9"/>
        <v>1</v>
      </c>
      <c r="T53" s="87">
        <f t="array" ref="T53">EXP(SQRT(SUM(LN(O53:S53)^2)))</f>
        <v>1.0722009304576894</v>
      </c>
    </row>
    <row r="54" spans="1:20" ht="44" thickBot="1" x14ac:dyDescent="0.4">
      <c r="A54" s="15"/>
      <c r="B54" s="16" t="s">
        <v>208</v>
      </c>
      <c r="C54" s="16">
        <v>-4.2503185021971903E-6</v>
      </c>
      <c r="D54" s="16" t="s">
        <v>74</v>
      </c>
      <c r="E54" s="16" t="s">
        <v>146</v>
      </c>
      <c r="F54" s="16" t="s">
        <v>395</v>
      </c>
      <c r="G54" s="16">
        <v>2019</v>
      </c>
      <c r="H54" s="16" t="s">
        <v>280</v>
      </c>
      <c r="I54" s="16" t="s">
        <v>60</v>
      </c>
      <c r="J54" s="22">
        <v>2</v>
      </c>
      <c r="K54" s="21">
        <v>3</v>
      </c>
      <c r="L54" s="20">
        <v>1</v>
      </c>
      <c r="M54" s="22">
        <v>2</v>
      </c>
      <c r="N54" s="20">
        <v>1</v>
      </c>
      <c r="O54">
        <f t="shared" si="5"/>
        <v>1.05</v>
      </c>
      <c r="P54">
        <f t="shared" si="6"/>
        <v>1.05</v>
      </c>
      <c r="Q54">
        <f t="shared" si="7"/>
        <v>1</v>
      </c>
      <c r="R54">
        <f t="shared" si="8"/>
        <v>1.01</v>
      </c>
      <c r="S54">
        <f t="shared" si="9"/>
        <v>1</v>
      </c>
      <c r="T54" s="87">
        <f t="array" ref="T54">EXP(SQRT(SUM(LN(O54:S54)^2)))</f>
        <v>1.0722009304576894</v>
      </c>
    </row>
    <row r="55" spans="1:20" ht="44" thickBot="1" x14ac:dyDescent="0.4">
      <c r="A55" s="15"/>
      <c r="B55" s="16" t="s">
        <v>208</v>
      </c>
      <c r="C55" s="16">
        <v>1.17288674954187E-7</v>
      </c>
      <c r="D55" s="16" t="s">
        <v>74</v>
      </c>
      <c r="E55" s="16" t="s">
        <v>146</v>
      </c>
      <c r="F55" s="16" t="s">
        <v>395</v>
      </c>
      <c r="G55" s="16">
        <v>2019</v>
      </c>
      <c r="H55" s="16" t="s">
        <v>280</v>
      </c>
      <c r="I55" s="16" t="s">
        <v>60</v>
      </c>
      <c r="J55" s="22">
        <v>2</v>
      </c>
      <c r="K55" s="21">
        <v>3</v>
      </c>
      <c r="L55" s="20">
        <v>1</v>
      </c>
      <c r="M55" s="22">
        <v>2</v>
      </c>
      <c r="N55" s="20">
        <v>1</v>
      </c>
      <c r="O55">
        <f t="shared" si="5"/>
        <v>1.05</v>
      </c>
      <c r="P55">
        <f t="shared" si="6"/>
        <v>1.05</v>
      </c>
      <c r="Q55">
        <f t="shared" si="7"/>
        <v>1</v>
      </c>
      <c r="R55">
        <f t="shared" si="8"/>
        <v>1.01</v>
      </c>
      <c r="S55">
        <f t="shared" si="9"/>
        <v>1</v>
      </c>
      <c r="T55" s="87">
        <f t="array" ref="T55">EXP(SQRT(SUM(LN(O55:S55)^2)))</f>
        <v>1.0722009304576894</v>
      </c>
    </row>
    <row r="56" spans="1:20" ht="44" thickBot="1" x14ac:dyDescent="0.4">
      <c r="A56" s="15"/>
      <c r="B56" s="16" t="s">
        <v>208</v>
      </c>
      <c r="C56" s="16">
        <v>8.8990300072902595E-6</v>
      </c>
      <c r="D56" s="16" t="s">
        <v>74</v>
      </c>
      <c r="E56" s="16" t="s">
        <v>146</v>
      </c>
      <c r="F56" s="16" t="s">
        <v>395</v>
      </c>
      <c r="G56" s="16">
        <v>2019</v>
      </c>
      <c r="H56" s="16" t="s">
        <v>280</v>
      </c>
      <c r="I56" s="16" t="s">
        <v>60</v>
      </c>
      <c r="J56" s="22">
        <v>2</v>
      </c>
      <c r="K56" s="21">
        <v>3</v>
      </c>
      <c r="L56" s="20">
        <v>1</v>
      </c>
      <c r="M56" s="22">
        <v>2</v>
      </c>
      <c r="N56" s="20">
        <v>1</v>
      </c>
      <c r="O56">
        <f t="shared" si="5"/>
        <v>1.05</v>
      </c>
      <c r="P56">
        <f t="shared" si="6"/>
        <v>1.05</v>
      </c>
      <c r="Q56">
        <f t="shared" si="7"/>
        <v>1</v>
      </c>
      <c r="R56">
        <f t="shared" si="8"/>
        <v>1.01</v>
      </c>
      <c r="S56">
        <f t="shared" si="9"/>
        <v>1</v>
      </c>
      <c r="T56" s="87">
        <f t="array" ref="T56">EXP(SQRT(SUM(LN(O56:S56)^2)))</f>
        <v>1.0722009304576894</v>
      </c>
    </row>
    <row r="57" spans="1:20" ht="44" thickBot="1" x14ac:dyDescent="0.4">
      <c r="A57" s="15"/>
      <c r="B57" s="16" t="s">
        <v>209</v>
      </c>
      <c r="C57" s="16">
        <v>-5.36852012746525E-8</v>
      </c>
      <c r="D57" s="16" t="s">
        <v>74</v>
      </c>
      <c r="E57" s="16" t="s">
        <v>146</v>
      </c>
      <c r="F57" s="16" t="s">
        <v>395</v>
      </c>
      <c r="G57" s="16">
        <v>2019</v>
      </c>
      <c r="H57" s="16" t="s">
        <v>280</v>
      </c>
      <c r="I57" s="16" t="s">
        <v>60</v>
      </c>
      <c r="J57" s="22">
        <v>2</v>
      </c>
      <c r="K57" s="21">
        <v>3</v>
      </c>
      <c r="L57" s="20">
        <v>1</v>
      </c>
      <c r="M57" s="22">
        <v>2</v>
      </c>
      <c r="N57" s="20">
        <v>1</v>
      </c>
      <c r="O57">
        <f t="shared" si="5"/>
        <v>1.05</v>
      </c>
      <c r="P57">
        <f t="shared" si="6"/>
        <v>1.05</v>
      </c>
      <c r="Q57">
        <f t="shared" si="7"/>
        <v>1</v>
      </c>
      <c r="R57">
        <f t="shared" si="8"/>
        <v>1.01</v>
      </c>
      <c r="S57">
        <f t="shared" si="9"/>
        <v>1</v>
      </c>
      <c r="T57" s="87">
        <f t="array" ref="T57">EXP(SQRT(SUM(LN(O57:S57)^2)))</f>
        <v>1.0722009304576894</v>
      </c>
    </row>
    <row r="58" spans="1:20" ht="44" thickBot="1" x14ac:dyDescent="0.4">
      <c r="A58" s="15"/>
      <c r="B58" s="16" t="s">
        <v>209</v>
      </c>
      <c r="C58" s="16">
        <v>1.50589152077638E-10</v>
      </c>
      <c r="D58" s="16" t="s">
        <v>74</v>
      </c>
      <c r="E58" s="16" t="s">
        <v>146</v>
      </c>
      <c r="F58" s="16" t="s">
        <v>395</v>
      </c>
      <c r="G58" s="16">
        <v>2019</v>
      </c>
      <c r="H58" s="16" t="s">
        <v>280</v>
      </c>
      <c r="I58" s="16" t="s">
        <v>60</v>
      </c>
      <c r="J58" s="22">
        <v>2</v>
      </c>
      <c r="K58" s="21">
        <v>3</v>
      </c>
      <c r="L58" s="20">
        <v>1</v>
      </c>
      <c r="M58" s="22">
        <v>2</v>
      </c>
      <c r="N58" s="20">
        <v>1</v>
      </c>
      <c r="O58">
        <f t="shared" si="5"/>
        <v>1.05</v>
      </c>
      <c r="P58">
        <f t="shared" si="6"/>
        <v>1.05</v>
      </c>
      <c r="Q58">
        <f t="shared" si="7"/>
        <v>1</v>
      </c>
      <c r="R58">
        <f t="shared" si="8"/>
        <v>1.01</v>
      </c>
      <c r="S58">
        <f t="shared" si="9"/>
        <v>1</v>
      </c>
      <c r="T58" s="87">
        <f t="array" ref="T58">EXP(SQRT(SUM(LN(O58:S58)^2)))</f>
        <v>1.0722009304576894</v>
      </c>
    </row>
    <row r="59" spans="1:20" ht="44" thickBot="1" x14ac:dyDescent="0.4">
      <c r="A59" s="15"/>
      <c r="B59" s="16" t="s">
        <v>209</v>
      </c>
      <c r="C59" s="16">
        <v>1.9741330803427301E-8</v>
      </c>
      <c r="D59" s="16" t="s">
        <v>74</v>
      </c>
      <c r="E59" s="16" t="s">
        <v>146</v>
      </c>
      <c r="F59" s="16" t="s">
        <v>395</v>
      </c>
      <c r="G59" s="16">
        <v>2019</v>
      </c>
      <c r="H59" s="16" t="s">
        <v>280</v>
      </c>
      <c r="I59" s="16" t="s">
        <v>60</v>
      </c>
      <c r="J59" s="22">
        <v>2</v>
      </c>
      <c r="K59" s="21">
        <v>3</v>
      </c>
      <c r="L59" s="20">
        <v>1</v>
      </c>
      <c r="M59" s="22">
        <v>2</v>
      </c>
      <c r="N59" s="20">
        <v>1</v>
      </c>
      <c r="O59">
        <f t="shared" si="5"/>
        <v>1.05</v>
      </c>
      <c r="P59">
        <f t="shared" si="6"/>
        <v>1.05</v>
      </c>
      <c r="Q59">
        <f t="shared" si="7"/>
        <v>1</v>
      </c>
      <c r="R59">
        <f t="shared" si="8"/>
        <v>1.01</v>
      </c>
      <c r="S59">
        <f t="shared" si="9"/>
        <v>1</v>
      </c>
      <c r="T59" s="87">
        <f t="array" ref="T59">EXP(SQRT(SUM(LN(O59:S59)^2)))</f>
        <v>1.0722009304576894</v>
      </c>
    </row>
    <row r="60" spans="1:20" ht="44" thickBot="1" x14ac:dyDescent="0.4">
      <c r="A60" s="15"/>
      <c r="B60" s="16" t="s">
        <v>210</v>
      </c>
      <c r="C60" s="16">
        <v>-7.7935161668197708E-6</v>
      </c>
      <c r="D60" s="16" t="s">
        <v>74</v>
      </c>
      <c r="E60" s="16" t="s">
        <v>146</v>
      </c>
      <c r="F60" s="16" t="s">
        <v>395</v>
      </c>
      <c r="G60" s="16">
        <v>2019</v>
      </c>
      <c r="H60" s="16" t="s">
        <v>280</v>
      </c>
      <c r="I60" s="16" t="s">
        <v>60</v>
      </c>
      <c r="J60" s="22">
        <v>2</v>
      </c>
      <c r="K60" s="21">
        <v>3</v>
      </c>
      <c r="L60" s="20">
        <v>1</v>
      </c>
      <c r="M60" s="22">
        <v>2</v>
      </c>
      <c r="N60" s="20">
        <v>1</v>
      </c>
      <c r="O60">
        <f t="shared" si="5"/>
        <v>1.05</v>
      </c>
      <c r="P60">
        <f t="shared" si="6"/>
        <v>1.05</v>
      </c>
      <c r="Q60">
        <f t="shared" si="7"/>
        <v>1</v>
      </c>
      <c r="R60">
        <f t="shared" si="8"/>
        <v>1.01</v>
      </c>
      <c r="S60">
        <f t="shared" si="9"/>
        <v>1</v>
      </c>
      <c r="T60" s="87">
        <f t="array" ref="T60">EXP(SQRT(SUM(LN(O60:S60)^2)))</f>
        <v>1.0722009304576894</v>
      </c>
    </row>
    <row r="61" spans="1:20" ht="44" thickBot="1" x14ac:dyDescent="0.4">
      <c r="A61" s="15"/>
      <c r="B61" s="16" t="s">
        <v>211</v>
      </c>
      <c r="C61" s="16">
        <v>7.37531315642944E-6</v>
      </c>
      <c r="D61" s="16" t="s">
        <v>74</v>
      </c>
      <c r="E61" s="16" t="s">
        <v>146</v>
      </c>
      <c r="F61" s="16" t="s">
        <v>395</v>
      </c>
      <c r="G61" s="16">
        <v>2019</v>
      </c>
      <c r="H61" s="16" t="s">
        <v>280</v>
      </c>
      <c r="I61" s="16" t="s">
        <v>60</v>
      </c>
      <c r="J61" s="22">
        <v>2</v>
      </c>
      <c r="K61" s="21">
        <v>3</v>
      </c>
      <c r="L61" s="20">
        <v>1</v>
      </c>
      <c r="M61" s="22">
        <v>2</v>
      </c>
      <c r="N61" s="20">
        <v>1</v>
      </c>
      <c r="O61">
        <f t="shared" si="5"/>
        <v>1.05</v>
      </c>
      <c r="P61">
        <f t="shared" si="6"/>
        <v>1.05</v>
      </c>
      <c r="Q61">
        <f t="shared" si="7"/>
        <v>1</v>
      </c>
      <c r="R61">
        <f t="shared" si="8"/>
        <v>1.01</v>
      </c>
      <c r="S61">
        <f t="shared" si="9"/>
        <v>1</v>
      </c>
      <c r="T61" s="87">
        <f t="array" ref="T61">EXP(SQRT(SUM(LN(O61:S61)^2)))</f>
        <v>1.0722009304576894</v>
      </c>
    </row>
    <row r="62" spans="1:20" ht="44" thickBot="1" x14ac:dyDescent="0.4">
      <c r="A62" s="15"/>
      <c r="B62" s="16" t="s">
        <v>212</v>
      </c>
      <c r="C62" s="16">
        <v>-3.9569381170710101E-5</v>
      </c>
      <c r="D62" s="16" t="s">
        <v>74</v>
      </c>
      <c r="E62" s="16" t="s">
        <v>146</v>
      </c>
      <c r="F62" s="16" t="s">
        <v>395</v>
      </c>
      <c r="G62" s="16">
        <v>2019</v>
      </c>
      <c r="H62" s="16" t="s">
        <v>280</v>
      </c>
      <c r="I62" s="16" t="s">
        <v>60</v>
      </c>
      <c r="J62" s="22">
        <v>2</v>
      </c>
      <c r="K62" s="21">
        <v>3</v>
      </c>
      <c r="L62" s="20">
        <v>1</v>
      </c>
      <c r="M62" s="22">
        <v>2</v>
      </c>
      <c r="N62" s="20">
        <v>1</v>
      </c>
      <c r="O62">
        <f t="shared" si="5"/>
        <v>1.05</v>
      </c>
      <c r="P62">
        <f t="shared" si="6"/>
        <v>1.05</v>
      </c>
      <c r="Q62">
        <f t="shared" si="7"/>
        <v>1</v>
      </c>
      <c r="R62">
        <f t="shared" si="8"/>
        <v>1.01</v>
      </c>
      <c r="S62">
        <f t="shared" si="9"/>
        <v>1</v>
      </c>
      <c r="T62" s="87">
        <f t="array" ref="T62">EXP(SQRT(SUM(LN(O62:S62)^2)))</f>
        <v>1.0722009304576894</v>
      </c>
    </row>
    <row r="63" spans="1:20" ht="44" thickBot="1" x14ac:dyDescent="0.4">
      <c r="A63" s="15"/>
      <c r="B63" s="16" t="s">
        <v>213</v>
      </c>
      <c r="C63" s="16">
        <v>5.23719143950893E-6</v>
      </c>
      <c r="D63" s="16" t="s">
        <v>74</v>
      </c>
      <c r="E63" s="16" t="s">
        <v>146</v>
      </c>
      <c r="F63" s="16" t="s">
        <v>395</v>
      </c>
      <c r="G63" s="16">
        <v>2019</v>
      </c>
      <c r="H63" s="16" t="s">
        <v>280</v>
      </c>
      <c r="I63" s="16" t="s">
        <v>60</v>
      </c>
      <c r="J63" s="22">
        <v>2</v>
      </c>
      <c r="K63" s="21">
        <v>3</v>
      </c>
      <c r="L63" s="20">
        <v>1</v>
      </c>
      <c r="M63" s="22">
        <v>2</v>
      </c>
      <c r="N63" s="20">
        <v>1</v>
      </c>
      <c r="O63">
        <f t="shared" si="5"/>
        <v>1.05</v>
      </c>
      <c r="P63">
        <f t="shared" si="6"/>
        <v>1.05</v>
      </c>
      <c r="Q63">
        <f t="shared" si="7"/>
        <v>1</v>
      </c>
      <c r="R63">
        <f t="shared" si="8"/>
        <v>1.01</v>
      </c>
      <c r="S63">
        <f t="shared" si="9"/>
        <v>1</v>
      </c>
      <c r="T63" s="87">
        <f t="array" ref="T63">EXP(SQRT(SUM(LN(O63:S63)^2)))</f>
        <v>1.0722009304576894</v>
      </c>
    </row>
    <row r="64" spans="1:20" ht="44" thickBot="1" x14ac:dyDescent="0.4">
      <c r="A64" s="15"/>
      <c r="B64" s="16" t="s">
        <v>213</v>
      </c>
      <c r="C64" s="16">
        <v>1.8376780002404E-5</v>
      </c>
      <c r="D64" s="16" t="s">
        <v>74</v>
      </c>
      <c r="E64" s="16" t="s">
        <v>146</v>
      </c>
      <c r="F64" s="16" t="s">
        <v>395</v>
      </c>
      <c r="G64" s="16">
        <v>2019</v>
      </c>
      <c r="H64" s="16" t="s">
        <v>280</v>
      </c>
      <c r="I64" s="16" t="s">
        <v>60</v>
      </c>
      <c r="J64" s="22">
        <v>2</v>
      </c>
      <c r="K64" s="21">
        <v>3</v>
      </c>
      <c r="L64" s="20">
        <v>1</v>
      </c>
      <c r="M64" s="22">
        <v>2</v>
      </c>
      <c r="N64" s="20">
        <v>1</v>
      </c>
      <c r="O64">
        <f t="shared" si="5"/>
        <v>1.05</v>
      </c>
      <c r="P64">
        <f t="shared" si="6"/>
        <v>1.05</v>
      </c>
      <c r="Q64">
        <f t="shared" si="7"/>
        <v>1</v>
      </c>
      <c r="R64">
        <f t="shared" si="8"/>
        <v>1.01</v>
      </c>
      <c r="S64">
        <f t="shared" si="9"/>
        <v>1</v>
      </c>
      <c r="T64" s="87">
        <f t="array" ref="T64">EXP(SQRT(SUM(LN(O64:S64)^2)))</f>
        <v>1.0722009304576894</v>
      </c>
    </row>
    <row r="65" spans="1:20" ht="44" thickBot="1" x14ac:dyDescent="0.4">
      <c r="A65" s="15" t="s">
        <v>153</v>
      </c>
      <c r="B65" s="16" t="s">
        <v>399</v>
      </c>
      <c r="C65" s="16">
        <v>178.16038879124727</v>
      </c>
      <c r="D65" s="16" t="s">
        <v>155</v>
      </c>
      <c r="E65" s="16" t="s">
        <v>156</v>
      </c>
      <c r="F65" s="16" t="s">
        <v>395</v>
      </c>
      <c r="G65" s="16">
        <v>2019</v>
      </c>
      <c r="H65" s="16" t="s">
        <v>280</v>
      </c>
      <c r="I65" s="16" t="s">
        <v>60</v>
      </c>
      <c r="J65" s="22">
        <v>2</v>
      </c>
      <c r="K65" s="21">
        <v>3</v>
      </c>
      <c r="L65" s="20">
        <v>1</v>
      </c>
      <c r="M65" s="22">
        <v>2</v>
      </c>
      <c r="N65" s="20">
        <v>1</v>
      </c>
      <c r="O65">
        <f t="shared" si="5"/>
        <v>1.05</v>
      </c>
      <c r="P65">
        <f t="shared" si="6"/>
        <v>1.05</v>
      </c>
      <c r="Q65">
        <f t="shared" si="7"/>
        <v>1</v>
      </c>
      <c r="R65">
        <f t="shared" si="8"/>
        <v>1.01</v>
      </c>
      <c r="S65">
        <f t="shared" si="9"/>
        <v>1</v>
      </c>
      <c r="T65" s="87">
        <f t="array" ref="T65">EXP(SQRT(SUM(LN(O65:S65)^2)))</f>
        <v>1.0722009304576894</v>
      </c>
    </row>
    <row r="66" spans="1:20" ht="44" thickBot="1" x14ac:dyDescent="0.4">
      <c r="A66" s="15"/>
      <c r="B66" s="16" t="s">
        <v>157</v>
      </c>
      <c r="C66" s="16">
        <v>0.12891021070923972</v>
      </c>
      <c r="D66" s="16" t="s">
        <v>155</v>
      </c>
      <c r="E66" s="16" t="s">
        <v>156</v>
      </c>
      <c r="F66" s="16" t="s">
        <v>395</v>
      </c>
      <c r="G66" s="16">
        <v>2019</v>
      </c>
      <c r="H66" s="16" t="s">
        <v>280</v>
      </c>
      <c r="I66" s="16" t="s">
        <v>60</v>
      </c>
      <c r="J66" s="22">
        <v>2</v>
      </c>
      <c r="K66" s="21">
        <v>3</v>
      </c>
      <c r="L66" s="20">
        <v>1</v>
      </c>
      <c r="M66" s="22">
        <v>2</v>
      </c>
      <c r="N66" s="20">
        <v>1</v>
      </c>
      <c r="O66">
        <f t="shared" si="5"/>
        <v>1.05</v>
      </c>
      <c r="P66">
        <f t="shared" si="6"/>
        <v>1.05</v>
      </c>
      <c r="Q66">
        <f t="shared" si="7"/>
        <v>1</v>
      </c>
      <c r="R66">
        <f t="shared" si="8"/>
        <v>1.01</v>
      </c>
      <c r="S66">
        <f t="shared" si="9"/>
        <v>1</v>
      </c>
      <c r="T66" s="87">
        <f t="array" ref="T66">EXP(SQRT(SUM(LN(O66:S66)^2)))</f>
        <v>1.0722009304576894</v>
      </c>
    </row>
    <row r="67" spans="1:20" ht="44" thickBot="1" x14ac:dyDescent="0.4">
      <c r="A67" s="15"/>
      <c r="B67" s="16" t="s">
        <v>400</v>
      </c>
      <c r="C67" s="16">
        <v>2.4827006399166618</v>
      </c>
      <c r="D67" s="16" t="s">
        <v>155</v>
      </c>
      <c r="E67" s="16" t="s">
        <v>156</v>
      </c>
      <c r="F67" s="16" t="s">
        <v>395</v>
      </c>
      <c r="G67" s="16">
        <v>2019</v>
      </c>
      <c r="H67" s="16" t="s">
        <v>280</v>
      </c>
      <c r="I67" s="16" t="s">
        <v>60</v>
      </c>
      <c r="J67" s="22">
        <v>2</v>
      </c>
      <c r="K67" s="21">
        <v>3</v>
      </c>
      <c r="L67" s="20">
        <v>1</v>
      </c>
      <c r="M67" s="22">
        <v>2</v>
      </c>
      <c r="N67" s="20">
        <v>1</v>
      </c>
      <c r="O67">
        <f t="shared" si="5"/>
        <v>1.05</v>
      </c>
      <c r="P67">
        <f t="shared" si="6"/>
        <v>1.05</v>
      </c>
      <c r="Q67">
        <f t="shared" si="7"/>
        <v>1</v>
      </c>
      <c r="R67">
        <f t="shared" si="8"/>
        <v>1.01</v>
      </c>
      <c r="S67">
        <f t="shared" si="9"/>
        <v>1</v>
      </c>
      <c r="T67" s="87">
        <f t="array" ref="T67">EXP(SQRT(SUM(LN(O67:S67)^2)))</f>
        <v>1.0722009304576894</v>
      </c>
    </row>
    <row r="68" spans="1:20" ht="44" thickBot="1" x14ac:dyDescent="0.4">
      <c r="A68" s="15"/>
      <c r="B68" s="16" t="s">
        <v>159</v>
      </c>
      <c r="C68" s="16">
        <v>2.0259294417498892</v>
      </c>
      <c r="D68" s="16" t="s">
        <v>155</v>
      </c>
      <c r="E68" s="16" t="s">
        <v>156</v>
      </c>
      <c r="F68" s="16" t="s">
        <v>395</v>
      </c>
      <c r="G68" s="16">
        <v>2019</v>
      </c>
      <c r="H68" s="16" t="s">
        <v>280</v>
      </c>
      <c r="I68" s="16" t="s">
        <v>60</v>
      </c>
      <c r="J68" s="22">
        <v>2</v>
      </c>
      <c r="K68" s="21">
        <v>3</v>
      </c>
      <c r="L68" s="20">
        <v>1</v>
      </c>
      <c r="M68" s="22">
        <v>2</v>
      </c>
      <c r="N68" s="20">
        <v>1</v>
      </c>
      <c r="O68">
        <f t="shared" ref="O68:O99" si="10">IF(J68=1,W$5,IF(J68=2,W$6,IF(J68=3,W$7,IF(J68=4,W$8,IF(J68=5,W$9,"no")))))</f>
        <v>1.05</v>
      </c>
      <c r="P68">
        <f t="shared" ref="P68:P99" si="11">IF(K68=1,X$5,IF(K68=2,X$6,IF(K68=3,X$7,IF(K68=4,X$8,IF(K68=5,X$9,"no")))))</f>
        <v>1.05</v>
      </c>
      <c r="Q68">
        <f t="shared" ref="Q68:Q99" si="12">IF(L68=1,Y$5,IF(L68=2,Y$6,IF(L68=3,Y$7,IF(L68=4,Y$8,IF(L68=5,Y$9,"no")))))</f>
        <v>1</v>
      </c>
      <c r="R68">
        <f t="shared" ref="R68:R99" si="13">IF(M68=1,Z$5,IF(M68=2,Z$6,IF(M68=3,Z$7,IF(M68=4,Z$8,IF(M68=5,Z$9,"no")))))</f>
        <v>1.01</v>
      </c>
      <c r="S68">
        <f t="shared" ref="S68:S99" si="14">IF(N68=1,AA$5,IF(N68=2,AA$6,IF(N68=3,AA$7,IF(N68=4,AA$8,IF(N68=5,AA$9,"no")))))</f>
        <v>1</v>
      </c>
      <c r="T68" s="87">
        <f t="array" ref="T68">EXP(SQRT(SUM(LN(O68:S68)^2)))</f>
        <v>1.0722009304576894</v>
      </c>
    </row>
    <row r="69" spans="1:20" ht="44" thickBot="1" x14ac:dyDescent="0.4">
      <c r="A69" s="15"/>
      <c r="B69" s="16" t="s">
        <v>401</v>
      </c>
      <c r="C69" s="16">
        <v>2.7171667281307578E-2</v>
      </c>
      <c r="D69" s="16" t="s">
        <v>155</v>
      </c>
      <c r="E69" s="16" t="s">
        <v>156</v>
      </c>
      <c r="F69" s="16" t="s">
        <v>395</v>
      </c>
      <c r="G69" s="16">
        <v>2019</v>
      </c>
      <c r="H69" s="16" t="s">
        <v>280</v>
      </c>
      <c r="I69" s="16" t="s">
        <v>60</v>
      </c>
      <c r="J69" s="22">
        <v>2</v>
      </c>
      <c r="K69" s="21">
        <v>3</v>
      </c>
      <c r="L69" s="20">
        <v>1</v>
      </c>
      <c r="M69" s="22">
        <v>2</v>
      </c>
      <c r="N69" s="20">
        <v>1</v>
      </c>
      <c r="O69">
        <f t="shared" si="10"/>
        <v>1.05</v>
      </c>
      <c r="P69">
        <f t="shared" si="11"/>
        <v>1.05</v>
      </c>
      <c r="Q69">
        <f t="shared" si="12"/>
        <v>1</v>
      </c>
      <c r="R69">
        <f t="shared" si="13"/>
        <v>1.01</v>
      </c>
      <c r="S69">
        <f t="shared" si="14"/>
        <v>1</v>
      </c>
      <c r="T69" s="87">
        <f t="array" ref="T69">EXP(SQRT(SUM(LN(O69:S69)^2)))</f>
        <v>1.0722009304576894</v>
      </c>
    </row>
    <row r="70" spans="1:20" ht="44" thickBot="1" x14ac:dyDescent="0.4">
      <c r="A70" s="15"/>
      <c r="B70" s="16" t="s">
        <v>402</v>
      </c>
      <c r="C70" s="16">
        <v>0.57585965516831372</v>
      </c>
      <c r="D70" s="16" t="s">
        <v>155</v>
      </c>
      <c r="E70" s="16" t="s">
        <v>156</v>
      </c>
      <c r="F70" s="16" t="s">
        <v>395</v>
      </c>
      <c r="G70" s="16">
        <v>2019</v>
      </c>
      <c r="H70" s="16" t="s">
        <v>280</v>
      </c>
      <c r="I70" s="16" t="s">
        <v>60</v>
      </c>
      <c r="J70" s="22">
        <v>2</v>
      </c>
      <c r="K70" s="21">
        <v>3</v>
      </c>
      <c r="L70" s="20">
        <v>1</v>
      </c>
      <c r="M70" s="22">
        <v>2</v>
      </c>
      <c r="N70" s="20">
        <v>1</v>
      </c>
      <c r="O70">
        <f t="shared" si="10"/>
        <v>1.05</v>
      </c>
      <c r="P70">
        <f t="shared" si="11"/>
        <v>1.05</v>
      </c>
      <c r="Q70">
        <f t="shared" si="12"/>
        <v>1</v>
      </c>
      <c r="R70">
        <f t="shared" si="13"/>
        <v>1.01</v>
      </c>
      <c r="S70">
        <f t="shared" si="14"/>
        <v>1</v>
      </c>
      <c r="T70" s="87">
        <f t="array" ref="T70">EXP(SQRT(SUM(LN(O70:S70)^2)))</f>
        <v>1.0722009304576894</v>
      </c>
    </row>
    <row r="71" spans="1:20" ht="44" thickBot="1" x14ac:dyDescent="0.4">
      <c r="A71" s="15"/>
      <c r="B71" s="16" t="s">
        <v>403</v>
      </c>
      <c r="C71" s="16">
        <v>589.52464924177741</v>
      </c>
      <c r="D71" s="16" t="s">
        <v>155</v>
      </c>
      <c r="E71" s="16" t="s">
        <v>156</v>
      </c>
      <c r="F71" s="16" t="s">
        <v>395</v>
      </c>
      <c r="G71" s="16">
        <v>2019</v>
      </c>
      <c r="H71" s="16" t="s">
        <v>280</v>
      </c>
      <c r="I71" s="16" t="s">
        <v>60</v>
      </c>
      <c r="J71" s="22">
        <v>2</v>
      </c>
      <c r="K71" s="21">
        <v>3</v>
      </c>
      <c r="L71" s="20">
        <v>1</v>
      </c>
      <c r="M71" s="22">
        <v>2</v>
      </c>
      <c r="N71" s="20">
        <v>1</v>
      </c>
      <c r="O71">
        <f t="shared" si="10"/>
        <v>1.05</v>
      </c>
      <c r="P71">
        <f t="shared" si="11"/>
        <v>1.05</v>
      </c>
      <c r="Q71">
        <f t="shared" si="12"/>
        <v>1</v>
      </c>
      <c r="R71">
        <f t="shared" si="13"/>
        <v>1.01</v>
      </c>
      <c r="S71">
        <f t="shared" si="14"/>
        <v>1</v>
      </c>
      <c r="T71" s="87">
        <f t="array" ref="T71">EXP(SQRT(SUM(LN(O71:S71)^2)))</f>
        <v>1.0722009304576894</v>
      </c>
    </row>
    <row r="72" spans="1:20" ht="44" thickBot="1" x14ac:dyDescent="0.4">
      <c r="A72" s="15"/>
      <c r="B72" s="16" t="s">
        <v>404</v>
      </c>
      <c r="C72" s="16">
        <v>7.7504353211752122</v>
      </c>
      <c r="D72" s="16" t="s">
        <v>155</v>
      </c>
      <c r="E72" s="16" t="s">
        <v>156</v>
      </c>
      <c r="F72" s="16" t="s">
        <v>395</v>
      </c>
      <c r="G72" s="16">
        <v>2019</v>
      </c>
      <c r="H72" s="16" t="s">
        <v>280</v>
      </c>
      <c r="I72" s="16" t="s">
        <v>60</v>
      </c>
      <c r="J72" s="22">
        <v>2</v>
      </c>
      <c r="K72" s="21">
        <v>3</v>
      </c>
      <c r="L72" s="20">
        <v>1</v>
      </c>
      <c r="M72" s="22">
        <v>2</v>
      </c>
      <c r="N72" s="20">
        <v>1</v>
      </c>
      <c r="O72">
        <f t="shared" si="10"/>
        <v>1.05</v>
      </c>
      <c r="P72">
        <f t="shared" si="11"/>
        <v>1.05</v>
      </c>
      <c r="Q72">
        <f t="shared" si="12"/>
        <v>1</v>
      </c>
      <c r="R72">
        <f t="shared" si="13"/>
        <v>1.01</v>
      </c>
      <c r="S72">
        <f t="shared" si="14"/>
        <v>1</v>
      </c>
      <c r="T72" s="87">
        <f t="array" ref="T72">EXP(SQRT(SUM(LN(O72:S72)^2)))</f>
        <v>1.0722009304576894</v>
      </c>
    </row>
    <row r="73" spans="1:20" ht="44" thickBot="1" x14ac:dyDescent="0.4">
      <c r="A73" s="15"/>
      <c r="B73" s="16" t="s">
        <v>163</v>
      </c>
      <c r="C73" s="16">
        <v>1.5855352689760835</v>
      </c>
      <c r="D73" s="16" t="s">
        <v>155</v>
      </c>
      <c r="E73" s="16" t="s">
        <v>156</v>
      </c>
      <c r="F73" s="16" t="s">
        <v>395</v>
      </c>
      <c r="G73" s="16">
        <v>2019</v>
      </c>
      <c r="H73" s="16" t="s">
        <v>280</v>
      </c>
      <c r="I73" s="16" t="s">
        <v>60</v>
      </c>
      <c r="J73" s="22">
        <v>2</v>
      </c>
      <c r="K73" s="21">
        <v>3</v>
      </c>
      <c r="L73" s="20">
        <v>1</v>
      </c>
      <c r="M73" s="22">
        <v>2</v>
      </c>
      <c r="N73" s="20">
        <v>1</v>
      </c>
      <c r="O73">
        <f t="shared" si="10"/>
        <v>1.05</v>
      </c>
      <c r="P73">
        <f t="shared" si="11"/>
        <v>1.05</v>
      </c>
      <c r="Q73">
        <f t="shared" si="12"/>
        <v>1</v>
      </c>
      <c r="R73">
        <f t="shared" si="13"/>
        <v>1.01</v>
      </c>
      <c r="S73">
        <f t="shared" si="14"/>
        <v>1</v>
      </c>
      <c r="T73" s="87">
        <f t="array" ref="T73">EXP(SQRT(SUM(LN(O73:S73)^2)))</f>
        <v>1.0722009304576894</v>
      </c>
    </row>
    <row r="74" spans="1:20" ht="44" thickBot="1" x14ac:dyDescent="0.4">
      <c r="A74" s="15"/>
      <c r="B74" s="16" t="s">
        <v>164</v>
      </c>
      <c r="C74" s="16">
        <v>3.4254262879918622</v>
      </c>
      <c r="D74" s="16" t="s">
        <v>155</v>
      </c>
      <c r="E74" s="16" t="s">
        <v>156</v>
      </c>
      <c r="F74" s="16" t="s">
        <v>395</v>
      </c>
      <c r="G74" s="16">
        <v>2019</v>
      </c>
      <c r="H74" s="16" t="s">
        <v>280</v>
      </c>
      <c r="I74" s="16" t="s">
        <v>60</v>
      </c>
      <c r="J74" s="22">
        <v>2</v>
      </c>
      <c r="K74" s="21">
        <v>3</v>
      </c>
      <c r="L74" s="20">
        <v>1</v>
      </c>
      <c r="M74" s="22">
        <v>2</v>
      </c>
      <c r="N74" s="20">
        <v>1</v>
      </c>
      <c r="O74">
        <f t="shared" si="10"/>
        <v>1.05</v>
      </c>
      <c r="P74">
        <f t="shared" si="11"/>
        <v>1.05</v>
      </c>
      <c r="Q74">
        <f t="shared" si="12"/>
        <v>1</v>
      </c>
      <c r="R74">
        <f t="shared" si="13"/>
        <v>1.01</v>
      </c>
      <c r="S74">
        <f t="shared" si="14"/>
        <v>1</v>
      </c>
      <c r="T74" s="87">
        <f t="array" ref="T74">EXP(SQRT(SUM(LN(O74:S74)^2)))</f>
        <v>1.0722009304576894</v>
      </c>
    </row>
    <row r="75" spans="1:20" ht="44" thickBot="1" x14ac:dyDescent="0.4">
      <c r="A75" s="15"/>
      <c r="B75" s="16" t="s">
        <v>165</v>
      </c>
      <c r="C75" s="16">
        <v>1.36978781146045</v>
      </c>
      <c r="D75" s="16" t="s">
        <v>155</v>
      </c>
      <c r="E75" s="16" t="s">
        <v>156</v>
      </c>
      <c r="F75" s="16" t="s">
        <v>395</v>
      </c>
      <c r="G75" s="16">
        <v>2019</v>
      </c>
      <c r="H75" s="16" t="s">
        <v>280</v>
      </c>
      <c r="I75" s="16" t="s">
        <v>60</v>
      </c>
      <c r="J75" s="22">
        <v>2</v>
      </c>
      <c r="K75" s="21">
        <v>3</v>
      </c>
      <c r="L75" s="20">
        <v>1</v>
      </c>
      <c r="M75" s="22">
        <v>2</v>
      </c>
      <c r="N75" s="20">
        <v>1</v>
      </c>
      <c r="O75">
        <f t="shared" si="10"/>
        <v>1.05</v>
      </c>
      <c r="P75">
        <f t="shared" si="11"/>
        <v>1.05</v>
      </c>
      <c r="Q75">
        <f t="shared" si="12"/>
        <v>1</v>
      </c>
      <c r="R75">
        <f t="shared" si="13"/>
        <v>1.01</v>
      </c>
      <c r="S75">
        <f t="shared" si="14"/>
        <v>1</v>
      </c>
      <c r="T75" s="87">
        <f t="array" ref="T75">EXP(SQRT(SUM(LN(O75:S75)^2)))</f>
        <v>1.0722009304576894</v>
      </c>
    </row>
    <row r="76" spans="1:20" ht="44" thickBot="1" x14ac:dyDescent="0.4">
      <c r="A76" s="15"/>
      <c r="B76" s="16" t="s">
        <v>405</v>
      </c>
      <c r="C76" s="16">
        <v>1.7600776558313155E-2</v>
      </c>
      <c r="D76" s="16" t="s">
        <v>155</v>
      </c>
      <c r="E76" s="16" t="s">
        <v>156</v>
      </c>
      <c r="F76" s="16" t="s">
        <v>395</v>
      </c>
      <c r="G76" s="16">
        <v>2019</v>
      </c>
      <c r="H76" s="16" t="s">
        <v>280</v>
      </c>
      <c r="I76" s="16" t="s">
        <v>60</v>
      </c>
      <c r="J76" s="22">
        <v>2</v>
      </c>
      <c r="K76" s="21">
        <v>3</v>
      </c>
      <c r="L76" s="20">
        <v>1</v>
      </c>
      <c r="M76" s="22">
        <v>2</v>
      </c>
      <c r="N76" s="20">
        <v>1</v>
      </c>
      <c r="O76">
        <f t="shared" si="10"/>
        <v>1.05</v>
      </c>
      <c r="P76">
        <f t="shared" si="11"/>
        <v>1.05</v>
      </c>
      <c r="Q76">
        <f t="shared" si="12"/>
        <v>1</v>
      </c>
      <c r="R76">
        <f t="shared" si="13"/>
        <v>1.01</v>
      </c>
      <c r="S76">
        <f t="shared" si="14"/>
        <v>1</v>
      </c>
      <c r="T76" s="87">
        <f t="array" ref="T76">EXP(SQRT(SUM(LN(O76:S76)^2)))</f>
        <v>1.0722009304576894</v>
      </c>
    </row>
    <row r="77" spans="1:20" ht="44" thickBot="1" x14ac:dyDescent="0.4">
      <c r="A77" s="15"/>
      <c r="B77" s="16" t="s">
        <v>167</v>
      </c>
      <c r="C77" s="16">
        <v>2.6037585619272861</v>
      </c>
      <c r="D77" s="16" t="s">
        <v>155</v>
      </c>
      <c r="E77" s="16" t="s">
        <v>156</v>
      </c>
      <c r="F77" s="16" t="s">
        <v>395</v>
      </c>
      <c r="G77" s="16">
        <v>2019</v>
      </c>
      <c r="H77" s="16" t="s">
        <v>280</v>
      </c>
      <c r="I77" s="16" t="s">
        <v>60</v>
      </c>
      <c r="J77" s="22">
        <v>2</v>
      </c>
      <c r="K77" s="21">
        <v>3</v>
      </c>
      <c r="L77" s="20">
        <v>1</v>
      </c>
      <c r="M77" s="22">
        <v>2</v>
      </c>
      <c r="N77" s="20">
        <v>1</v>
      </c>
      <c r="O77">
        <f t="shared" si="10"/>
        <v>1.05</v>
      </c>
      <c r="P77">
        <f t="shared" si="11"/>
        <v>1.05</v>
      </c>
      <c r="Q77">
        <f t="shared" si="12"/>
        <v>1</v>
      </c>
      <c r="R77">
        <f t="shared" si="13"/>
        <v>1.01</v>
      </c>
      <c r="S77">
        <f t="shared" si="14"/>
        <v>1</v>
      </c>
      <c r="T77" s="87">
        <f t="array" ref="T77">EXP(SQRT(SUM(LN(O77:S77)^2)))</f>
        <v>1.0722009304576894</v>
      </c>
    </row>
    <row r="78" spans="1:20" ht="44" thickBot="1" x14ac:dyDescent="0.4">
      <c r="A78" s="15"/>
      <c r="B78" s="16" t="s">
        <v>406</v>
      </c>
      <c r="C78" s="16">
        <v>1.0119044136150919</v>
      </c>
      <c r="D78" s="16" t="s">
        <v>155</v>
      </c>
      <c r="E78" s="16" t="s">
        <v>156</v>
      </c>
      <c r="F78" s="16" t="s">
        <v>395</v>
      </c>
      <c r="G78" s="16">
        <v>2019</v>
      </c>
      <c r="H78" s="16" t="s">
        <v>280</v>
      </c>
      <c r="I78" s="16" t="s">
        <v>60</v>
      </c>
      <c r="J78" s="22">
        <v>2</v>
      </c>
      <c r="K78" s="21">
        <v>3</v>
      </c>
      <c r="L78" s="20">
        <v>1</v>
      </c>
      <c r="M78" s="22">
        <v>2</v>
      </c>
      <c r="N78" s="20">
        <v>1</v>
      </c>
      <c r="O78">
        <f t="shared" si="10"/>
        <v>1.05</v>
      </c>
      <c r="P78">
        <f t="shared" si="11"/>
        <v>1.05</v>
      </c>
      <c r="Q78">
        <f t="shared" si="12"/>
        <v>1</v>
      </c>
      <c r="R78">
        <f t="shared" si="13"/>
        <v>1.01</v>
      </c>
      <c r="S78">
        <f t="shared" si="14"/>
        <v>1</v>
      </c>
      <c r="T78" s="87">
        <f t="array" ref="T78">EXP(SQRT(SUM(LN(O78:S78)^2)))</f>
        <v>1.0722009304576894</v>
      </c>
    </row>
    <row r="79" spans="1:20" ht="44" thickBot="1" x14ac:dyDescent="0.4">
      <c r="A79" s="15"/>
      <c r="B79" s="16" t="s">
        <v>407</v>
      </c>
      <c r="C79" s="16">
        <v>2.8230232348911835</v>
      </c>
      <c r="D79" s="16" t="s">
        <v>155</v>
      </c>
      <c r="E79" s="16" t="s">
        <v>156</v>
      </c>
      <c r="F79" s="16" t="s">
        <v>395</v>
      </c>
      <c r="G79" s="16">
        <v>2019</v>
      </c>
      <c r="H79" s="16" t="s">
        <v>280</v>
      </c>
      <c r="I79" s="16" t="s">
        <v>60</v>
      </c>
      <c r="J79" s="22">
        <v>2</v>
      </c>
      <c r="K79" s="21">
        <v>3</v>
      </c>
      <c r="L79" s="20">
        <v>1</v>
      </c>
      <c r="M79" s="22">
        <v>2</v>
      </c>
      <c r="N79" s="20">
        <v>1</v>
      </c>
      <c r="O79">
        <f t="shared" si="10"/>
        <v>1.05</v>
      </c>
      <c r="P79">
        <f t="shared" si="11"/>
        <v>1.05</v>
      </c>
      <c r="Q79">
        <f t="shared" si="12"/>
        <v>1</v>
      </c>
      <c r="R79">
        <f t="shared" si="13"/>
        <v>1.01</v>
      </c>
      <c r="S79">
        <f t="shared" si="14"/>
        <v>1</v>
      </c>
      <c r="T79" s="87">
        <f t="array" ref="T79">EXP(SQRT(SUM(LN(O79:S79)^2)))</f>
        <v>1.0722009304576894</v>
      </c>
    </row>
    <row r="80" spans="1:20" ht="44" thickBot="1" x14ac:dyDescent="0.4">
      <c r="A80" s="15"/>
      <c r="B80" s="16" t="s">
        <v>408</v>
      </c>
      <c r="C80" s="16">
        <v>7.7312138797515706</v>
      </c>
      <c r="D80" s="16" t="s">
        <v>155</v>
      </c>
      <c r="E80" s="16" t="s">
        <v>156</v>
      </c>
      <c r="F80" s="16" t="s">
        <v>395</v>
      </c>
      <c r="G80" s="16">
        <v>2019</v>
      </c>
      <c r="H80" s="16" t="s">
        <v>280</v>
      </c>
      <c r="I80" s="16" t="s">
        <v>60</v>
      </c>
      <c r="J80" s="22">
        <v>2</v>
      </c>
      <c r="K80" s="21">
        <v>3</v>
      </c>
      <c r="L80" s="20">
        <v>1</v>
      </c>
      <c r="M80" s="22">
        <v>2</v>
      </c>
      <c r="N80" s="20">
        <v>1</v>
      </c>
      <c r="O80">
        <f t="shared" si="10"/>
        <v>1.05</v>
      </c>
      <c r="P80">
        <f t="shared" si="11"/>
        <v>1.05</v>
      </c>
      <c r="Q80">
        <f t="shared" si="12"/>
        <v>1</v>
      </c>
      <c r="R80">
        <f t="shared" si="13"/>
        <v>1.01</v>
      </c>
      <c r="S80">
        <f t="shared" si="14"/>
        <v>1</v>
      </c>
      <c r="T80" s="87">
        <f t="array" ref="T80">EXP(SQRT(SUM(LN(O80:S80)^2)))</f>
        <v>1.0722009304576894</v>
      </c>
    </row>
    <row r="81" spans="1:20" ht="44" thickBot="1" x14ac:dyDescent="0.4">
      <c r="A81" s="15"/>
      <c r="B81" s="16" t="s">
        <v>171</v>
      </c>
      <c r="C81" s="16">
        <v>5.5717857430236277</v>
      </c>
      <c r="D81" s="16" t="s">
        <v>155</v>
      </c>
      <c r="E81" s="16" t="s">
        <v>156</v>
      </c>
      <c r="F81" s="16" t="s">
        <v>395</v>
      </c>
      <c r="G81" s="16">
        <v>2019</v>
      </c>
      <c r="H81" s="16" t="s">
        <v>280</v>
      </c>
      <c r="I81" s="16" t="s">
        <v>60</v>
      </c>
      <c r="J81" s="22">
        <v>2</v>
      </c>
      <c r="K81" s="21">
        <v>3</v>
      </c>
      <c r="L81" s="20">
        <v>1</v>
      </c>
      <c r="M81" s="22">
        <v>2</v>
      </c>
      <c r="N81" s="20">
        <v>1</v>
      </c>
      <c r="O81">
        <f t="shared" si="10"/>
        <v>1.05</v>
      </c>
      <c r="P81">
        <f t="shared" si="11"/>
        <v>1.05</v>
      </c>
      <c r="Q81">
        <f t="shared" si="12"/>
        <v>1</v>
      </c>
      <c r="R81">
        <f t="shared" si="13"/>
        <v>1.01</v>
      </c>
      <c r="S81">
        <f t="shared" si="14"/>
        <v>1</v>
      </c>
      <c r="T81" s="87">
        <f t="array" ref="T81">EXP(SQRT(SUM(LN(O81:S81)^2)))</f>
        <v>1.0722009304576894</v>
      </c>
    </row>
    <row r="82" spans="1:20" ht="44" thickBot="1" x14ac:dyDescent="0.4">
      <c r="A82" s="15"/>
      <c r="B82" s="16" t="s">
        <v>409</v>
      </c>
      <c r="C82" s="16">
        <v>4.2448727558930338E-2</v>
      </c>
      <c r="D82" s="16" t="s">
        <v>155</v>
      </c>
      <c r="E82" s="16" t="s">
        <v>156</v>
      </c>
      <c r="F82" s="16" t="s">
        <v>395</v>
      </c>
      <c r="G82" s="16">
        <v>2019</v>
      </c>
      <c r="H82" s="16" t="s">
        <v>280</v>
      </c>
      <c r="I82" s="16" t="s">
        <v>60</v>
      </c>
      <c r="J82" s="22">
        <v>2</v>
      </c>
      <c r="K82" s="21">
        <v>3</v>
      </c>
      <c r="L82" s="20">
        <v>1</v>
      </c>
      <c r="M82" s="22">
        <v>2</v>
      </c>
      <c r="N82" s="20">
        <v>1</v>
      </c>
      <c r="O82">
        <f t="shared" si="10"/>
        <v>1.05</v>
      </c>
      <c r="P82">
        <f t="shared" si="11"/>
        <v>1.05</v>
      </c>
      <c r="Q82">
        <f t="shared" si="12"/>
        <v>1</v>
      </c>
      <c r="R82">
        <f t="shared" si="13"/>
        <v>1.01</v>
      </c>
      <c r="S82">
        <f t="shared" si="14"/>
        <v>1</v>
      </c>
      <c r="T82" s="87">
        <f t="array" ref="T82">EXP(SQRT(SUM(LN(O82:S82)^2)))</f>
        <v>1.0722009304576894</v>
      </c>
    </row>
    <row r="83" spans="1:20" ht="44" thickBot="1" x14ac:dyDescent="0.4">
      <c r="A83" s="15"/>
      <c r="B83" s="16" t="s">
        <v>410</v>
      </c>
      <c r="C83" s="16">
        <v>6.5559824170003376</v>
      </c>
      <c r="D83" s="16" t="s">
        <v>155</v>
      </c>
      <c r="E83" s="16" t="s">
        <v>156</v>
      </c>
      <c r="F83" s="16" t="s">
        <v>395</v>
      </c>
      <c r="G83" s="16">
        <v>2019</v>
      </c>
      <c r="H83" s="16" t="s">
        <v>280</v>
      </c>
      <c r="I83" s="16" t="s">
        <v>60</v>
      </c>
      <c r="J83" s="22">
        <v>2</v>
      </c>
      <c r="K83" s="21">
        <v>3</v>
      </c>
      <c r="L83" s="20">
        <v>1</v>
      </c>
      <c r="M83" s="22">
        <v>2</v>
      </c>
      <c r="N83" s="20">
        <v>1</v>
      </c>
      <c r="O83">
        <f t="shared" si="10"/>
        <v>1.05</v>
      </c>
      <c r="P83">
        <f t="shared" si="11"/>
        <v>1.05</v>
      </c>
      <c r="Q83">
        <f t="shared" si="12"/>
        <v>1</v>
      </c>
      <c r="R83">
        <f t="shared" si="13"/>
        <v>1.01</v>
      </c>
      <c r="S83">
        <f t="shared" si="14"/>
        <v>1</v>
      </c>
      <c r="T83" s="87">
        <f t="array" ref="T83">EXP(SQRT(SUM(LN(O83:S83)^2)))</f>
        <v>1.0722009304576894</v>
      </c>
    </row>
    <row r="84" spans="1:20" ht="44" thickBot="1" x14ac:dyDescent="0.4">
      <c r="A84" s="15"/>
      <c r="B84" s="16" t="s">
        <v>175</v>
      </c>
      <c r="C84" s="16">
        <v>1.4808450293436548</v>
      </c>
      <c r="D84" s="16" t="s">
        <v>155</v>
      </c>
      <c r="E84" s="16" t="s">
        <v>156</v>
      </c>
      <c r="F84" s="16" t="s">
        <v>395</v>
      </c>
      <c r="G84" s="16">
        <v>2019</v>
      </c>
      <c r="H84" s="16" t="s">
        <v>280</v>
      </c>
      <c r="I84" s="16" t="s">
        <v>60</v>
      </c>
      <c r="J84" s="22">
        <v>2</v>
      </c>
      <c r="K84" s="21">
        <v>3</v>
      </c>
      <c r="L84" s="20">
        <v>1</v>
      </c>
      <c r="M84" s="22">
        <v>2</v>
      </c>
      <c r="N84" s="20">
        <v>1</v>
      </c>
      <c r="O84">
        <f t="shared" si="10"/>
        <v>1.05</v>
      </c>
      <c r="P84">
        <f t="shared" si="11"/>
        <v>1.05</v>
      </c>
      <c r="Q84">
        <f t="shared" si="12"/>
        <v>1</v>
      </c>
      <c r="R84">
        <f t="shared" si="13"/>
        <v>1.01</v>
      </c>
      <c r="S84">
        <f t="shared" si="14"/>
        <v>1</v>
      </c>
      <c r="T84" s="87">
        <f t="array" ref="T84">EXP(SQRT(SUM(LN(O84:S84)^2)))</f>
        <v>1.0722009304576894</v>
      </c>
    </row>
    <row r="85" spans="1:20" ht="44" thickBot="1" x14ac:dyDescent="0.4">
      <c r="A85" s="15"/>
      <c r="B85" s="16" t="s">
        <v>176</v>
      </c>
      <c r="C85" s="16">
        <v>0.50183813614995876</v>
      </c>
      <c r="D85" s="16" t="s">
        <v>155</v>
      </c>
      <c r="E85" s="16" t="s">
        <v>156</v>
      </c>
      <c r="F85" s="16" t="s">
        <v>395</v>
      </c>
      <c r="G85" s="16">
        <v>2019</v>
      </c>
      <c r="H85" s="16" t="s">
        <v>280</v>
      </c>
      <c r="I85" s="16" t="s">
        <v>60</v>
      </c>
      <c r="J85" s="22">
        <v>2</v>
      </c>
      <c r="K85" s="21">
        <v>3</v>
      </c>
      <c r="L85" s="20">
        <v>1</v>
      </c>
      <c r="M85" s="22">
        <v>2</v>
      </c>
      <c r="N85" s="20">
        <v>1</v>
      </c>
      <c r="O85">
        <f t="shared" si="10"/>
        <v>1.05</v>
      </c>
      <c r="P85">
        <f t="shared" si="11"/>
        <v>1.05</v>
      </c>
      <c r="Q85">
        <f t="shared" si="12"/>
        <v>1</v>
      </c>
      <c r="R85">
        <f t="shared" si="13"/>
        <v>1.01</v>
      </c>
      <c r="S85">
        <f t="shared" si="14"/>
        <v>1</v>
      </c>
      <c r="T85" s="87">
        <f t="array" ref="T85">EXP(SQRT(SUM(LN(O85:S85)^2)))</f>
        <v>1.0722009304576894</v>
      </c>
    </row>
    <row r="86" spans="1:20" ht="44" thickBot="1" x14ac:dyDescent="0.4">
      <c r="A86" s="15"/>
      <c r="B86" s="16" t="s">
        <v>411</v>
      </c>
      <c r="C86" s="16">
        <v>0.69323673084052229</v>
      </c>
      <c r="D86" s="16" t="s">
        <v>155</v>
      </c>
      <c r="E86" s="16" t="s">
        <v>156</v>
      </c>
      <c r="F86" s="16" t="s">
        <v>395</v>
      </c>
      <c r="G86" s="16">
        <v>2019</v>
      </c>
      <c r="H86" s="16" t="s">
        <v>280</v>
      </c>
      <c r="I86" s="16" t="s">
        <v>60</v>
      </c>
      <c r="J86" s="22">
        <v>2</v>
      </c>
      <c r="K86" s="21">
        <v>3</v>
      </c>
      <c r="L86" s="20">
        <v>1</v>
      </c>
      <c r="M86" s="22">
        <v>2</v>
      </c>
      <c r="N86" s="20">
        <v>1</v>
      </c>
      <c r="O86">
        <f t="shared" si="10"/>
        <v>1.05</v>
      </c>
      <c r="P86">
        <f t="shared" si="11"/>
        <v>1.05</v>
      </c>
      <c r="Q86">
        <f t="shared" si="12"/>
        <v>1</v>
      </c>
      <c r="R86">
        <f t="shared" si="13"/>
        <v>1.01</v>
      </c>
      <c r="S86">
        <f t="shared" si="14"/>
        <v>1</v>
      </c>
      <c r="T86" s="87">
        <f t="array" ref="T86">EXP(SQRT(SUM(LN(O86:S86)^2)))</f>
        <v>1.0722009304576894</v>
      </c>
    </row>
    <row r="87" spans="1:20" ht="44" thickBot="1" x14ac:dyDescent="0.4">
      <c r="A87" s="15"/>
      <c r="B87" s="16" t="s">
        <v>412</v>
      </c>
      <c r="C87" s="16">
        <v>1.2583251435506182</v>
      </c>
      <c r="D87" s="16" t="s">
        <v>155</v>
      </c>
      <c r="E87" s="16" t="s">
        <v>156</v>
      </c>
      <c r="F87" s="16" t="s">
        <v>395</v>
      </c>
      <c r="G87" s="16">
        <v>2019</v>
      </c>
      <c r="H87" s="16" t="s">
        <v>280</v>
      </c>
      <c r="I87" s="16" t="s">
        <v>60</v>
      </c>
      <c r="J87" s="22">
        <v>2</v>
      </c>
      <c r="K87" s="21">
        <v>3</v>
      </c>
      <c r="L87" s="20">
        <v>1</v>
      </c>
      <c r="M87" s="22">
        <v>2</v>
      </c>
      <c r="N87" s="20">
        <v>1</v>
      </c>
      <c r="O87">
        <f t="shared" si="10"/>
        <v>1.05</v>
      </c>
      <c r="P87">
        <f t="shared" si="11"/>
        <v>1.05</v>
      </c>
      <c r="Q87">
        <f t="shared" si="12"/>
        <v>1</v>
      </c>
      <c r="R87">
        <f t="shared" si="13"/>
        <v>1.01</v>
      </c>
      <c r="S87">
        <f t="shared" si="14"/>
        <v>1</v>
      </c>
      <c r="T87" s="87">
        <f t="array" ref="T87">EXP(SQRT(SUM(LN(O87:S87)^2)))</f>
        <v>1.0722009304576894</v>
      </c>
    </row>
    <row r="88" spans="1:20" ht="44" thickBot="1" x14ac:dyDescent="0.4">
      <c r="A88" s="15"/>
      <c r="B88" s="16" t="s">
        <v>413</v>
      </c>
      <c r="C88" s="16">
        <v>0.6422130129934448</v>
      </c>
      <c r="D88" s="16" t="s">
        <v>155</v>
      </c>
      <c r="E88" s="16" t="s">
        <v>156</v>
      </c>
      <c r="F88" s="16" t="s">
        <v>395</v>
      </c>
      <c r="G88" s="16">
        <v>2019</v>
      </c>
      <c r="H88" s="16" t="s">
        <v>280</v>
      </c>
      <c r="I88" s="16" t="s">
        <v>60</v>
      </c>
      <c r="J88" s="22">
        <v>2</v>
      </c>
      <c r="K88" s="21">
        <v>3</v>
      </c>
      <c r="L88" s="20">
        <v>1</v>
      </c>
      <c r="M88" s="22">
        <v>2</v>
      </c>
      <c r="N88" s="20">
        <v>1</v>
      </c>
      <c r="O88">
        <f t="shared" si="10"/>
        <v>1.05</v>
      </c>
      <c r="P88">
        <f t="shared" si="11"/>
        <v>1.05</v>
      </c>
      <c r="Q88">
        <f t="shared" si="12"/>
        <v>1</v>
      </c>
      <c r="R88">
        <f t="shared" si="13"/>
        <v>1.01</v>
      </c>
      <c r="S88">
        <f t="shared" si="14"/>
        <v>1</v>
      </c>
      <c r="T88" s="87">
        <f t="array" ref="T88">EXP(SQRT(SUM(LN(O88:S88)^2)))</f>
        <v>1.0722009304576894</v>
      </c>
    </row>
    <row r="89" spans="1:20" ht="44" thickBot="1" x14ac:dyDescent="0.4">
      <c r="A89" s="15"/>
      <c r="B89" s="16" t="s">
        <v>414</v>
      </c>
      <c r="C89" s="16">
        <v>0.26152661118795756</v>
      </c>
      <c r="D89" s="16" t="s">
        <v>155</v>
      </c>
      <c r="E89" s="16" t="s">
        <v>156</v>
      </c>
      <c r="F89" s="16" t="s">
        <v>395</v>
      </c>
      <c r="G89" s="16">
        <v>2019</v>
      </c>
      <c r="H89" s="16" t="s">
        <v>280</v>
      </c>
      <c r="I89" s="16" t="s">
        <v>60</v>
      </c>
      <c r="J89" s="22">
        <v>2</v>
      </c>
      <c r="K89" s="21">
        <v>3</v>
      </c>
      <c r="L89" s="20">
        <v>1</v>
      </c>
      <c r="M89" s="22">
        <v>2</v>
      </c>
      <c r="N89" s="20">
        <v>1</v>
      </c>
      <c r="O89">
        <f t="shared" si="10"/>
        <v>1.05</v>
      </c>
      <c r="P89">
        <f t="shared" si="11"/>
        <v>1.05</v>
      </c>
      <c r="Q89">
        <f t="shared" si="12"/>
        <v>1</v>
      </c>
      <c r="R89">
        <f t="shared" si="13"/>
        <v>1.01</v>
      </c>
      <c r="S89">
        <f t="shared" si="14"/>
        <v>1</v>
      </c>
      <c r="T89" s="87">
        <f t="array" ref="T89">EXP(SQRT(SUM(LN(O89:S89)^2)))</f>
        <v>1.0722009304576894</v>
      </c>
    </row>
    <row r="90" spans="1:20" ht="44" thickBot="1" x14ac:dyDescent="0.4">
      <c r="A90" s="15"/>
      <c r="B90" s="16" t="s">
        <v>181</v>
      </c>
      <c r="C90" s="16">
        <v>6.0585087936111721</v>
      </c>
      <c r="D90" s="16" t="s">
        <v>155</v>
      </c>
      <c r="E90" s="16" t="s">
        <v>156</v>
      </c>
      <c r="F90" s="16" t="s">
        <v>395</v>
      </c>
      <c r="G90" s="16">
        <v>2019</v>
      </c>
      <c r="H90" s="16" t="s">
        <v>280</v>
      </c>
      <c r="I90" s="16" t="s">
        <v>60</v>
      </c>
      <c r="J90" s="22">
        <v>2</v>
      </c>
      <c r="K90" s="21">
        <v>3</v>
      </c>
      <c r="L90" s="20">
        <v>1</v>
      </c>
      <c r="M90" s="22">
        <v>2</v>
      </c>
      <c r="N90" s="20">
        <v>1</v>
      </c>
      <c r="O90">
        <f t="shared" si="10"/>
        <v>1.05</v>
      </c>
      <c r="P90">
        <f t="shared" si="11"/>
        <v>1.05</v>
      </c>
      <c r="Q90">
        <f t="shared" si="12"/>
        <v>1</v>
      </c>
      <c r="R90">
        <f t="shared" si="13"/>
        <v>1.01</v>
      </c>
      <c r="S90">
        <f t="shared" si="14"/>
        <v>1</v>
      </c>
      <c r="T90" s="87">
        <f t="array" ref="T90">EXP(SQRT(SUM(LN(O90:S90)^2)))</f>
        <v>1.0722009304576894</v>
      </c>
    </row>
    <row r="91" spans="1:20" ht="44" thickBot="1" x14ac:dyDescent="0.4">
      <c r="A91" s="15"/>
      <c r="B91" s="16" t="s">
        <v>182</v>
      </c>
      <c r="C91" s="16">
        <v>1.2011591670655046</v>
      </c>
      <c r="D91" s="16" t="s">
        <v>155</v>
      </c>
      <c r="E91" s="16" t="s">
        <v>156</v>
      </c>
      <c r="F91" s="16" t="s">
        <v>395</v>
      </c>
      <c r="G91" s="16">
        <v>2019</v>
      </c>
      <c r="H91" s="16" t="s">
        <v>280</v>
      </c>
      <c r="I91" s="16" t="s">
        <v>60</v>
      </c>
      <c r="J91" s="22">
        <v>2</v>
      </c>
      <c r="K91" s="21">
        <v>3</v>
      </c>
      <c r="L91" s="20">
        <v>1</v>
      </c>
      <c r="M91" s="22">
        <v>2</v>
      </c>
      <c r="N91" s="20">
        <v>1</v>
      </c>
      <c r="O91">
        <f t="shared" si="10"/>
        <v>1.05</v>
      </c>
      <c r="P91">
        <f t="shared" si="11"/>
        <v>1.05</v>
      </c>
      <c r="Q91">
        <f t="shared" si="12"/>
        <v>1</v>
      </c>
      <c r="R91">
        <f t="shared" si="13"/>
        <v>1.01</v>
      </c>
      <c r="S91">
        <f t="shared" si="14"/>
        <v>1</v>
      </c>
      <c r="T91" s="87">
        <f t="array" ref="T91">EXP(SQRT(SUM(LN(O91:S91)^2)))</f>
        <v>1.0722009304576894</v>
      </c>
    </row>
    <row r="92" spans="1:20" ht="44" thickBot="1" x14ac:dyDescent="0.4">
      <c r="A92" s="15"/>
      <c r="B92" s="16" t="s">
        <v>183</v>
      </c>
      <c r="C92" s="16">
        <v>2.6183037420129354E-2</v>
      </c>
      <c r="D92" s="16" t="s">
        <v>155</v>
      </c>
      <c r="E92" s="16" t="s">
        <v>156</v>
      </c>
      <c r="F92" s="16" t="s">
        <v>395</v>
      </c>
      <c r="G92" s="16">
        <v>2019</v>
      </c>
      <c r="H92" s="16" t="s">
        <v>280</v>
      </c>
      <c r="I92" s="16" t="s">
        <v>60</v>
      </c>
      <c r="J92" s="22">
        <v>2</v>
      </c>
      <c r="K92" s="21">
        <v>3</v>
      </c>
      <c r="L92" s="20">
        <v>1</v>
      </c>
      <c r="M92" s="22">
        <v>2</v>
      </c>
      <c r="N92" s="20">
        <v>1</v>
      </c>
      <c r="O92">
        <f t="shared" si="10"/>
        <v>1.05</v>
      </c>
      <c r="P92">
        <f t="shared" si="11"/>
        <v>1.05</v>
      </c>
      <c r="Q92">
        <f t="shared" si="12"/>
        <v>1</v>
      </c>
      <c r="R92">
        <f t="shared" si="13"/>
        <v>1.01</v>
      </c>
      <c r="S92">
        <f t="shared" si="14"/>
        <v>1</v>
      </c>
      <c r="T92" s="87">
        <f t="array" ref="T92">EXP(SQRT(SUM(LN(O92:S92)^2)))</f>
        <v>1.0722009304576894</v>
      </c>
    </row>
    <row r="93" spans="1:20" ht="44" thickBot="1" x14ac:dyDescent="0.4">
      <c r="A93" s="15"/>
      <c r="B93" s="16" t="s">
        <v>184</v>
      </c>
      <c r="C93" s="16">
        <v>3.0738069823170138</v>
      </c>
      <c r="D93" s="16" t="s">
        <v>155</v>
      </c>
      <c r="E93" s="16" t="s">
        <v>156</v>
      </c>
      <c r="F93" s="16" t="s">
        <v>395</v>
      </c>
      <c r="G93" s="16">
        <v>2019</v>
      </c>
      <c r="H93" s="16" t="s">
        <v>280</v>
      </c>
      <c r="I93" s="16" t="s">
        <v>60</v>
      </c>
      <c r="J93" s="22">
        <v>2</v>
      </c>
      <c r="K93" s="21">
        <v>3</v>
      </c>
      <c r="L93" s="20">
        <v>1</v>
      </c>
      <c r="M93" s="22">
        <v>2</v>
      </c>
      <c r="N93" s="20">
        <v>1</v>
      </c>
      <c r="O93">
        <f t="shared" si="10"/>
        <v>1.05</v>
      </c>
      <c r="P93">
        <f t="shared" si="11"/>
        <v>1.05</v>
      </c>
      <c r="Q93">
        <f t="shared" si="12"/>
        <v>1</v>
      </c>
      <c r="R93">
        <f t="shared" si="13"/>
        <v>1.01</v>
      </c>
      <c r="S93">
        <f t="shared" si="14"/>
        <v>1</v>
      </c>
      <c r="T93" s="87">
        <f t="array" ref="T93">EXP(SQRT(SUM(LN(O93:S93)^2)))</f>
        <v>1.0722009304576894</v>
      </c>
    </row>
    <row r="94" spans="1:20" ht="44" thickBot="1" x14ac:dyDescent="0.4">
      <c r="A94" s="15"/>
      <c r="B94" s="16" t="s">
        <v>415</v>
      </c>
      <c r="C94" s="16">
        <v>0.97395815924215401</v>
      </c>
      <c r="D94" s="16" t="s">
        <v>155</v>
      </c>
      <c r="E94" s="16" t="s">
        <v>156</v>
      </c>
      <c r="F94" s="16" t="s">
        <v>395</v>
      </c>
      <c r="G94" s="16">
        <v>2019</v>
      </c>
      <c r="H94" s="16" t="s">
        <v>280</v>
      </c>
      <c r="I94" s="16" t="s">
        <v>60</v>
      </c>
      <c r="J94" s="22">
        <v>2</v>
      </c>
      <c r="K94" s="21">
        <v>3</v>
      </c>
      <c r="L94" s="20">
        <v>1</v>
      </c>
      <c r="M94" s="22">
        <v>2</v>
      </c>
      <c r="N94" s="20">
        <v>1</v>
      </c>
      <c r="O94">
        <f t="shared" si="10"/>
        <v>1.05</v>
      </c>
      <c r="P94">
        <f t="shared" si="11"/>
        <v>1.05</v>
      </c>
      <c r="Q94">
        <f t="shared" si="12"/>
        <v>1</v>
      </c>
      <c r="R94">
        <f t="shared" si="13"/>
        <v>1.01</v>
      </c>
      <c r="S94">
        <f t="shared" si="14"/>
        <v>1</v>
      </c>
      <c r="T94" s="87">
        <f t="array" ref="T94">EXP(SQRT(SUM(LN(O94:S94)^2)))</f>
        <v>1.0722009304576894</v>
      </c>
    </row>
    <row r="95" spans="1:20" ht="44" thickBot="1" x14ac:dyDescent="0.4">
      <c r="A95" s="15"/>
      <c r="B95" s="16" t="s">
        <v>416</v>
      </c>
      <c r="C95" s="16">
        <v>4.9368684076524296</v>
      </c>
      <c r="D95" s="16" t="s">
        <v>155</v>
      </c>
      <c r="E95" s="16" t="s">
        <v>156</v>
      </c>
      <c r="F95" s="16" t="s">
        <v>395</v>
      </c>
      <c r="G95" s="16">
        <v>2019</v>
      </c>
      <c r="H95" s="16" t="s">
        <v>280</v>
      </c>
      <c r="I95" s="16" t="s">
        <v>60</v>
      </c>
      <c r="J95" s="22">
        <v>2</v>
      </c>
      <c r="K95" s="21">
        <v>3</v>
      </c>
      <c r="L95" s="20">
        <v>1</v>
      </c>
      <c r="M95" s="22">
        <v>2</v>
      </c>
      <c r="N95" s="20">
        <v>1</v>
      </c>
      <c r="O95">
        <f t="shared" si="10"/>
        <v>1.05</v>
      </c>
      <c r="P95">
        <f t="shared" si="11"/>
        <v>1.05</v>
      </c>
      <c r="Q95">
        <f t="shared" si="12"/>
        <v>1</v>
      </c>
      <c r="R95">
        <f t="shared" si="13"/>
        <v>1.01</v>
      </c>
      <c r="S95">
        <f t="shared" si="14"/>
        <v>1</v>
      </c>
      <c r="T95" s="87">
        <f t="array" ref="T95">EXP(SQRT(SUM(LN(O95:S95)^2)))</f>
        <v>1.0722009304576894</v>
      </c>
    </row>
    <row r="96" spans="1:20" ht="44" thickBot="1" x14ac:dyDescent="0.4">
      <c r="A96" s="15"/>
      <c r="B96" s="16" t="s">
        <v>187</v>
      </c>
      <c r="C96" s="16">
        <v>14.047706672146401</v>
      </c>
      <c r="D96" s="16" t="s">
        <v>155</v>
      </c>
      <c r="E96" s="16" t="s">
        <v>156</v>
      </c>
      <c r="F96" s="16" t="s">
        <v>395</v>
      </c>
      <c r="G96" s="16">
        <v>2019</v>
      </c>
      <c r="H96" s="16" t="s">
        <v>280</v>
      </c>
      <c r="I96" s="16" t="s">
        <v>60</v>
      </c>
      <c r="J96" s="22">
        <v>2</v>
      </c>
      <c r="K96" s="21">
        <v>3</v>
      </c>
      <c r="L96" s="20">
        <v>1</v>
      </c>
      <c r="M96" s="22">
        <v>2</v>
      </c>
      <c r="N96" s="20">
        <v>1</v>
      </c>
      <c r="O96">
        <f t="shared" si="10"/>
        <v>1.05</v>
      </c>
      <c r="P96">
        <f t="shared" si="11"/>
        <v>1.05</v>
      </c>
      <c r="Q96">
        <f t="shared" si="12"/>
        <v>1</v>
      </c>
      <c r="R96">
        <f t="shared" si="13"/>
        <v>1.01</v>
      </c>
      <c r="S96">
        <f t="shared" si="14"/>
        <v>1</v>
      </c>
      <c r="T96" s="87">
        <f t="array" ref="T96">EXP(SQRT(SUM(LN(O96:S96)^2)))</f>
        <v>1.0722009304576894</v>
      </c>
    </row>
    <row r="97" spans="1:20" ht="44" thickBot="1" x14ac:dyDescent="0.4">
      <c r="A97" s="15"/>
      <c r="B97" s="16" t="s">
        <v>417</v>
      </c>
      <c r="C97" s="16">
        <v>0.52448094495309572</v>
      </c>
      <c r="D97" s="16" t="s">
        <v>155</v>
      </c>
      <c r="E97" s="16" t="s">
        <v>156</v>
      </c>
      <c r="F97" s="16" t="s">
        <v>395</v>
      </c>
      <c r="G97" s="16">
        <v>2019</v>
      </c>
      <c r="H97" s="16" t="s">
        <v>280</v>
      </c>
      <c r="I97" s="16" t="s">
        <v>60</v>
      </c>
      <c r="J97" s="22">
        <v>2</v>
      </c>
      <c r="K97" s="21">
        <v>3</v>
      </c>
      <c r="L97" s="20">
        <v>1</v>
      </c>
      <c r="M97" s="22">
        <v>2</v>
      </c>
      <c r="N97" s="20">
        <v>1</v>
      </c>
      <c r="O97">
        <f t="shared" si="10"/>
        <v>1.05</v>
      </c>
      <c r="P97">
        <f t="shared" si="11"/>
        <v>1.05</v>
      </c>
      <c r="Q97">
        <f t="shared" si="12"/>
        <v>1</v>
      </c>
      <c r="R97">
        <f t="shared" si="13"/>
        <v>1.01</v>
      </c>
      <c r="S97">
        <f t="shared" si="14"/>
        <v>1</v>
      </c>
      <c r="T97" s="87">
        <f t="array" ref="T97">EXP(SQRT(SUM(LN(O97:S97)^2)))</f>
        <v>1.0722009304576894</v>
      </c>
    </row>
    <row r="98" spans="1:20" ht="44" thickBot="1" x14ac:dyDescent="0.4">
      <c r="A98" s="15"/>
      <c r="B98" s="16" t="s">
        <v>418</v>
      </c>
      <c r="C98" s="16">
        <v>1.0803093433291453</v>
      </c>
      <c r="D98" s="16" t="s">
        <v>155</v>
      </c>
      <c r="E98" s="16" t="s">
        <v>156</v>
      </c>
      <c r="F98" s="16" t="s">
        <v>395</v>
      </c>
      <c r="G98" s="16">
        <v>2019</v>
      </c>
      <c r="H98" s="16" t="s">
        <v>280</v>
      </c>
      <c r="I98" s="16" t="s">
        <v>60</v>
      </c>
      <c r="J98" s="22">
        <v>2</v>
      </c>
      <c r="K98" s="21">
        <v>3</v>
      </c>
      <c r="L98" s="20">
        <v>1</v>
      </c>
      <c r="M98" s="22">
        <v>2</v>
      </c>
      <c r="N98" s="20">
        <v>1</v>
      </c>
      <c r="O98">
        <f t="shared" si="10"/>
        <v>1.05</v>
      </c>
      <c r="P98">
        <f t="shared" si="11"/>
        <v>1.05</v>
      </c>
      <c r="Q98">
        <f t="shared" si="12"/>
        <v>1</v>
      </c>
      <c r="R98">
        <f t="shared" si="13"/>
        <v>1.01</v>
      </c>
      <c r="S98">
        <f t="shared" si="14"/>
        <v>1</v>
      </c>
      <c r="T98" s="87">
        <f t="array" ref="T98">EXP(SQRT(SUM(LN(O98:S98)^2)))</f>
        <v>1.0722009304576894</v>
      </c>
    </row>
    <row r="99" spans="1:20" ht="44" thickBot="1" x14ac:dyDescent="0.4">
      <c r="A99" s="15"/>
      <c r="B99" s="16" t="s">
        <v>419</v>
      </c>
      <c r="C99" s="16">
        <v>5.5562550666825956</v>
      </c>
      <c r="D99" s="16" t="s">
        <v>155</v>
      </c>
      <c r="E99" s="16" t="s">
        <v>156</v>
      </c>
      <c r="F99" s="16" t="s">
        <v>395</v>
      </c>
      <c r="G99" s="16">
        <v>2019</v>
      </c>
      <c r="H99" s="16" t="s">
        <v>280</v>
      </c>
      <c r="I99" s="16" t="s">
        <v>60</v>
      </c>
      <c r="J99" s="22">
        <v>2</v>
      </c>
      <c r="K99" s="21">
        <v>3</v>
      </c>
      <c r="L99" s="20">
        <v>1</v>
      </c>
      <c r="M99" s="22">
        <v>2</v>
      </c>
      <c r="N99" s="20">
        <v>1</v>
      </c>
      <c r="O99">
        <f t="shared" si="10"/>
        <v>1.05</v>
      </c>
      <c r="P99">
        <f t="shared" si="11"/>
        <v>1.05</v>
      </c>
      <c r="Q99">
        <f t="shared" si="12"/>
        <v>1</v>
      </c>
      <c r="R99">
        <f t="shared" si="13"/>
        <v>1.01</v>
      </c>
      <c r="S99">
        <f t="shared" si="14"/>
        <v>1</v>
      </c>
      <c r="T99" s="87">
        <f t="array" ref="T99">EXP(SQRT(SUM(LN(O99:S99)^2)))</f>
        <v>1.0722009304576894</v>
      </c>
    </row>
    <row r="100" spans="1:20" ht="44" thickBot="1" x14ac:dyDescent="0.4">
      <c r="A100" s="15"/>
      <c r="B100" s="16" t="s">
        <v>191</v>
      </c>
      <c r="C100" s="16">
        <v>0.2430028164567187</v>
      </c>
      <c r="D100" s="16" t="s">
        <v>155</v>
      </c>
      <c r="E100" s="16" t="s">
        <v>156</v>
      </c>
      <c r="F100" s="16" t="s">
        <v>395</v>
      </c>
      <c r="G100" s="16">
        <v>2019</v>
      </c>
      <c r="H100" s="16" t="s">
        <v>280</v>
      </c>
      <c r="I100" s="16" t="s">
        <v>60</v>
      </c>
      <c r="J100" s="22">
        <v>2</v>
      </c>
      <c r="K100" s="21">
        <v>3</v>
      </c>
      <c r="L100" s="20">
        <v>1</v>
      </c>
      <c r="M100" s="22">
        <v>2</v>
      </c>
      <c r="N100" s="20">
        <v>1</v>
      </c>
      <c r="O100">
        <f t="shared" ref="O100:O107" si="15">IF(J100=1,W$5,IF(J100=2,W$6,IF(J100=3,W$7,IF(J100=4,W$8,IF(J100=5,W$9,"no")))))</f>
        <v>1.05</v>
      </c>
      <c r="P100">
        <f t="shared" ref="P100:P107" si="16">IF(K100=1,X$5,IF(K100=2,X$6,IF(K100=3,X$7,IF(K100=4,X$8,IF(K100=5,X$9,"no")))))</f>
        <v>1.05</v>
      </c>
      <c r="Q100">
        <f t="shared" ref="Q100:Q107" si="17">IF(L100=1,Y$5,IF(L100=2,Y$6,IF(L100=3,Y$7,IF(L100=4,Y$8,IF(L100=5,Y$9,"no")))))</f>
        <v>1</v>
      </c>
      <c r="R100">
        <f t="shared" ref="R100:R107" si="18">IF(M100=1,Z$5,IF(M100=2,Z$6,IF(M100=3,Z$7,IF(M100=4,Z$8,IF(M100=5,Z$9,"no")))))</f>
        <v>1.01</v>
      </c>
      <c r="S100">
        <f t="shared" ref="S100:S107" si="19">IF(N100=1,AA$5,IF(N100=2,AA$6,IF(N100=3,AA$7,IF(N100=4,AA$8,IF(N100=5,AA$9,"no")))))</f>
        <v>1</v>
      </c>
      <c r="T100" s="87">
        <f t="array" ref="T100">EXP(SQRT(SUM(LN(O100:S100)^2)))</f>
        <v>1.0722009304576894</v>
      </c>
    </row>
    <row r="101" spans="1:20" ht="44" thickBot="1" x14ac:dyDescent="0.4">
      <c r="A101" s="15"/>
      <c r="B101" s="16" t="s">
        <v>192</v>
      </c>
      <c r="C101" s="16">
        <v>1.0137091180574731</v>
      </c>
      <c r="D101" s="16" t="s">
        <v>155</v>
      </c>
      <c r="E101" s="16" t="s">
        <v>156</v>
      </c>
      <c r="F101" s="16" t="s">
        <v>395</v>
      </c>
      <c r="G101" s="16">
        <v>2019</v>
      </c>
      <c r="H101" s="16" t="s">
        <v>280</v>
      </c>
      <c r="I101" s="16" t="s">
        <v>60</v>
      </c>
      <c r="J101" s="22">
        <v>2</v>
      </c>
      <c r="K101" s="21">
        <v>3</v>
      </c>
      <c r="L101" s="20">
        <v>1</v>
      </c>
      <c r="M101" s="22">
        <v>2</v>
      </c>
      <c r="N101" s="20">
        <v>1</v>
      </c>
      <c r="O101">
        <f t="shared" si="15"/>
        <v>1.05</v>
      </c>
      <c r="P101">
        <f t="shared" si="16"/>
        <v>1.05</v>
      </c>
      <c r="Q101">
        <f t="shared" si="17"/>
        <v>1</v>
      </c>
      <c r="R101">
        <f t="shared" si="18"/>
        <v>1.01</v>
      </c>
      <c r="S101">
        <f t="shared" si="19"/>
        <v>1</v>
      </c>
      <c r="T101" s="87">
        <f t="array" ref="T101">EXP(SQRT(SUM(LN(O101:S101)^2)))</f>
        <v>1.0722009304576894</v>
      </c>
    </row>
    <row r="102" spans="1:20" ht="44" thickBot="1" x14ac:dyDescent="0.4">
      <c r="A102" s="15"/>
      <c r="B102" s="16" t="s">
        <v>193</v>
      </c>
      <c r="C102" s="16">
        <v>1.7358032843449882E-2</v>
      </c>
      <c r="D102" s="16" t="s">
        <v>155</v>
      </c>
      <c r="E102" s="16" t="s">
        <v>156</v>
      </c>
      <c r="F102" s="16" t="s">
        <v>395</v>
      </c>
      <c r="G102" s="16">
        <v>2019</v>
      </c>
      <c r="H102" s="16" t="s">
        <v>280</v>
      </c>
      <c r="I102" s="16" t="s">
        <v>60</v>
      </c>
      <c r="J102" s="22">
        <v>2</v>
      </c>
      <c r="K102" s="21">
        <v>3</v>
      </c>
      <c r="L102" s="20">
        <v>1</v>
      </c>
      <c r="M102" s="22">
        <v>2</v>
      </c>
      <c r="N102" s="20">
        <v>1</v>
      </c>
      <c r="O102">
        <f t="shared" si="15"/>
        <v>1.05</v>
      </c>
      <c r="P102">
        <f t="shared" si="16"/>
        <v>1.05</v>
      </c>
      <c r="Q102">
        <f t="shared" si="17"/>
        <v>1</v>
      </c>
      <c r="R102">
        <f t="shared" si="18"/>
        <v>1.01</v>
      </c>
      <c r="S102">
        <f t="shared" si="19"/>
        <v>1</v>
      </c>
      <c r="T102" s="87">
        <f t="array" ref="T102">EXP(SQRT(SUM(LN(O102:S102)^2)))</f>
        <v>1.0722009304576894</v>
      </c>
    </row>
    <row r="103" spans="1:20" ht="44" thickBot="1" x14ac:dyDescent="0.4">
      <c r="A103" s="15"/>
      <c r="B103" s="16" t="s">
        <v>194</v>
      </c>
      <c r="C103" s="16">
        <v>7.1282165476415846E-2</v>
      </c>
      <c r="D103" s="16" t="s">
        <v>155</v>
      </c>
      <c r="E103" s="16" t="s">
        <v>156</v>
      </c>
      <c r="F103" s="16" t="s">
        <v>395</v>
      </c>
      <c r="G103" s="16">
        <v>2019</v>
      </c>
      <c r="H103" s="16" t="s">
        <v>280</v>
      </c>
      <c r="I103" s="16" t="s">
        <v>60</v>
      </c>
      <c r="J103" s="22">
        <v>2</v>
      </c>
      <c r="K103" s="21">
        <v>3</v>
      </c>
      <c r="L103" s="20">
        <v>1</v>
      </c>
      <c r="M103" s="22">
        <v>2</v>
      </c>
      <c r="N103" s="20">
        <v>1</v>
      </c>
      <c r="O103">
        <f t="shared" si="15"/>
        <v>1.05</v>
      </c>
      <c r="P103">
        <f t="shared" si="16"/>
        <v>1.05</v>
      </c>
      <c r="Q103">
        <f t="shared" si="17"/>
        <v>1</v>
      </c>
      <c r="R103">
        <f t="shared" si="18"/>
        <v>1.01</v>
      </c>
      <c r="S103">
        <f t="shared" si="19"/>
        <v>1</v>
      </c>
      <c r="T103" s="87">
        <f t="array" ref="T103">EXP(SQRT(SUM(LN(O103:S103)^2)))</f>
        <v>1.0722009304576894</v>
      </c>
    </row>
    <row r="104" spans="1:20" ht="44" thickBot="1" x14ac:dyDescent="0.4">
      <c r="A104" s="15"/>
      <c r="B104" s="16" t="s">
        <v>195</v>
      </c>
      <c r="C104" s="16">
        <v>0.65457593550323379</v>
      </c>
      <c r="D104" s="16" t="s">
        <v>155</v>
      </c>
      <c r="E104" s="16" t="s">
        <v>156</v>
      </c>
      <c r="F104" s="16" t="s">
        <v>395</v>
      </c>
      <c r="G104" s="16">
        <v>2019</v>
      </c>
      <c r="H104" s="16" t="s">
        <v>280</v>
      </c>
      <c r="I104" s="16" t="s">
        <v>60</v>
      </c>
      <c r="J104" s="22">
        <v>2</v>
      </c>
      <c r="K104" s="21">
        <v>3</v>
      </c>
      <c r="L104" s="20">
        <v>1</v>
      </c>
      <c r="M104" s="22">
        <v>2</v>
      </c>
      <c r="N104" s="20">
        <v>1</v>
      </c>
      <c r="O104">
        <f t="shared" si="15"/>
        <v>1.05</v>
      </c>
      <c r="P104">
        <f t="shared" si="16"/>
        <v>1.05</v>
      </c>
      <c r="Q104">
        <f t="shared" si="17"/>
        <v>1</v>
      </c>
      <c r="R104">
        <f t="shared" si="18"/>
        <v>1.01</v>
      </c>
      <c r="S104">
        <f t="shared" si="19"/>
        <v>1</v>
      </c>
      <c r="T104" s="87">
        <f t="array" ref="T104">EXP(SQRT(SUM(LN(O104:S104)^2)))</f>
        <v>1.0722009304576894</v>
      </c>
    </row>
    <row r="105" spans="1:20" ht="44" thickBot="1" x14ac:dyDescent="0.4">
      <c r="A105" s="15"/>
      <c r="B105" s="16" t="s">
        <v>196</v>
      </c>
      <c r="C105" s="16">
        <v>0.12150140822835935</v>
      </c>
      <c r="D105" s="16" t="s">
        <v>155</v>
      </c>
      <c r="E105" s="16" t="s">
        <v>156</v>
      </c>
      <c r="F105" s="16" t="s">
        <v>395</v>
      </c>
      <c r="G105" s="16">
        <v>2019</v>
      </c>
      <c r="H105" s="16" t="s">
        <v>280</v>
      </c>
      <c r="I105" s="16" t="s">
        <v>60</v>
      </c>
      <c r="J105" s="22">
        <v>2</v>
      </c>
      <c r="K105" s="21">
        <v>3</v>
      </c>
      <c r="L105" s="20">
        <v>1</v>
      </c>
      <c r="M105" s="22">
        <v>2</v>
      </c>
      <c r="N105" s="20">
        <v>1</v>
      </c>
      <c r="O105">
        <f t="shared" si="15"/>
        <v>1.05</v>
      </c>
      <c r="P105">
        <f t="shared" si="16"/>
        <v>1.05</v>
      </c>
      <c r="Q105">
        <f t="shared" si="17"/>
        <v>1</v>
      </c>
      <c r="R105">
        <f t="shared" si="18"/>
        <v>1.01</v>
      </c>
      <c r="S105">
        <f t="shared" si="19"/>
        <v>1</v>
      </c>
      <c r="T105" s="87">
        <f t="array" ref="T105">EXP(SQRT(SUM(LN(O105:S105)^2)))</f>
        <v>1.0722009304576894</v>
      </c>
    </row>
    <row r="106" spans="1:20" ht="44" thickBot="1" x14ac:dyDescent="0.4">
      <c r="A106" s="15"/>
      <c r="B106" s="16" t="s">
        <v>197</v>
      </c>
      <c r="C106" s="16">
        <v>0.17533630591893579</v>
      </c>
      <c r="D106" s="16" t="s">
        <v>155</v>
      </c>
      <c r="E106" s="16" t="s">
        <v>156</v>
      </c>
      <c r="F106" s="16" t="s">
        <v>395</v>
      </c>
      <c r="G106" s="16">
        <v>2019</v>
      </c>
      <c r="H106" s="16" t="s">
        <v>280</v>
      </c>
      <c r="I106" s="16" t="s">
        <v>60</v>
      </c>
      <c r="J106" s="22">
        <v>2</v>
      </c>
      <c r="K106" s="21">
        <v>3</v>
      </c>
      <c r="L106" s="20">
        <v>1</v>
      </c>
      <c r="M106" s="22">
        <v>2</v>
      </c>
      <c r="N106" s="20">
        <v>1</v>
      </c>
      <c r="O106">
        <f t="shared" si="15"/>
        <v>1.05</v>
      </c>
      <c r="P106">
        <f t="shared" si="16"/>
        <v>1.05</v>
      </c>
      <c r="Q106">
        <f t="shared" si="17"/>
        <v>1</v>
      </c>
      <c r="R106">
        <f t="shared" si="18"/>
        <v>1.01</v>
      </c>
      <c r="S106">
        <f t="shared" si="19"/>
        <v>1</v>
      </c>
      <c r="T106" s="87">
        <f t="array" ref="T106">EXP(SQRT(SUM(LN(O106:S106)^2)))</f>
        <v>1.0722009304576894</v>
      </c>
    </row>
    <row r="107" spans="1:20" ht="44" thickBot="1" x14ac:dyDescent="0.4">
      <c r="A107" s="15"/>
      <c r="B107" s="16" t="s">
        <v>198</v>
      </c>
      <c r="C107" s="16">
        <v>0.13325410720352129</v>
      </c>
      <c r="D107" s="16" t="s">
        <v>155</v>
      </c>
      <c r="E107" s="16" t="s">
        <v>156</v>
      </c>
      <c r="F107" s="16" t="s">
        <v>395</v>
      </c>
      <c r="G107" s="16">
        <v>2019</v>
      </c>
      <c r="H107" s="16" t="s">
        <v>280</v>
      </c>
      <c r="I107" s="16" t="s">
        <v>60</v>
      </c>
      <c r="J107" s="22">
        <v>2</v>
      </c>
      <c r="K107" s="21">
        <v>3</v>
      </c>
      <c r="L107" s="20">
        <v>1</v>
      </c>
      <c r="M107" s="22">
        <v>2</v>
      </c>
      <c r="N107" s="20">
        <v>1</v>
      </c>
      <c r="O107">
        <f t="shared" si="15"/>
        <v>1.05</v>
      </c>
      <c r="P107">
        <f t="shared" si="16"/>
        <v>1.05</v>
      </c>
      <c r="Q107">
        <f t="shared" si="17"/>
        <v>1</v>
      </c>
      <c r="R107">
        <f t="shared" si="18"/>
        <v>1.01</v>
      </c>
      <c r="S107">
        <f t="shared" si="19"/>
        <v>1</v>
      </c>
      <c r="T107" s="87">
        <f t="array" ref="T107">EXP(SQRT(SUM(LN(O107:S107)^2)))</f>
        <v>1.0722009304576894</v>
      </c>
    </row>
  </sheetData>
  <mergeCells count="1">
    <mergeCell ref="V3:AA3"/>
  </mergeCells>
  <hyperlinks>
    <hyperlink ref="A1" location="'Table of contents'!A1" display="Table of contents"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A19"/>
  <sheetViews>
    <sheetView zoomScale="80" zoomScaleNormal="80" workbookViewId="0">
      <selection activeCell="C1" sqref="C1:D1048576"/>
    </sheetView>
  </sheetViews>
  <sheetFormatPr defaultRowHeight="14.5" x14ac:dyDescent="0.35"/>
  <cols>
    <col min="2" max="2" width="35" customWidth="1"/>
    <col min="3" max="3" width="18.81640625" hidden="1" customWidth="1"/>
    <col min="4" max="4" width="0" hidden="1" customWidth="1"/>
    <col min="5" max="5" width="22.1796875" customWidth="1"/>
    <col min="6" max="6" width="15.26953125" customWidth="1"/>
    <col min="9" max="9" width="28.26953125" customWidth="1"/>
    <col min="20" max="20" width="8.7265625" style="50"/>
  </cols>
  <sheetData>
    <row r="1" spans="1:27" x14ac:dyDescent="0.35">
      <c r="A1" s="78" t="s">
        <v>769</v>
      </c>
    </row>
    <row r="2" spans="1:27" ht="16" thickBot="1" x14ac:dyDescent="0.4">
      <c r="A2" s="79" t="s">
        <v>757</v>
      </c>
    </row>
    <row r="3" spans="1:27" ht="26.5" thickBot="1" x14ac:dyDescent="0.4">
      <c r="A3" s="1" t="s">
        <v>38</v>
      </c>
      <c r="B3" s="2" t="s">
        <v>39</v>
      </c>
      <c r="C3" s="2" t="s">
        <v>420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47" t="s">
        <v>53</v>
      </c>
      <c r="B4" s="38" t="s">
        <v>421</v>
      </c>
      <c r="C4">
        <v>2450</v>
      </c>
      <c r="D4" t="s">
        <v>216</v>
      </c>
      <c r="E4" t="s">
        <v>797</v>
      </c>
      <c r="F4" t="s">
        <v>218</v>
      </c>
      <c r="G4" t="s">
        <v>713</v>
      </c>
      <c r="H4" t="s">
        <v>600</v>
      </c>
      <c r="I4" t="s">
        <v>714</v>
      </c>
      <c r="J4" s="66">
        <v>4</v>
      </c>
      <c r="K4" s="74">
        <v>5</v>
      </c>
      <c r="L4" s="74">
        <v>5</v>
      </c>
      <c r="M4" s="59">
        <v>1</v>
      </c>
      <c r="N4" s="59">
        <v>1</v>
      </c>
      <c r="O4">
        <f t="shared" ref="O4:S9" si="0">IF(J4=1,W$5,IF(J4=2,W$6,IF(J4=3,W$7,IF(J4=4,W$8,IF(J4=5,W$9,"no")))))</f>
        <v>1.2</v>
      </c>
      <c r="P4">
        <f t="shared" si="0"/>
        <v>1.2</v>
      </c>
      <c r="Q4">
        <f t="shared" si="0"/>
        <v>1.5</v>
      </c>
      <c r="R4">
        <f t="shared" si="0"/>
        <v>1</v>
      </c>
      <c r="S4">
        <f t="shared" si="0"/>
        <v>1</v>
      </c>
      <c r="T4" s="87">
        <f t="array" ref="T4">EXP(SQRT(SUM(LN(O4:S4)^2)))</f>
        <v>1.6168893782141394</v>
      </c>
      <c r="V4" s="81" t="s">
        <v>772</v>
      </c>
      <c r="W4" s="2" t="s">
        <v>47</v>
      </c>
      <c r="X4" s="2" t="s">
        <v>48</v>
      </c>
      <c r="Y4" s="2" t="s">
        <v>49</v>
      </c>
      <c r="Z4" s="2" t="s">
        <v>50</v>
      </c>
      <c r="AA4" s="2" t="s">
        <v>51</v>
      </c>
    </row>
    <row r="5" spans="1:27" ht="15" thickBot="1" x14ac:dyDescent="0.4">
      <c r="A5" s="50" t="s">
        <v>67</v>
      </c>
      <c r="B5" t="s">
        <v>606</v>
      </c>
      <c r="C5">
        <v>195</v>
      </c>
      <c r="D5" t="s">
        <v>216</v>
      </c>
      <c r="E5" t="s">
        <v>797</v>
      </c>
      <c r="F5" t="s">
        <v>218</v>
      </c>
      <c r="G5" t="s">
        <v>713</v>
      </c>
      <c r="H5" t="s">
        <v>600</v>
      </c>
      <c r="I5" t="s">
        <v>714</v>
      </c>
      <c r="J5" s="66">
        <v>4</v>
      </c>
      <c r="K5" s="74">
        <v>5</v>
      </c>
      <c r="L5" s="74">
        <v>5</v>
      </c>
      <c r="M5" s="59">
        <v>1</v>
      </c>
      <c r="N5" s="59">
        <v>1</v>
      </c>
      <c r="O5">
        <f t="shared" si="0"/>
        <v>1.2</v>
      </c>
      <c r="P5">
        <f t="shared" si="0"/>
        <v>1.2</v>
      </c>
      <c r="Q5">
        <f t="shared" si="0"/>
        <v>1.5</v>
      </c>
      <c r="R5">
        <f t="shared" si="0"/>
        <v>1</v>
      </c>
      <c r="S5">
        <f t="shared" si="0"/>
        <v>1</v>
      </c>
      <c r="T5" s="87">
        <f t="array" ref="T5">EXP(SQRT(SUM(LN(O5:S5)^2)))</f>
        <v>1.6168893782141394</v>
      </c>
      <c r="V5" s="82">
        <v>1</v>
      </c>
      <c r="W5">
        <v>1</v>
      </c>
      <c r="X5">
        <v>1</v>
      </c>
      <c r="Y5">
        <v>1</v>
      </c>
      <c r="Z5">
        <v>1</v>
      </c>
      <c r="AA5" s="83">
        <v>1</v>
      </c>
    </row>
    <row r="6" spans="1:27" ht="15.5" thickTop="1" thickBot="1" x14ac:dyDescent="0.4">
      <c r="A6" s="50" t="s">
        <v>456</v>
      </c>
      <c r="B6" s="91" t="s">
        <v>822</v>
      </c>
      <c r="C6">
        <v>3</v>
      </c>
      <c r="D6" t="s">
        <v>216</v>
      </c>
      <c r="E6" t="s">
        <v>797</v>
      </c>
      <c r="F6" t="s">
        <v>218</v>
      </c>
      <c r="G6" t="s">
        <v>713</v>
      </c>
      <c r="H6" t="s">
        <v>600</v>
      </c>
      <c r="I6" t="s">
        <v>714</v>
      </c>
      <c r="J6" s="66">
        <v>4</v>
      </c>
      <c r="K6" s="74">
        <v>5</v>
      </c>
      <c r="L6" s="74">
        <v>5</v>
      </c>
      <c r="M6" s="59">
        <v>1</v>
      </c>
      <c r="N6" s="59">
        <v>1</v>
      </c>
      <c r="O6">
        <f t="shared" si="0"/>
        <v>1.2</v>
      </c>
      <c r="P6">
        <f t="shared" si="0"/>
        <v>1.2</v>
      </c>
      <c r="Q6">
        <f t="shared" si="0"/>
        <v>1.5</v>
      </c>
      <c r="R6">
        <f t="shared" si="0"/>
        <v>1</v>
      </c>
      <c r="S6">
        <f t="shared" si="0"/>
        <v>1</v>
      </c>
      <c r="T6" s="87">
        <f t="array" ref="T6">EXP(SQRT(SUM(LN(O6:S6)^2)))</f>
        <v>1.6168893782141394</v>
      </c>
      <c r="V6" s="82">
        <v>2</v>
      </c>
      <c r="W6">
        <v>1.05</v>
      </c>
      <c r="X6">
        <v>1.02</v>
      </c>
      <c r="Y6">
        <v>1.02</v>
      </c>
      <c r="Z6">
        <v>1.01</v>
      </c>
      <c r="AA6" s="83">
        <v>1.05</v>
      </c>
    </row>
    <row r="7" spans="1:27" ht="15.5" thickTop="1" thickBot="1" x14ac:dyDescent="0.4">
      <c r="B7" s="91" t="s">
        <v>823</v>
      </c>
      <c r="C7">
        <v>17</v>
      </c>
      <c r="D7" t="s">
        <v>216</v>
      </c>
      <c r="E7" t="s">
        <v>797</v>
      </c>
      <c r="F7" t="s">
        <v>218</v>
      </c>
      <c r="G7" t="s">
        <v>713</v>
      </c>
      <c r="H7" t="s">
        <v>600</v>
      </c>
      <c r="I7" t="s">
        <v>714</v>
      </c>
      <c r="J7" s="74">
        <v>5</v>
      </c>
      <c r="K7" s="74">
        <v>5</v>
      </c>
      <c r="L7" s="74">
        <v>5</v>
      </c>
      <c r="M7" s="59">
        <v>1</v>
      </c>
      <c r="N7" s="59">
        <v>1</v>
      </c>
      <c r="O7">
        <f t="shared" si="0"/>
        <v>1.5</v>
      </c>
      <c r="P7">
        <f t="shared" si="0"/>
        <v>1.2</v>
      </c>
      <c r="Q7">
        <f t="shared" si="0"/>
        <v>1.5</v>
      </c>
      <c r="R7">
        <f t="shared" si="0"/>
        <v>1</v>
      </c>
      <c r="S7">
        <f t="shared" si="0"/>
        <v>1</v>
      </c>
      <c r="T7" s="87">
        <f t="array" ref="T7">EXP(SQRT(SUM(LN(O7:S7)^2)))</f>
        <v>1.8252223248340027</v>
      </c>
      <c r="V7" s="82">
        <v>3</v>
      </c>
      <c r="W7">
        <v>1.1000000000000001</v>
      </c>
      <c r="X7">
        <v>1.05</v>
      </c>
      <c r="Y7">
        <v>1.1000000000000001</v>
      </c>
      <c r="Z7">
        <v>1.02</v>
      </c>
      <c r="AA7" s="83">
        <v>1.2</v>
      </c>
    </row>
    <row r="8" spans="1:27" ht="15.5" thickTop="1" thickBot="1" x14ac:dyDescent="0.4">
      <c r="B8" s="91" t="s">
        <v>824</v>
      </c>
      <c r="C8">
        <v>0</v>
      </c>
      <c r="D8" t="s">
        <v>216</v>
      </c>
      <c r="E8" t="s">
        <v>797</v>
      </c>
      <c r="F8" t="s">
        <v>218</v>
      </c>
      <c r="G8" t="s">
        <v>713</v>
      </c>
      <c r="H8" t="s">
        <v>600</v>
      </c>
      <c r="I8" t="s">
        <v>714</v>
      </c>
      <c r="J8" s="74">
        <v>5</v>
      </c>
      <c r="K8" s="74">
        <v>5</v>
      </c>
      <c r="L8" s="74">
        <v>5</v>
      </c>
      <c r="M8" s="59">
        <v>1</v>
      </c>
      <c r="N8" s="59">
        <v>1</v>
      </c>
      <c r="O8">
        <f t="shared" si="0"/>
        <v>1.5</v>
      </c>
      <c r="P8">
        <f t="shared" si="0"/>
        <v>1.2</v>
      </c>
      <c r="Q8">
        <f t="shared" si="0"/>
        <v>1.5</v>
      </c>
      <c r="R8">
        <f t="shared" si="0"/>
        <v>1</v>
      </c>
      <c r="S8">
        <f t="shared" si="0"/>
        <v>1</v>
      </c>
      <c r="T8" s="87">
        <f t="array" ref="T8">EXP(SQRT(SUM(LN(O8:S8)^2)))</f>
        <v>1.8252223248340027</v>
      </c>
      <c r="V8" s="82">
        <v>4</v>
      </c>
      <c r="W8">
        <v>1.2</v>
      </c>
      <c r="X8">
        <v>1.1000000000000001</v>
      </c>
      <c r="Y8">
        <v>1.2</v>
      </c>
      <c r="Z8">
        <v>1.05</v>
      </c>
      <c r="AA8" s="83">
        <v>1.5</v>
      </c>
    </row>
    <row r="9" spans="1:27" ht="15.5" thickTop="1" thickBot="1" x14ac:dyDescent="0.4">
      <c r="A9" s="50" t="s">
        <v>607</v>
      </c>
      <c r="B9" t="s">
        <v>608</v>
      </c>
      <c r="C9" t="s">
        <v>609</v>
      </c>
      <c r="D9" t="s">
        <v>216</v>
      </c>
      <c r="E9" t="s">
        <v>797</v>
      </c>
      <c r="F9" t="s">
        <v>218</v>
      </c>
      <c r="G9" t="s">
        <v>713</v>
      </c>
      <c r="H9" t="s">
        <v>600</v>
      </c>
      <c r="I9" t="s">
        <v>714</v>
      </c>
      <c r="J9" s="74">
        <v>5</v>
      </c>
      <c r="K9" s="74">
        <v>5</v>
      </c>
      <c r="L9" s="74">
        <v>5</v>
      </c>
      <c r="M9" s="59">
        <v>1</v>
      </c>
      <c r="N9" s="59">
        <v>1</v>
      </c>
      <c r="O9">
        <f t="shared" si="0"/>
        <v>1.5</v>
      </c>
      <c r="P9">
        <f t="shared" si="0"/>
        <v>1.2</v>
      </c>
      <c r="Q9">
        <f t="shared" si="0"/>
        <v>1.5</v>
      </c>
      <c r="R9">
        <f t="shared" si="0"/>
        <v>1</v>
      </c>
      <c r="S9">
        <f t="shared" si="0"/>
        <v>1</v>
      </c>
      <c r="T9" s="87">
        <f t="array" ref="T9">EXP(SQRT(SUM(LN(O9:S9)^2)))</f>
        <v>1.8252223248340027</v>
      </c>
      <c r="V9" s="84">
        <v>5</v>
      </c>
      <c r="W9" s="85">
        <v>1.5</v>
      </c>
      <c r="X9" s="85">
        <v>1.2</v>
      </c>
      <c r="Y9" s="85">
        <v>1.5</v>
      </c>
      <c r="Z9" s="85">
        <v>1.1000000000000001</v>
      </c>
      <c r="AA9" s="86">
        <v>2</v>
      </c>
    </row>
    <row r="10" spans="1:27" x14ac:dyDescent="0.35">
      <c r="B10" t="s">
        <v>610</v>
      </c>
      <c r="C10" t="s">
        <v>611</v>
      </c>
      <c r="E10" t="s">
        <v>797</v>
      </c>
      <c r="F10" t="s">
        <v>218</v>
      </c>
      <c r="G10" t="s">
        <v>713</v>
      </c>
      <c r="H10" t="s">
        <v>600</v>
      </c>
      <c r="I10" t="s">
        <v>714</v>
      </c>
      <c r="J10" s="74">
        <v>5</v>
      </c>
      <c r="K10" s="74">
        <v>5</v>
      </c>
      <c r="L10" s="74">
        <v>5</v>
      </c>
      <c r="M10" s="59">
        <v>1</v>
      </c>
      <c r="N10" s="59">
        <v>1</v>
      </c>
      <c r="O10">
        <f t="shared" ref="O10:O19" si="1">IF(J10=1,W$5,IF(J10=2,W$6,IF(J10=3,W$7,IF(J10=4,W$8,IF(J10=5,W$9,"no")))))</f>
        <v>1.5</v>
      </c>
      <c r="P10">
        <f t="shared" ref="P10:P19" si="2">IF(K10=1,X$5,IF(K10=2,X$6,IF(K10=3,X$7,IF(K10=4,X$8,IF(K10=5,X$9,"no")))))</f>
        <v>1.2</v>
      </c>
      <c r="Q10">
        <f t="shared" ref="Q10:Q19" si="3">IF(L10=1,Y$5,IF(L10=2,Y$6,IF(L10=3,Y$7,IF(L10=4,Y$8,IF(L10=5,Y$9,"no")))))</f>
        <v>1.5</v>
      </c>
      <c r="R10">
        <f t="shared" ref="R10:R19" si="4">IF(M10=1,Z$5,IF(M10=2,Z$6,IF(M10=3,Z$7,IF(M10=4,Z$8,IF(M10=5,Z$9,"no")))))</f>
        <v>1</v>
      </c>
      <c r="S10">
        <f t="shared" ref="S10:S19" si="5">IF(N10=1,AA$5,IF(N10=2,AA$6,IF(N10=3,AA$7,IF(N10=4,AA$8,IF(N10=5,AA$9,"no")))))</f>
        <v>1</v>
      </c>
      <c r="T10" s="87">
        <f t="array" ref="T10">EXP(SQRT(SUM(LN(O10:S10)^2)))</f>
        <v>1.8252223248340027</v>
      </c>
    </row>
    <row r="11" spans="1:27" x14ac:dyDescent="0.35">
      <c r="B11" t="s">
        <v>612</v>
      </c>
      <c r="C11" t="s">
        <v>613</v>
      </c>
      <c r="E11" t="s">
        <v>797</v>
      </c>
      <c r="F11" t="s">
        <v>218</v>
      </c>
      <c r="G11" t="s">
        <v>713</v>
      </c>
      <c r="H11" t="s">
        <v>600</v>
      </c>
      <c r="I11" t="s">
        <v>714</v>
      </c>
      <c r="J11" s="74">
        <v>5</v>
      </c>
      <c r="K11" s="74">
        <v>5</v>
      </c>
      <c r="L11" s="74">
        <v>5</v>
      </c>
      <c r="M11" s="59">
        <v>1</v>
      </c>
      <c r="N11" s="59">
        <v>1</v>
      </c>
      <c r="O11">
        <f t="shared" si="1"/>
        <v>1.5</v>
      </c>
      <c r="P11">
        <f t="shared" si="2"/>
        <v>1.2</v>
      </c>
      <c r="Q11">
        <f t="shared" si="3"/>
        <v>1.5</v>
      </c>
      <c r="R11">
        <f t="shared" si="4"/>
        <v>1</v>
      </c>
      <c r="S11">
        <f t="shared" si="5"/>
        <v>1</v>
      </c>
      <c r="T11" s="87">
        <f t="array" ref="T11">EXP(SQRT(SUM(LN(O11:S11)^2)))</f>
        <v>1.8252223248340027</v>
      </c>
    </row>
    <row r="12" spans="1:27" x14ac:dyDescent="0.35">
      <c r="B12" t="s">
        <v>614</v>
      </c>
      <c r="C12" t="s">
        <v>615</v>
      </c>
      <c r="E12" t="s">
        <v>797</v>
      </c>
      <c r="F12" t="s">
        <v>218</v>
      </c>
      <c r="G12" t="s">
        <v>713</v>
      </c>
      <c r="H12" t="s">
        <v>600</v>
      </c>
      <c r="I12" t="s">
        <v>714</v>
      </c>
      <c r="J12" s="74">
        <v>5</v>
      </c>
      <c r="K12" s="74">
        <v>5</v>
      </c>
      <c r="L12" s="74">
        <v>5</v>
      </c>
      <c r="M12" s="59">
        <v>1</v>
      </c>
      <c r="N12" s="59">
        <v>1</v>
      </c>
      <c r="O12">
        <f t="shared" si="1"/>
        <v>1.5</v>
      </c>
      <c r="P12">
        <f t="shared" si="2"/>
        <v>1.2</v>
      </c>
      <c r="Q12">
        <f t="shared" si="3"/>
        <v>1.5</v>
      </c>
      <c r="R12">
        <f t="shared" si="4"/>
        <v>1</v>
      </c>
      <c r="S12">
        <f t="shared" si="5"/>
        <v>1</v>
      </c>
      <c r="T12" s="87">
        <f t="array" ref="T12">EXP(SQRT(SUM(LN(O12:S12)^2)))</f>
        <v>1.8252223248340027</v>
      </c>
    </row>
    <row r="13" spans="1:27" x14ac:dyDescent="0.35">
      <c r="A13" s="50"/>
      <c r="B13" t="s">
        <v>616</v>
      </c>
      <c r="C13" t="s">
        <v>617</v>
      </c>
      <c r="D13" t="s">
        <v>617</v>
      </c>
      <c r="E13" t="s">
        <v>797</v>
      </c>
      <c r="F13" t="s">
        <v>218</v>
      </c>
      <c r="G13" t="s">
        <v>713</v>
      </c>
      <c r="H13" t="s">
        <v>600</v>
      </c>
      <c r="I13" t="s">
        <v>714</v>
      </c>
      <c r="J13" s="74">
        <v>5</v>
      </c>
      <c r="K13" s="74">
        <v>5</v>
      </c>
      <c r="L13" s="74">
        <v>5</v>
      </c>
      <c r="M13" s="59">
        <v>1</v>
      </c>
      <c r="N13" s="59">
        <v>1</v>
      </c>
      <c r="O13">
        <f t="shared" si="1"/>
        <v>1.5</v>
      </c>
      <c r="P13">
        <f t="shared" si="2"/>
        <v>1.2</v>
      </c>
      <c r="Q13">
        <f t="shared" si="3"/>
        <v>1.5</v>
      </c>
      <c r="R13">
        <f t="shared" si="4"/>
        <v>1</v>
      </c>
      <c r="S13">
        <f t="shared" si="5"/>
        <v>1</v>
      </c>
      <c r="T13" s="87">
        <f t="array" ref="T13">EXP(SQRT(SUM(LN(O13:S13)^2)))</f>
        <v>1.8252223248340027</v>
      </c>
    </row>
    <row r="14" spans="1:27" x14ac:dyDescent="0.35">
      <c r="B14" t="s">
        <v>618</v>
      </c>
      <c r="C14" t="s">
        <v>617</v>
      </c>
      <c r="D14" t="s">
        <v>617</v>
      </c>
      <c r="E14" t="s">
        <v>797</v>
      </c>
      <c r="F14" t="s">
        <v>218</v>
      </c>
      <c r="G14" t="s">
        <v>715</v>
      </c>
      <c r="H14" t="s">
        <v>600</v>
      </c>
      <c r="I14" t="s">
        <v>714</v>
      </c>
      <c r="J14" s="74">
        <v>5</v>
      </c>
      <c r="K14" s="74">
        <v>5</v>
      </c>
      <c r="L14" s="74">
        <v>5</v>
      </c>
      <c r="M14" s="59">
        <v>1</v>
      </c>
      <c r="N14" s="59">
        <v>1</v>
      </c>
      <c r="O14">
        <f t="shared" si="1"/>
        <v>1.5</v>
      </c>
      <c r="P14">
        <f t="shared" si="2"/>
        <v>1.2</v>
      </c>
      <c r="Q14">
        <f t="shared" si="3"/>
        <v>1.5</v>
      </c>
      <c r="R14">
        <f t="shared" si="4"/>
        <v>1</v>
      </c>
      <c r="S14">
        <f t="shared" si="5"/>
        <v>1</v>
      </c>
      <c r="T14" s="87">
        <f t="array" ref="T14">EXP(SQRT(SUM(LN(O14:S14)^2)))</f>
        <v>1.8252223248340027</v>
      </c>
    </row>
    <row r="15" spans="1:27" x14ac:dyDescent="0.35">
      <c r="B15" t="s">
        <v>619</v>
      </c>
      <c r="C15" t="s">
        <v>617</v>
      </c>
      <c r="D15" t="s">
        <v>617</v>
      </c>
      <c r="E15" t="s">
        <v>797</v>
      </c>
      <c r="F15" t="s">
        <v>218</v>
      </c>
      <c r="G15" t="s">
        <v>716</v>
      </c>
      <c r="H15" t="s">
        <v>600</v>
      </c>
      <c r="I15" t="s">
        <v>714</v>
      </c>
      <c r="J15" s="66">
        <v>4</v>
      </c>
      <c r="K15" s="74">
        <v>5</v>
      </c>
      <c r="L15" s="74">
        <v>5</v>
      </c>
      <c r="M15" s="59">
        <v>1</v>
      </c>
      <c r="N15" s="59">
        <v>1</v>
      </c>
      <c r="O15">
        <f t="shared" si="1"/>
        <v>1.2</v>
      </c>
      <c r="P15">
        <f t="shared" si="2"/>
        <v>1.2</v>
      </c>
      <c r="Q15">
        <f t="shared" si="3"/>
        <v>1.5</v>
      </c>
      <c r="R15">
        <f t="shared" si="4"/>
        <v>1</v>
      </c>
      <c r="S15">
        <f t="shared" si="5"/>
        <v>1</v>
      </c>
      <c r="T15" s="87">
        <f t="array" ref="T15">EXP(SQRT(SUM(LN(O15:S15)^2)))</f>
        <v>1.6168893782141394</v>
      </c>
    </row>
    <row r="16" spans="1:27" x14ac:dyDescent="0.35">
      <c r="A16" s="50" t="s">
        <v>596</v>
      </c>
      <c r="B16" t="s">
        <v>597</v>
      </c>
      <c r="C16" t="s">
        <v>598</v>
      </c>
      <c r="E16" t="s">
        <v>599</v>
      </c>
      <c r="G16" t="s">
        <v>713</v>
      </c>
      <c r="H16" t="s">
        <v>600</v>
      </c>
      <c r="I16" t="s">
        <v>714</v>
      </c>
      <c r="J16" s="66">
        <v>4</v>
      </c>
      <c r="K16" s="74">
        <v>5</v>
      </c>
      <c r="L16" s="74">
        <v>5</v>
      </c>
      <c r="M16" s="59">
        <v>1</v>
      </c>
      <c r="N16" s="59">
        <v>1</v>
      </c>
      <c r="O16">
        <f t="shared" si="1"/>
        <v>1.2</v>
      </c>
      <c r="P16">
        <f t="shared" si="2"/>
        <v>1.2</v>
      </c>
      <c r="Q16">
        <f t="shared" si="3"/>
        <v>1.5</v>
      </c>
      <c r="R16">
        <f t="shared" si="4"/>
        <v>1</v>
      </c>
      <c r="S16">
        <f t="shared" si="5"/>
        <v>1</v>
      </c>
      <c r="T16" s="87">
        <f t="array" ref="T16">EXP(SQRT(SUM(LN(O16:S16)^2)))</f>
        <v>1.6168893782141394</v>
      </c>
    </row>
    <row r="17" spans="2:20" x14ac:dyDescent="0.35">
      <c r="B17" t="s">
        <v>601</v>
      </c>
      <c r="C17" t="s">
        <v>598</v>
      </c>
      <c r="E17" t="s">
        <v>602</v>
      </c>
      <c r="G17" t="s">
        <v>713</v>
      </c>
      <c r="H17" t="s">
        <v>711</v>
      </c>
      <c r="I17" t="s">
        <v>714</v>
      </c>
      <c r="J17" s="66">
        <v>4</v>
      </c>
      <c r="K17" s="74">
        <v>5</v>
      </c>
      <c r="L17" s="74">
        <v>5</v>
      </c>
      <c r="M17" s="61">
        <v>2</v>
      </c>
      <c r="N17" s="59">
        <v>1</v>
      </c>
      <c r="O17">
        <f t="shared" si="1"/>
        <v>1.2</v>
      </c>
      <c r="P17">
        <f t="shared" si="2"/>
        <v>1.2</v>
      </c>
      <c r="Q17">
        <f t="shared" si="3"/>
        <v>1.5</v>
      </c>
      <c r="R17">
        <f t="shared" si="4"/>
        <v>1.01</v>
      </c>
      <c r="S17">
        <f t="shared" si="5"/>
        <v>1</v>
      </c>
      <c r="T17" s="87">
        <f t="array" ref="T17">EXP(SQRT(SUM(LN(O17:S17)^2)))</f>
        <v>1.6170559509870748</v>
      </c>
    </row>
    <row r="18" spans="2:20" x14ac:dyDescent="0.35">
      <c r="B18" t="s">
        <v>603</v>
      </c>
      <c r="C18" t="s">
        <v>598</v>
      </c>
      <c r="E18" t="s">
        <v>604</v>
      </c>
      <c r="G18" t="s">
        <v>713</v>
      </c>
      <c r="H18" t="s">
        <v>600</v>
      </c>
      <c r="I18" t="s">
        <v>714</v>
      </c>
      <c r="J18" s="66">
        <v>4</v>
      </c>
      <c r="K18" s="74">
        <v>5</v>
      </c>
      <c r="L18" s="74">
        <v>5</v>
      </c>
      <c r="M18" s="59">
        <v>1</v>
      </c>
      <c r="N18" s="59">
        <v>1</v>
      </c>
      <c r="O18">
        <f t="shared" si="1"/>
        <v>1.2</v>
      </c>
      <c r="P18">
        <f t="shared" si="2"/>
        <v>1.2</v>
      </c>
      <c r="Q18">
        <f t="shared" si="3"/>
        <v>1.5</v>
      </c>
      <c r="R18">
        <f t="shared" si="4"/>
        <v>1</v>
      </c>
      <c r="S18">
        <f t="shared" si="5"/>
        <v>1</v>
      </c>
      <c r="T18" s="87">
        <f t="array" ref="T18">EXP(SQRT(SUM(LN(O18:S18)^2)))</f>
        <v>1.6168893782141394</v>
      </c>
    </row>
    <row r="19" spans="2:20" x14ac:dyDescent="0.35">
      <c r="B19" t="s">
        <v>605</v>
      </c>
      <c r="C19" t="s">
        <v>598</v>
      </c>
      <c r="E19" t="s">
        <v>604</v>
      </c>
      <c r="G19" t="s">
        <v>713</v>
      </c>
      <c r="H19" t="s">
        <v>600</v>
      </c>
      <c r="I19" t="s">
        <v>714</v>
      </c>
      <c r="J19" s="66">
        <v>4</v>
      </c>
      <c r="K19" s="74">
        <v>5</v>
      </c>
      <c r="L19" s="74">
        <v>5</v>
      </c>
      <c r="M19" s="59">
        <v>1</v>
      </c>
      <c r="N19" s="59">
        <v>1</v>
      </c>
      <c r="O19">
        <f t="shared" si="1"/>
        <v>1.2</v>
      </c>
      <c r="P19">
        <f t="shared" si="2"/>
        <v>1.2</v>
      </c>
      <c r="Q19">
        <f t="shared" si="3"/>
        <v>1.5</v>
      </c>
      <c r="R19">
        <f t="shared" si="4"/>
        <v>1</v>
      </c>
      <c r="S19">
        <f t="shared" si="5"/>
        <v>1</v>
      </c>
      <c r="T19" s="87">
        <f t="array" ref="T19">EXP(SQRT(SUM(LN(O19:S19)^2)))</f>
        <v>1.6168893782141394</v>
      </c>
    </row>
  </sheetData>
  <mergeCells count="1">
    <mergeCell ref="V3:AA3"/>
  </mergeCells>
  <phoneticPr fontId="14" type="noConversion"/>
  <hyperlinks>
    <hyperlink ref="A1" location="'Table of contents'!A1" display="Table of contents" xr:uid="{00000000-0004-0000-10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A65"/>
  <sheetViews>
    <sheetView zoomScale="70" zoomScaleNormal="70" workbookViewId="0">
      <pane ySplit="3" topLeftCell="A18" activePane="bottomLeft" state="frozen"/>
      <selection pane="bottomLeft" activeCell="C1" sqref="C1:D1048576"/>
    </sheetView>
  </sheetViews>
  <sheetFormatPr defaultRowHeight="14.5" x14ac:dyDescent="0.35"/>
  <cols>
    <col min="1" max="1" width="20.453125" style="36" customWidth="1"/>
    <col min="2" max="2" width="45.81640625" style="36" customWidth="1"/>
    <col min="3" max="3" width="11" style="36" hidden="1" customWidth="1"/>
    <col min="4" max="4" width="0" style="36" hidden="1" customWidth="1"/>
    <col min="5" max="5" width="41.54296875" style="36" customWidth="1"/>
    <col min="6" max="6" width="11.1796875" style="36" customWidth="1"/>
    <col min="7" max="7" width="16.81640625" style="36" customWidth="1"/>
    <col min="8" max="8" width="11.1796875" style="36" customWidth="1"/>
    <col min="9" max="9" width="34" style="36" customWidth="1"/>
    <col min="10" max="14" width="8.7265625" style="36"/>
    <col min="20" max="20" width="8.7265625" style="50"/>
  </cols>
  <sheetData>
    <row r="1" spans="1:27" x14ac:dyDescent="0.35">
      <c r="A1" s="78" t="s">
        <v>769</v>
      </c>
    </row>
    <row r="2" spans="1:27" ht="16" thickBot="1" x14ac:dyDescent="0.4">
      <c r="A2" s="79" t="s">
        <v>939</v>
      </c>
    </row>
    <row r="3" spans="1:27" ht="39.5" thickBot="1" x14ac:dyDescent="0.4">
      <c r="A3" s="1" t="s">
        <v>38</v>
      </c>
      <c r="B3" s="2" t="s">
        <v>39</v>
      </c>
      <c r="C3" s="2" t="s">
        <v>214</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26.5" thickBot="1" x14ac:dyDescent="0.4">
      <c r="A4" s="28" t="s">
        <v>53</v>
      </c>
      <c r="B4" s="29" t="s">
        <v>215</v>
      </c>
      <c r="C4" s="29">
        <v>3582</v>
      </c>
      <c r="D4" s="29" t="s">
        <v>216</v>
      </c>
      <c r="E4" s="29" t="s">
        <v>217</v>
      </c>
      <c r="F4" s="29" t="s">
        <v>218</v>
      </c>
      <c r="G4" s="29" t="s">
        <v>219</v>
      </c>
      <c r="H4" s="29" t="s">
        <v>446</v>
      </c>
      <c r="I4" s="29" t="s">
        <v>221</v>
      </c>
      <c r="J4" s="30">
        <v>1</v>
      </c>
      <c r="K4" s="33">
        <v>3</v>
      </c>
      <c r="L4" s="32">
        <v>2</v>
      </c>
      <c r="M4" s="30">
        <v>1</v>
      </c>
      <c r="N4" s="30">
        <v>1</v>
      </c>
      <c r="O4">
        <f t="shared" ref="O4:S9" si="0">IF(J4=1,W$5,IF(J4=2,W$6,IF(J4=3,W$7,IF(J4=4,W$8,IF(J4=5,W$9,"no")))))</f>
        <v>1</v>
      </c>
      <c r="P4">
        <f t="shared" si="0"/>
        <v>1.05</v>
      </c>
      <c r="Q4">
        <f t="shared" si="0"/>
        <v>1.02</v>
      </c>
      <c r="R4">
        <f t="shared" si="0"/>
        <v>1</v>
      </c>
      <c r="S4">
        <f t="shared" si="0"/>
        <v>1</v>
      </c>
      <c r="T4" s="87">
        <f t="array" ref="T4">EXP(SQRT(SUM(LN(O4:S4)^2)))</f>
        <v>1.0540666817458317</v>
      </c>
      <c r="V4" s="81" t="s">
        <v>772</v>
      </c>
      <c r="W4" s="2" t="s">
        <v>47</v>
      </c>
      <c r="X4" s="2" t="s">
        <v>48</v>
      </c>
      <c r="Y4" s="2" t="s">
        <v>49</v>
      </c>
      <c r="Z4" s="2" t="s">
        <v>50</v>
      </c>
      <c r="AA4" s="2" t="s">
        <v>51</v>
      </c>
    </row>
    <row r="5" spans="1:27" ht="26.5" thickBot="1" x14ac:dyDescent="0.4">
      <c r="A5" s="28"/>
      <c r="B5" s="29" t="s">
        <v>222</v>
      </c>
      <c r="C5" s="29">
        <v>502.2</v>
      </c>
      <c r="D5" s="29" t="s">
        <v>216</v>
      </c>
      <c r="E5" s="29" t="s">
        <v>217</v>
      </c>
      <c r="F5" s="29" t="s">
        <v>218</v>
      </c>
      <c r="G5" s="29" t="s">
        <v>223</v>
      </c>
      <c r="H5" s="29" t="s">
        <v>446</v>
      </c>
      <c r="I5" s="29" t="s">
        <v>221</v>
      </c>
      <c r="J5" s="30">
        <v>1</v>
      </c>
      <c r="K5" s="33">
        <v>3</v>
      </c>
      <c r="L5" s="32">
        <v>2</v>
      </c>
      <c r="M5" s="30">
        <v>1</v>
      </c>
      <c r="N5" s="30">
        <v>1</v>
      </c>
      <c r="O5">
        <f t="shared" si="0"/>
        <v>1</v>
      </c>
      <c r="P5">
        <f t="shared" si="0"/>
        <v>1.05</v>
      </c>
      <c r="Q5">
        <f t="shared" si="0"/>
        <v>1.02</v>
      </c>
      <c r="R5">
        <f t="shared" si="0"/>
        <v>1</v>
      </c>
      <c r="S5">
        <f t="shared" si="0"/>
        <v>1</v>
      </c>
      <c r="T5" s="87">
        <f t="array" ref="T5">EXP(SQRT(SUM(LN(O5:S5)^2)))</f>
        <v>1.0540666817458317</v>
      </c>
      <c r="V5" s="82">
        <v>1</v>
      </c>
      <c r="W5">
        <v>1</v>
      </c>
      <c r="X5">
        <v>1</v>
      </c>
      <c r="Y5">
        <v>1</v>
      </c>
      <c r="Z5">
        <v>1</v>
      </c>
      <c r="AA5" s="83">
        <v>1</v>
      </c>
    </row>
    <row r="6" spans="1:27" ht="15" thickBot="1" x14ac:dyDescent="0.4">
      <c r="A6" s="28" t="s">
        <v>61</v>
      </c>
      <c r="B6" s="29" t="s">
        <v>224</v>
      </c>
      <c r="C6" s="29">
        <v>10000</v>
      </c>
      <c r="D6" s="29" t="s">
        <v>225</v>
      </c>
      <c r="E6" s="29" t="s">
        <v>226</v>
      </c>
      <c r="F6" s="29" t="s">
        <v>218</v>
      </c>
      <c r="G6" s="29" t="s">
        <v>219</v>
      </c>
      <c r="H6" s="29" t="s">
        <v>446</v>
      </c>
      <c r="I6" s="29" t="s">
        <v>227</v>
      </c>
      <c r="J6" s="32">
        <v>2</v>
      </c>
      <c r="K6" s="33">
        <v>3</v>
      </c>
      <c r="L6" s="32">
        <v>2</v>
      </c>
      <c r="M6" s="30">
        <v>1</v>
      </c>
      <c r="N6" s="30">
        <v>1</v>
      </c>
      <c r="O6">
        <f t="shared" si="0"/>
        <v>1.05</v>
      </c>
      <c r="P6">
        <f t="shared" si="0"/>
        <v>1.05</v>
      </c>
      <c r="Q6">
        <f t="shared" si="0"/>
        <v>1.02</v>
      </c>
      <c r="R6">
        <f t="shared" si="0"/>
        <v>1</v>
      </c>
      <c r="S6">
        <f t="shared" si="0"/>
        <v>1</v>
      </c>
      <c r="T6" s="87">
        <f t="array" ref="T6">EXP(SQRT(SUM(LN(O6:S6)^2)))</f>
        <v>1.0744244531716256</v>
      </c>
      <c r="V6" s="82">
        <v>2</v>
      </c>
      <c r="W6">
        <v>1.05</v>
      </c>
      <c r="X6">
        <v>1.02</v>
      </c>
      <c r="Y6">
        <v>1.02</v>
      </c>
      <c r="Z6">
        <v>1.01</v>
      </c>
      <c r="AA6" s="83">
        <v>1.05</v>
      </c>
    </row>
    <row r="7" spans="1:27" ht="15" thickBot="1" x14ac:dyDescent="0.4">
      <c r="A7" s="28"/>
      <c r="B7" s="29" t="s">
        <v>228</v>
      </c>
      <c r="C7" s="29">
        <v>0</v>
      </c>
      <c r="D7" s="29" t="s">
        <v>63</v>
      </c>
      <c r="E7" s="29" t="s">
        <v>229</v>
      </c>
      <c r="F7" s="29" t="s">
        <v>218</v>
      </c>
      <c r="G7" s="29" t="s">
        <v>219</v>
      </c>
      <c r="H7" s="29" t="s">
        <v>446</v>
      </c>
      <c r="I7" s="29" t="s">
        <v>227</v>
      </c>
      <c r="J7" s="32">
        <v>2</v>
      </c>
      <c r="K7" s="33">
        <v>3</v>
      </c>
      <c r="L7" s="32">
        <v>2</v>
      </c>
      <c r="M7" s="30">
        <v>1</v>
      </c>
      <c r="N7" s="30">
        <v>1</v>
      </c>
      <c r="O7">
        <f t="shared" si="0"/>
        <v>1.05</v>
      </c>
      <c r="P7">
        <f t="shared" si="0"/>
        <v>1.05</v>
      </c>
      <c r="Q7">
        <f t="shared" si="0"/>
        <v>1.02</v>
      </c>
      <c r="R7">
        <f t="shared" si="0"/>
        <v>1</v>
      </c>
      <c r="S7">
        <f t="shared" si="0"/>
        <v>1</v>
      </c>
      <c r="T7" s="87">
        <f t="array" ref="T7">EXP(SQRT(SUM(LN(O7:S7)^2)))</f>
        <v>1.0744244531716256</v>
      </c>
      <c r="V7" s="82">
        <v>3</v>
      </c>
      <c r="W7">
        <v>1.1000000000000001</v>
      </c>
      <c r="X7">
        <v>1.05</v>
      </c>
      <c r="Y7">
        <v>1.1000000000000001</v>
      </c>
      <c r="Z7">
        <v>1.02</v>
      </c>
      <c r="AA7" s="83">
        <v>1.2</v>
      </c>
    </row>
    <row r="8" spans="1:27" ht="15" thickBot="1" x14ac:dyDescent="0.4">
      <c r="A8" s="28"/>
      <c r="B8" s="29" t="s">
        <v>230</v>
      </c>
      <c r="C8" s="29">
        <v>0</v>
      </c>
      <c r="D8" s="29" t="s">
        <v>63</v>
      </c>
      <c r="E8" s="29" t="s">
        <v>229</v>
      </c>
      <c r="F8" s="29" t="s">
        <v>218</v>
      </c>
      <c r="G8" s="29" t="s">
        <v>219</v>
      </c>
      <c r="H8" s="29" t="s">
        <v>446</v>
      </c>
      <c r="I8" s="29" t="s">
        <v>227</v>
      </c>
      <c r="J8" s="32">
        <v>2</v>
      </c>
      <c r="K8" s="33">
        <v>3</v>
      </c>
      <c r="L8" s="32">
        <v>2</v>
      </c>
      <c r="M8" s="30">
        <v>1</v>
      </c>
      <c r="N8" s="30">
        <v>1</v>
      </c>
      <c r="O8">
        <f t="shared" si="0"/>
        <v>1.05</v>
      </c>
      <c r="P8">
        <f t="shared" si="0"/>
        <v>1.05</v>
      </c>
      <c r="Q8">
        <f t="shared" si="0"/>
        <v>1.02</v>
      </c>
      <c r="R8">
        <f t="shared" si="0"/>
        <v>1</v>
      </c>
      <c r="S8">
        <f t="shared" si="0"/>
        <v>1</v>
      </c>
      <c r="T8" s="87">
        <f t="array" ref="T8">EXP(SQRT(SUM(LN(O8:S8)^2)))</f>
        <v>1.0744244531716256</v>
      </c>
      <c r="V8" s="82">
        <v>4</v>
      </c>
      <c r="W8">
        <v>1.2</v>
      </c>
      <c r="X8">
        <v>1.1000000000000001</v>
      </c>
      <c r="Y8">
        <v>1.2</v>
      </c>
      <c r="Z8">
        <v>1.05</v>
      </c>
      <c r="AA8" s="83">
        <v>1.5</v>
      </c>
    </row>
    <row r="9" spans="1:27" ht="15" thickBot="1" x14ac:dyDescent="0.4">
      <c r="A9" s="28"/>
      <c r="B9" s="29" t="s">
        <v>231</v>
      </c>
      <c r="C9" s="29">
        <v>0</v>
      </c>
      <c r="D9" s="29" t="s">
        <v>63</v>
      </c>
      <c r="E9" s="29" t="s">
        <v>229</v>
      </c>
      <c r="F9" s="29" t="s">
        <v>218</v>
      </c>
      <c r="G9" s="29" t="s">
        <v>219</v>
      </c>
      <c r="H9" s="29" t="s">
        <v>446</v>
      </c>
      <c r="I9" s="29" t="s">
        <v>227</v>
      </c>
      <c r="J9" s="32">
        <v>2</v>
      </c>
      <c r="K9" s="33">
        <v>3</v>
      </c>
      <c r="L9" s="32">
        <v>2</v>
      </c>
      <c r="M9" s="30">
        <v>1</v>
      </c>
      <c r="N9" s="30">
        <v>1</v>
      </c>
      <c r="O9">
        <f t="shared" si="0"/>
        <v>1.05</v>
      </c>
      <c r="P9">
        <f t="shared" si="0"/>
        <v>1.05</v>
      </c>
      <c r="Q9">
        <f t="shared" si="0"/>
        <v>1.02</v>
      </c>
      <c r="R9">
        <f t="shared" si="0"/>
        <v>1</v>
      </c>
      <c r="S9">
        <f t="shared" si="0"/>
        <v>1</v>
      </c>
      <c r="T9" s="87">
        <f t="array" ref="T9">EXP(SQRT(SUM(LN(O9:S9)^2)))</f>
        <v>1.0744244531716256</v>
      </c>
      <c r="V9" s="84">
        <v>5</v>
      </c>
      <c r="W9" s="85">
        <v>1.5</v>
      </c>
      <c r="X9" s="85">
        <v>1.2</v>
      </c>
      <c r="Y9" s="85">
        <v>1.5</v>
      </c>
      <c r="Z9" s="85">
        <v>1.1000000000000001</v>
      </c>
      <c r="AA9" s="86">
        <v>2</v>
      </c>
    </row>
    <row r="10" spans="1:27" ht="15" thickBot="1" x14ac:dyDescent="0.4">
      <c r="A10" s="29"/>
      <c r="B10" s="29" t="s">
        <v>232</v>
      </c>
      <c r="C10" s="29">
        <v>0</v>
      </c>
      <c r="D10" s="29" t="s">
        <v>63</v>
      </c>
      <c r="E10" s="29" t="s">
        <v>229</v>
      </c>
      <c r="F10" s="29" t="s">
        <v>218</v>
      </c>
      <c r="G10" s="29" t="s">
        <v>219</v>
      </c>
      <c r="H10" s="29" t="s">
        <v>446</v>
      </c>
      <c r="I10" s="29" t="s">
        <v>227</v>
      </c>
      <c r="J10" s="32">
        <v>2</v>
      </c>
      <c r="K10" s="33">
        <v>3</v>
      </c>
      <c r="L10" s="32">
        <v>2</v>
      </c>
      <c r="M10" s="30">
        <v>1</v>
      </c>
      <c r="N10" s="30">
        <v>1</v>
      </c>
      <c r="O10">
        <f t="shared" ref="O10:O65" si="1">IF(J10=1,W$5,IF(J10=2,W$6,IF(J10=3,W$7,IF(J10=4,W$8,IF(J10=5,W$9,"no")))))</f>
        <v>1.05</v>
      </c>
      <c r="P10">
        <f t="shared" ref="P10:P65" si="2">IF(K10=1,X$5,IF(K10=2,X$6,IF(K10=3,X$7,IF(K10=4,X$8,IF(K10=5,X$9,"no")))))</f>
        <v>1.05</v>
      </c>
      <c r="Q10">
        <f t="shared" ref="Q10:Q65" si="3">IF(L10=1,Y$5,IF(L10=2,Y$6,IF(L10=3,Y$7,IF(L10=4,Y$8,IF(L10=5,Y$9,"no")))))</f>
        <v>1.02</v>
      </c>
      <c r="R10">
        <f t="shared" ref="R10:R65" si="4">IF(M10=1,Z$5,IF(M10=2,Z$6,IF(M10=3,Z$7,IF(M10=4,Z$8,IF(M10=5,Z$9,"no")))))</f>
        <v>1</v>
      </c>
      <c r="S10">
        <f t="shared" ref="S10:S65" si="5">IF(N10=1,AA$5,IF(N10=2,AA$6,IF(N10=3,AA$7,IF(N10=4,AA$8,IF(N10=5,AA$9,"no")))))</f>
        <v>1</v>
      </c>
      <c r="T10" s="87">
        <f t="array" ref="T10">EXP(SQRT(SUM(LN(O10:S10)^2)))</f>
        <v>1.0744244531716256</v>
      </c>
    </row>
    <row r="11" spans="1:27" ht="15" thickBot="1" x14ac:dyDescent="0.4">
      <c r="A11" s="29"/>
      <c r="B11" s="29" t="s">
        <v>233</v>
      </c>
      <c r="C11" s="29">
        <v>0</v>
      </c>
      <c r="D11" s="29" t="s">
        <v>63</v>
      </c>
      <c r="E11" s="29" t="s">
        <v>229</v>
      </c>
      <c r="F11" s="29" t="s">
        <v>218</v>
      </c>
      <c r="G11" s="29" t="s">
        <v>219</v>
      </c>
      <c r="H11" s="29" t="s">
        <v>446</v>
      </c>
      <c r="I11" s="29" t="s">
        <v>227</v>
      </c>
      <c r="J11" s="32">
        <v>2</v>
      </c>
      <c r="K11" s="33">
        <v>3</v>
      </c>
      <c r="L11" s="32">
        <v>2</v>
      </c>
      <c r="M11" s="30">
        <v>1</v>
      </c>
      <c r="N11" s="30">
        <v>1</v>
      </c>
      <c r="O11">
        <f t="shared" si="1"/>
        <v>1.05</v>
      </c>
      <c r="P11">
        <f t="shared" si="2"/>
        <v>1.05</v>
      </c>
      <c r="Q11">
        <f t="shared" si="3"/>
        <v>1.02</v>
      </c>
      <c r="R11">
        <f t="shared" si="4"/>
        <v>1</v>
      </c>
      <c r="S11">
        <f t="shared" si="5"/>
        <v>1</v>
      </c>
      <c r="T11" s="87">
        <f t="array" ref="T11">EXP(SQRT(SUM(LN(O11:S11)^2)))</f>
        <v>1.0744244531716256</v>
      </c>
    </row>
    <row r="12" spans="1:27" ht="33" customHeight="1" thickBot="1" x14ac:dyDescent="0.4">
      <c r="A12" s="2" t="s">
        <v>67</v>
      </c>
      <c r="B12" s="29" t="s">
        <v>234</v>
      </c>
      <c r="C12" s="29">
        <v>139.69999999999999</v>
      </c>
      <c r="D12" s="29" t="s">
        <v>74</v>
      </c>
      <c r="E12" s="29" t="s">
        <v>235</v>
      </c>
      <c r="F12" s="29" t="s">
        <v>218</v>
      </c>
      <c r="G12" s="29" t="s">
        <v>236</v>
      </c>
      <c r="H12" s="29" t="s">
        <v>446</v>
      </c>
      <c r="I12" s="29" t="s">
        <v>227</v>
      </c>
      <c r="J12" s="30">
        <v>1</v>
      </c>
      <c r="K12" s="33">
        <v>3</v>
      </c>
      <c r="L12" s="33">
        <v>3</v>
      </c>
      <c r="M12" s="30">
        <v>1</v>
      </c>
      <c r="N12" s="30">
        <v>1</v>
      </c>
      <c r="O12">
        <f t="shared" si="1"/>
        <v>1</v>
      </c>
      <c r="P12">
        <f t="shared" si="2"/>
        <v>1.05</v>
      </c>
      <c r="Q12">
        <f t="shared" si="3"/>
        <v>1.1000000000000001</v>
      </c>
      <c r="R12">
        <f t="shared" si="4"/>
        <v>1</v>
      </c>
      <c r="S12">
        <f t="shared" si="5"/>
        <v>1</v>
      </c>
      <c r="T12" s="87">
        <f t="array" ref="T12">EXP(SQRT(SUM(LN(O12:S12)^2)))</f>
        <v>1.1130148943987077</v>
      </c>
    </row>
    <row r="13" spans="1:27" ht="48" customHeight="1" thickBot="1" x14ac:dyDescent="0.4">
      <c r="A13" s="2" t="s">
        <v>237</v>
      </c>
      <c r="B13" s="29" t="s">
        <v>238</v>
      </c>
      <c r="C13" s="29">
        <v>400</v>
      </c>
      <c r="D13" s="29" t="s">
        <v>74</v>
      </c>
      <c r="E13" s="29" t="s">
        <v>239</v>
      </c>
      <c r="F13" s="29" t="s">
        <v>218</v>
      </c>
      <c r="G13" s="29">
        <v>2012</v>
      </c>
      <c r="H13" s="29" t="s">
        <v>446</v>
      </c>
      <c r="I13" s="29" t="s">
        <v>227</v>
      </c>
      <c r="J13" s="32">
        <v>2</v>
      </c>
      <c r="K13" s="33">
        <v>3</v>
      </c>
      <c r="L13" s="33">
        <v>3</v>
      </c>
      <c r="M13" s="30">
        <v>1</v>
      </c>
      <c r="N13" s="30">
        <v>1</v>
      </c>
      <c r="O13">
        <f t="shared" si="1"/>
        <v>1.05</v>
      </c>
      <c r="P13">
        <f t="shared" si="2"/>
        <v>1.05</v>
      </c>
      <c r="Q13">
        <f t="shared" si="3"/>
        <v>1.1000000000000001</v>
      </c>
      <c r="R13">
        <f t="shared" si="4"/>
        <v>1</v>
      </c>
      <c r="S13">
        <f t="shared" si="5"/>
        <v>1</v>
      </c>
      <c r="T13" s="87">
        <f t="array" ref="T13">EXP(SQRT(SUM(LN(O13:S13)^2)))</f>
        <v>1.1248669232235737</v>
      </c>
    </row>
    <row r="14" spans="1:27" ht="48" customHeight="1" thickBot="1" x14ac:dyDescent="0.4">
      <c r="A14" s="29"/>
      <c r="B14" s="29" t="s">
        <v>240</v>
      </c>
      <c r="C14" s="29">
        <v>1072</v>
      </c>
      <c r="D14" s="29" t="s">
        <v>74</v>
      </c>
      <c r="E14" s="29" t="s">
        <v>241</v>
      </c>
      <c r="F14" s="29" t="s">
        <v>218</v>
      </c>
      <c r="G14" s="29" t="s">
        <v>219</v>
      </c>
      <c r="H14" s="29" t="s">
        <v>446</v>
      </c>
      <c r="I14" s="29" t="s">
        <v>227</v>
      </c>
      <c r="J14" s="30">
        <v>1</v>
      </c>
      <c r="K14" s="33">
        <v>3</v>
      </c>
      <c r="L14" s="32">
        <v>2</v>
      </c>
      <c r="M14" s="30">
        <v>1</v>
      </c>
      <c r="N14" s="30">
        <v>1</v>
      </c>
      <c r="O14">
        <f t="shared" si="1"/>
        <v>1</v>
      </c>
      <c r="P14">
        <f t="shared" si="2"/>
        <v>1.05</v>
      </c>
      <c r="Q14">
        <f t="shared" si="3"/>
        <v>1.02</v>
      </c>
      <c r="R14">
        <f t="shared" si="4"/>
        <v>1</v>
      </c>
      <c r="S14">
        <f t="shared" si="5"/>
        <v>1</v>
      </c>
      <c r="T14" s="87">
        <f t="array" ref="T14">EXP(SQRT(SUM(LN(O14:S14)^2)))</f>
        <v>1.0540666817458317</v>
      </c>
    </row>
    <row r="15" spans="1:27" ht="48" customHeight="1" thickBot="1" x14ac:dyDescent="0.4">
      <c r="A15" s="29"/>
      <c r="B15" s="29" t="s">
        <v>242</v>
      </c>
      <c r="C15" s="29">
        <v>325.7</v>
      </c>
      <c r="D15" s="29" t="s">
        <v>74</v>
      </c>
      <c r="E15" s="29" t="s">
        <v>241</v>
      </c>
      <c r="F15" s="29" t="s">
        <v>218</v>
      </c>
      <c r="G15" s="29" t="s">
        <v>219</v>
      </c>
      <c r="H15" s="29" t="s">
        <v>446</v>
      </c>
      <c r="I15" s="29" t="s">
        <v>227</v>
      </c>
      <c r="J15" s="30">
        <v>1</v>
      </c>
      <c r="K15" s="33">
        <v>3</v>
      </c>
      <c r="L15" s="32">
        <v>2</v>
      </c>
      <c r="M15" s="30">
        <v>1</v>
      </c>
      <c r="N15" s="30">
        <v>1</v>
      </c>
      <c r="O15">
        <f t="shared" si="1"/>
        <v>1</v>
      </c>
      <c r="P15">
        <f t="shared" si="2"/>
        <v>1.05</v>
      </c>
      <c r="Q15">
        <f t="shared" si="3"/>
        <v>1.02</v>
      </c>
      <c r="R15">
        <f t="shared" si="4"/>
        <v>1</v>
      </c>
      <c r="S15">
        <f t="shared" si="5"/>
        <v>1</v>
      </c>
      <c r="T15" s="87">
        <f t="array" ref="T15">EXP(SQRT(SUM(LN(O15:S15)^2)))</f>
        <v>1.0540666817458317</v>
      </c>
    </row>
    <row r="16" spans="1:27" ht="48" customHeight="1" thickBot="1" x14ac:dyDescent="0.4">
      <c r="A16" s="29"/>
      <c r="B16" s="29" t="s">
        <v>243</v>
      </c>
      <c r="C16" s="29">
        <v>0.76700000000000002</v>
      </c>
      <c r="D16" s="29" t="s">
        <v>74</v>
      </c>
      <c r="E16" s="29" t="s">
        <v>447</v>
      </c>
      <c r="F16" s="29" t="s">
        <v>218</v>
      </c>
      <c r="G16" s="29" t="s">
        <v>279</v>
      </c>
      <c r="H16" s="29" t="s">
        <v>446</v>
      </c>
      <c r="I16" s="29" t="s">
        <v>227</v>
      </c>
      <c r="J16" s="30">
        <v>1</v>
      </c>
      <c r="K16" s="33">
        <v>3</v>
      </c>
      <c r="L16" s="30">
        <v>1</v>
      </c>
      <c r="M16" s="30">
        <v>1</v>
      </c>
      <c r="N16" s="30">
        <v>1</v>
      </c>
      <c r="O16">
        <f t="shared" si="1"/>
        <v>1</v>
      </c>
      <c r="P16">
        <f t="shared" si="2"/>
        <v>1.05</v>
      </c>
      <c r="Q16">
        <f t="shared" si="3"/>
        <v>1</v>
      </c>
      <c r="R16">
        <f t="shared" si="4"/>
        <v>1</v>
      </c>
      <c r="S16">
        <f t="shared" si="5"/>
        <v>1</v>
      </c>
      <c r="T16" s="87">
        <f t="array" ref="T16">EXP(SQRT(SUM(LN(O16:S16)^2)))</f>
        <v>1.05</v>
      </c>
    </row>
    <row r="17" spans="1:20" ht="48" customHeight="1" thickBot="1" x14ac:dyDescent="0.4">
      <c r="A17" s="29"/>
      <c r="B17" s="29" t="s">
        <v>245</v>
      </c>
      <c r="C17" s="29">
        <v>107.8</v>
      </c>
      <c r="D17" s="29" t="s">
        <v>74</v>
      </c>
      <c r="E17" s="29" t="s">
        <v>447</v>
      </c>
      <c r="F17" s="29" t="s">
        <v>218</v>
      </c>
      <c r="G17" s="29" t="s">
        <v>279</v>
      </c>
      <c r="H17" s="29" t="s">
        <v>446</v>
      </c>
      <c r="I17" s="29" t="s">
        <v>227</v>
      </c>
      <c r="J17" s="30">
        <v>1</v>
      </c>
      <c r="K17" s="33">
        <v>3</v>
      </c>
      <c r="L17" s="30">
        <v>1</v>
      </c>
      <c r="M17" s="30">
        <v>1</v>
      </c>
      <c r="N17" s="30">
        <v>1</v>
      </c>
      <c r="O17">
        <f t="shared" si="1"/>
        <v>1</v>
      </c>
      <c r="P17">
        <f t="shared" si="2"/>
        <v>1.05</v>
      </c>
      <c r="Q17">
        <f t="shared" si="3"/>
        <v>1</v>
      </c>
      <c r="R17">
        <f t="shared" si="4"/>
        <v>1</v>
      </c>
      <c r="S17">
        <f t="shared" si="5"/>
        <v>1</v>
      </c>
      <c r="T17" s="87">
        <f t="array" ref="T17">EXP(SQRT(SUM(LN(O17:S17)^2)))</f>
        <v>1.05</v>
      </c>
    </row>
    <row r="18" spans="1:20" ht="48" customHeight="1" thickBot="1" x14ac:dyDescent="0.4">
      <c r="A18" s="29"/>
      <c r="B18" s="29" t="s">
        <v>246</v>
      </c>
      <c r="C18" s="29">
        <v>116.6</v>
      </c>
      <c r="D18" s="29" t="s">
        <v>74</v>
      </c>
      <c r="E18" s="29" t="s">
        <v>447</v>
      </c>
      <c r="F18" s="29" t="s">
        <v>218</v>
      </c>
      <c r="G18" s="29" t="s">
        <v>279</v>
      </c>
      <c r="H18" s="29" t="s">
        <v>446</v>
      </c>
      <c r="I18" s="29" t="s">
        <v>227</v>
      </c>
      <c r="J18" s="30">
        <v>1</v>
      </c>
      <c r="K18" s="33">
        <v>3</v>
      </c>
      <c r="L18" s="30">
        <v>1</v>
      </c>
      <c r="M18" s="30">
        <v>1</v>
      </c>
      <c r="N18" s="30">
        <v>1</v>
      </c>
      <c r="O18">
        <f t="shared" si="1"/>
        <v>1</v>
      </c>
      <c r="P18">
        <f t="shared" si="2"/>
        <v>1.05</v>
      </c>
      <c r="Q18">
        <f t="shared" si="3"/>
        <v>1</v>
      </c>
      <c r="R18">
        <f t="shared" si="4"/>
        <v>1</v>
      </c>
      <c r="S18">
        <f t="shared" si="5"/>
        <v>1</v>
      </c>
      <c r="T18" s="87">
        <f t="array" ref="T18">EXP(SQRT(SUM(LN(O18:S18)^2)))</f>
        <v>1.05</v>
      </c>
    </row>
    <row r="19" spans="1:20" ht="48" customHeight="1" thickBot="1" x14ac:dyDescent="0.4">
      <c r="A19" s="29"/>
      <c r="B19" s="29" t="s">
        <v>247</v>
      </c>
      <c r="C19" s="29">
        <v>4.9329999999999998</v>
      </c>
      <c r="D19" s="29" t="s">
        <v>74</v>
      </c>
      <c r="E19" s="29" t="s">
        <v>447</v>
      </c>
      <c r="F19" s="29" t="s">
        <v>218</v>
      </c>
      <c r="G19" s="29" t="s">
        <v>279</v>
      </c>
      <c r="H19" s="29" t="s">
        <v>446</v>
      </c>
      <c r="I19" s="29" t="s">
        <v>227</v>
      </c>
      <c r="J19" s="30">
        <v>1</v>
      </c>
      <c r="K19" s="33">
        <v>3</v>
      </c>
      <c r="L19" s="30">
        <v>1</v>
      </c>
      <c r="M19" s="30">
        <v>1</v>
      </c>
      <c r="N19" s="30">
        <v>1</v>
      </c>
      <c r="O19">
        <f t="shared" si="1"/>
        <v>1</v>
      </c>
      <c r="P19">
        <f t="shared" si="2"/>
        <v>1.05</v>
      </c>
      <c r="Q19">
        <f t="shared" si="3"/>
        <v>1</v>
      </c>
      <c r="R19">
        <f t="shared" si="4"/>
        <v>1</v>
      </c>
      <c r="S19">
        <f t="shared" si="5"/>
        <v>1</v>
      </c>
      <c r="T19" s="87">
        <f t="array" ref="T19">EXP(SQRT(SUM(LN(O19:S19)^2)))</f>
        <v>1.05</v>
      </c>
    </row>
    <row r="20" spans="1:20" ht="48" customHeight="1" thickBot="1" x14ac:dyDescent="0.4">
      <c r="A20" s="29"/>
      <c r="B20" s="29" t="s">
        <v>248</v>
      </c>
      <c r="C20" s="29">
        <v>33.08</v>
      </c>
      <c r="D20" s="29" t="s">
        <v>74</v>
      </c>
      <c r="E20" s="29" t="s">
        <v>447</v>
      </c>
      <c r="F20" s="29" t="s">
        <v>218</v>
      </c>
      <c r="G20" s="29" t="s">
        <v>279</v>
      </c>
      <c r="H20" s="29" t="s">
        <v>446</v>
      </c>
      <c r="I20" s="29" t="s">
        <v>227</v>
      </c>
      <c r="J20" s="30">
        <v>1</v>
      </c>
      <c r="K20" s="33">
        <v>3</v>
      </c>
      <c r="L20" s="30">
        <v>1</v>
      </c>
      <c r="M20" s="30">
        <v>1</v>
      </c>
      <c r="N20" s="30">
        <v>1</v>
      </c>
      <c r="O20">
        <f t="shared" si="1"/>
        <v>1</v>
      </c>
      <c r="P20">
        <f t="shared" si="2"/>
        <v>1.05</v>
      </c>
      <c r="Q20">
        <f t="shared" si="3"/>
        <v>1</v>
      </c>
      <c r="R20">
        <f t="shared" si="4"/>
        <v>1</v>
      </c>
      <c r="S20">
        <f t="shared" si="5"/>
        <v>1</v>
      </c>
      <c r="T20" s="87">
        <f t="array" ref="T20">EXP(SQRT(SUM(LN(O20:S20)^2)))</f>
        <v>1.05</v>
      </c>
    </row>
    <row r="21" spans="1:20" ht="48" customHeight="1" thickBot="1" x14ac:dyDescent="0.4">
      <c r="A21" s="29"/>
      <c r="B21" s="29" t="s">
        <v>249</v>
      </c>
      <c r="C21" s="29">
        <v>50.19</v>
      </c>
      <c r="D21" s="29" t="s">
        <v>74</v>
      </c>
      <c r="E21" s="29" t="s">
        <v>447</v>
      </c>
      <c r="F21" s="29" t="s">
        <v>218</v>
      </c>
      <c r="G21" s="29" t="s">
        <v>279</v>
      </c>
      <c r="H21" s="29" t="s">
        <v>446</v>
      </c>
      <c r="I21" s="29" t="s">
        <v>227</v>
      </c>
      <c r="J21" s="30">
        <v>1</v>
      </c>
      <c r="K21" s="33">
        <v>3</v>
      </c>
      <c r="L21" s="30">
        <v>1</v>
      </c>
      <c r="M21" s="30">
        <v>1</v>
      </c>
      <c r="N21" s="30">
        <v>1</v>
      </c>
      <c r="O21">
        <f t="shared" si="1"/>
        <v>1</v>
      </c>
      <c r="P21">
        <f t="shared" si="2"/>
        <v>1.05</v>
      </c>
      <c r="Q21">
        <f t="shared" si="3"/>
        <v>1</v>
      </c>
      <c r="R21">
        <f t="shared" si="4"/>
        <v>1</v>
      </c>
      <c r="S21">
        <f t="shared" si="5"/>
        <v>1</v>
      </c>
      <c r="T21" s="87">
        <f t="array" ref="T21">EXP(SQRT(SUM(LN(O21:S21)^2)))</f>
        <v>1.05</v>
      </c>
    </row>
    <row r="22" spans="1:20" ht="36.75" customHeight="1" thickBot="1" x14ac:dyDescent="0.4">
      <c r="A22" s="2" t="s">
        <v>99</v>
      </c>
      <c r="B22" s="29" t="s">
        <v>250</v>
      </c>
      <c r="C22" s="29">
        <v>1.802</v>
      </c>
      <c r="D22" s="29" t="s">
        <v>74</v>
      </c>
      <c r="E22" s="29" t="s">
        <v>251</v>
      </c>
      <c r="F22" s="29" t="s">
        <v>218</v>
      </c>
      <c r="G22" s="29" t="s">
        <v>219</v>
      </c>
      <c r="H22" s="29" t="s">
        <v>446</v>
      </c>
      <c r="I22" s="29" t="s">
        <v>227</v>
      </c>
      <c r="J22" s="30">
        <v>1</v>
      </c>
      <c r="K22" s="33">
        <v>3</v>
      </c>
      <c r="L22" s="32">
        <v>2</v>
      </c>
      <c r="M22" s="30">
        <v>1</v>
      </c>
      <c r="N22" s="30">
        <v>1</v>
      </c>
      <c r="O22">
        <f t="shared" si="1"/>
        <v>1</v>
      </c>
      <c r="P22">
        <f t="shared" si="2"/>
        <v>1.05</v>
      </c>
      <c r="Q22">
        <f t="shared" si="3"/>
        <v>1.02</v>
      </c>
      <c r="R22">
        <f t="shared" si="4"/>
        <v>1</v>
      </c>
      <c r="S22">
        <f t="shared" si="5"/>
        <v>1</v>
      </c>
      <c r="T22" s="87">
        <f t="array" ref="T22">EXP(SQRT(SUM(LN(O22:S22)^2)))</f>
        <v>1.0540666817458317</v>
      </c>
    </row>
    <row r="23" spans="1:20" ht="36.75" customHeight="1" thickBot="1" x14ac:dyDescent="0.4">
      <c r="A23" s="29"/>
      <c r="B23" s="29" t="s">
        <v>252</v>
      </c>
      <c r="C23" s="29">
        <v>2.9159999999999999</v>
      </c>
      <c r="D23" s="29" t="s">
        <v>74</v>
      </c>
      <c r="E23" s="29" t="s">
        <v>251</v>
      </c>
      <c r="F23" s="29" t="s">
        <v>218</v>
      </c>
      <c r="G23" s="29" t="s">
        <v>219</v>
      </c>
      <c r="H23" s="29" t="s">
        <v>446</v>
      </c>
      <c r="I23" s="29" t="s">
        <v>227</v>
      </c>
      <c r="J23" s="30">
        <v>1</v>
      </c>
      <c r="K23" s="33">
        <v>3</v>
      </c>
      <c r="L23" s="32">
        <v>2</v>
      </c>
      <c r="M23" s="30">
        <v>1</v>
      </c>
      <c r="N23" s="30">
        <v>1</v>
      </c>
      <c r="O23">
        <f t="shared" si="1"/>
        <v>1</v>
      </c>
      <c r="P23">
        <f t="shared" si="2"/>
        <v>1.05</v>
      </c>
      <c r="Q23">
        <f t="shared" si="3"/>
        <v>1.02</v>
      </c>
      <c r="R23">
        <f t="shared" si="4"/>
        <v>1</v>
      </c>
      <c r="S23">
        <f t="shared" si="5"/>
        <v>1</v>
      </c>
      <c r="T23" s="87">
        <f t="array" ref="T23">EXP(SQRT(SUM(LN(O23:S23)^2)))</f>
        <v>1.0540666817458317</v>
      </c>
    </row>
    <row r="24" spans="1:20" ht="36.75" customHeight="1" thickBot="1" x14ac:dyDescent="0.4">
      <c r="A24" s="29"/>
      <c r="B24" s="29" t="s">
        <v>253</v>
      </c>
      <c r="C24" s="29">
        <v>0.13009999999999999</v>
      </c>
      <c r="D24" s="29" t="s">
        <v>74</v>
      </c>
      <c r="E24" s="29" t="s">
        <v>251</v>
      </c>
      <c r="F24" s="29" t="s">
        <v>218</v>
      </c>
      <c r="G24" s="29" t="s">
        <v>219</v>
      </c>
      <c r="H24" s="29" t="s">
        <v>446</v>
      </c>
      <c r="I24" s="29" t="s">
        <v>227</v>
      </c>
      <c r="J24" s="30">
        <v>1</v>
      </c>
      <c r="K24" s="33">
        <v>3</v>
      </c>
      <c r="L24" s="32">
        <v>2</v>
      </c>
      <c r="M24" s="30">
        <v>1</v>
      </c>
      <c r="N24" s="30">
        <v>1</v>
      </c>
      <c r="O24">
        <f t="shared" si="1"/>
        <v>1</v>
      </c>
      <c r="P24">
        <f t="shared" si="2"/>
        <v>1.05</v>
      </c>
      <c r="Q24">
        <f t="shared" si="3"/>
        <v>1.02</v>
      </c>
      <c r="R24">
        <f t="shared" si="4"/>
        <v>1</v>
      </c>
      <c r="S24">
        <f t="shared" si="5"/>
        <v>1</v>
      </c>
      <c r="T24" s="87">
        <f t="array" ref="T24">EXP(SQRT(SUM(LN(O24:S24)^2)))</f>
        <v>1.0540666817458317</v>
      </c>
    </row>
    <row r="25" spans="1:20" ht="36.75" customHeight="1" thickBot="1" x14ac:dyDescent="0.4">
      <c r="A25" s="2" t="s">
        <v>254</v>
      </c>
      <c r="B25" s="29" t="s">
        <v>255</v>
      </c>
      <c r="C25" s="29">
        <v>58.97</v>
      </c>
      <c r="D25" s="29" t="s">
        <v>256</v>
      </c>
      <c r="E25" s="29" t="s">
        <v>257</v>
      </c>
      <c r="F25" s="29" t="s">
        <v>218</v>
      </c>
      <c r="G25" s="29" t="s">
        <v>258</v>
      </c>
      <c r="H25" s="29" t="s">
        <v>446</v>
      </c>
      <c r="I25" s="29" t="s">
        <v>259</v>
      </c>
      <c r="J25" s="32">
        <v>2</v>
      </c>
      <c r="K25" s="33">
        <v>3</v>
      </c>
      <c r="L25" s="32">
        <v>2</v>
      </c>
      <c r="M25" s="30">
        <v>1</v>
      </c>
      <c r="N25" s="30">
        <v>1</v>
      </c>
      <c r="O25">
        <f t="shared" si="1"/>
        <v>1.05</v>
      </c>
      <c r="P25">
        <f t="shared" si="2"/>
        <v>1.05</v>
      </c>
      <c r="Q25">
        <f t="shared" si="3"/>
        <v>1.02</v>
      </c>
      <c r="R25">
        <f t="shared" si="4"/>
        <v>1</v>
      </c>
      <c r="S25">
        <f t="shared" si="5"/>
        <v>1</v>
      </c>
      <c r="T25" s="87">
        <f t="array" ref="T25">EXP(SQRT(SUM(LN(O25:S25)^2)))</f>
        <v>1.0744244531716256</v>
      </c>
    </row>
    <row r="26" spans="1:20" ht="36.75" customHeight="1" thickBot="1" x14ac:dyDescent="0.4">
      <c r="A26" s="2"/>
      <c r="B26" s="29" t="s">
        <v>260</v>
      </c>
      <c r="C26" s="29">
        <v>92.07</v>
      </c>
      <c r="D26" s="29" t="s">
        <v>261</v>
      </c>
      <c r="E26" s="29" t="s">
        <v>262</v>
      </c>
      <c r="F26" s="29" t="s">
        <v>218</v>
      </c>
      <c r="G26" s="29">
        <v>2005</v>
      </c>
      <c r="H26" s="29" t="s">
        <v>446</v>
      </c>
      <c r="I26" s="29" t="s">
        <v>263</v>
      </c>
      <c r="J26" s="32">
        <v>2</v>
      </c>
      <c r="K26" s="33">
        <v>3</v>
      </c>
      <c r="L26" s="31">
        <v>5</v>
      </c>
      <c r="M26" s="30">
        <v>1</v>
      </c>
      <c r="N26" s="30">
        <v>1</v>
      </c>
      <c r="O26">
        <f t="shared" si="1"/>
        <v>1.05</v>
      </c>
      <c r="P26">
        <f t="shared" si="2"/>
        <v>1.05</v>
      </c>
      <c r="Q26">
        <f t="shared" si="3"/>
        <v>1.5</v>
      </c>
      <c r="R26">
        <f t="shared" si="4"/>
        <v>1</v>
      </c>
      <c r="S26">
        <f t="shared" si="5"/>
        <v>1</v>
      </c>
      <c r="T26" s="87">
        <f t="array" ref="T26">EXP(SQRT(SUM(LN(O26:S26)^2)))</f>
        <v>1.508769162317128</v>
      </c>
    </row>
    <row r="27" spans="1:20" ht="36.75" customHeight="1" thickBot="1" x14ac:dyDescent="0.4">
      <c r="A27" s="2" t="s">
        <v>264</v>
      </c>
      <c r="B27" s="29" t="s">
        <v>265</v>
      </c>
      <c r="C27" s="29">
        <v>63.78</v>
      </c>
      <c r="D27" s="29" t="s">
        <v>256</v>
      </c>
      <c r="E27" s="29" t="s">
        <v>257</v>
      </c>
      <c r="F27" s="29" t="s">
        <v>218</v>
      </c>
      <c r="G27" s="29" t="s">
        <v>258</v>
      </c>
      <c r="H27" s="29" t="s">
        <v>446</v>
      </c>
      <c r="I27" s="29" t="s">
        <v>227</v>
      </c>
      <c r="J27" s="32">
        <v>2</v>
      </c>
      <c r="K27" s="33">
        <v>3</v>
      </c>
      <c r="L27" s="32">
        <v>2</v>
      </c>
      <c r="M27" s="30">
        <v>1</v>
      </c>
      <c r="N27" s="30">
        <v>1</v>
      </c>
      <c r="O27">
        <f t="shared" si="1"/>
        <v>1.05</v>
      </c>
      <c r="P27">
        <f t="shared" si="2"/>
        <v>1.05</v>
      </c>
      <c r="Q27">
        <f t="shared" si="3"/>
        <v>1.02</v>
      </c>
      <c r="R27">
        <f t="shared" si="4"/>
        <v>1</v>
      </c>
      <c r="S27">
        <f t="shared" si="5"/>
        <v>1</v>
      </c>
      <c r="T27" s="87">
        <f t="array" ref="T27">EXP(SQRT(SUM(LN(O27:S27)^2)))</f>
        <v>1.0744244531716256</v>
      </c>
    </row>
    <row r="28" spans="1:20" ht="36.75" customHeight="1" thickBot="1" x14ac:dyDescent="0.4">
      <c r="A28" s="2"/>
      <c r="B28" s="29" t="s">
        <v>265</v>
      </c>
      <c r="C28" s="29">
        <v>3229</v>
      </c>
      <c r="D28" s="29" t="s">
        <v>256</v>
      </c>
      <c r="E28" s="29" t="s">
        <v>257</v>
      </c>
      <c r="F28" s="29" t="s">
        <v>218</v>
      </c>
      <c r="G28" s="29" t="s">
        <v>258</v>
      </c>
      <c r="H28" s="29" t="s">
        <v>446</v>
      </c>
      <c r="I28" s="29" t="s">
        <v>227</v>
      </c>
      <c r="J28" s="32">
        <v>2</v>
      </c>
      <c r="K28" s="33">
        <v>3</v>
      </c>
      <c r="L28" s="32">
        <v>2</v>
      </c>
      <c r="M28" s="30">
        <v>1</v>
      </c>
      <c r="N28" s="30">
        <v>1</v>
      </c>
      <c r="O28">
        <f t="shared" si="1"/>
        <v>1.05</v>
      </c>
      <c r="P28">
        <f t="shared" si="2"/>
        <v>1.05</v>
      </c>
      <c r="Q28">
        <f t="shared" si="3"/>
        <v>1.02</v>
      </c>
      <c r="R28">
        <f t="shared" si="4"/>
        <v>1</v>
      </c>
      <c r="S28">
        <f t="shared" si="5"/>
        <v>1</v>
      </c>
      <c r="T28" s="87">
        <f t="array" ref="T28">EXP(SQRT(SUM(LN(O28:S28)^2)))</f>
        <v>1.0744244531716256</v>
      </c>
    </row>
    <row r="29" spans="1:20" ht="36.75" customHeight="1" thickBot="1" x14ac:dyDescent="0.4">
      <c r="A29" s="2" t="s">
        <v>266</v>
      </c>
      <c r="B29" s="29" t="s">
        <v>267</v>
      </c>
      <c r="C29" s="29">
        <v>41.94</v>
      </c>
      <c r="D29" s="29" t="s">
        <v>268</v>
      </c>
      <c r="E29" s="29" t="s">
        <v>269</v>
      </c>
      <c r="F29" s="29" t="s">
        <v>218</v>
      </c>
      <c r="G29" s="29" t="s">
        <v>218</v>
      </c>
      <c r="H29" s="29" t="s">
        <v>446</v>
      </c>
      <c r="I29" s="29" t="s">
        <v>270</v>
      </c>
      <c r="J29" s="32">
        <v>2</v>
      </c>
      <c r="K29" s="33">
        <v>3</v>
      </c>
      <c r="L29" s="77">
        <v>4</v>
      </c>
      <c r="M29" s="30">
        <v>1</v>
      </c>
      <c r="N29" s="30">
        <v>1</v>
      </c>
      <c r="O29">
        <f t="shared" si="1"/>
        <v>1.05</v>
      </c>
      <c r="P29">
        <f t="shared" si="2"/>
        <v>1.05</v>
      </c>
      <c r="Q29">
        <f t="shared" si="3"/>
        <v>1.2</v>
      </c>
      <c r="R29">
        <f t="shared" si="4"/>
        <v>1</v>
      </c>
      <c r="S29">
        <f t="shared" si="5"/>
        <v>1</v>
      </c>
      <c r="T29" s="87">
        <f t="array" ref="T29">EXP(SQRT(SUM(LN(O29:S29)^2)))</f>
        <v>1.2152396494091648</v>
      </c>
    </row>
    <row r="30" spans="1:20" ht="36.75" customHeight="1" thickBot="1" x14ac:dyDescent="0.4">
      <c r="A30" s="2"/>
      <c r="B30" s="29" t="s">
        <v>267</v>
      </c>
      <c r="C30" s="29">
        <v>42.9</v>
      </c>
      <c r="D30" s="29" t="s">
        <v>268</v>
      </c>
      <c r="E30" s="29" t="s">
        <v>269</v>
      </c>
      <c r="F30" s="29" t="s">
        <v>218</v>
      </c>
      <c r="G30" s="29" t="s">
        <v>218</v>
      </c>
      <c r="H30" s="29" t="s">
        <v>446</v>
      </c>
      <c r="I30" s="29" t="s">
        <v>271</v>
      </c>
      <c r="J30" s="32">
        <v>2</v>
      </c>
      <c r="K30" s="33">
        <v>3</v>
      </c>
      <c r="L30" s="77">
        <v>4</v>
      </c>
      <c r="M30" s="30">
        <v>1</v>
      </c>
      <c r="N30" s="30">
        <v>1</v>
      </c>
      <c r="O30">
        <f t="shared" si="1"/>
        <v>1.05</v>
      </c>
      <c r="P30">
        <f t="shared" si="2"/>
        <v>1.05</v>
      </c>
      <c r="Q30">
        <f t="shared" si="3"/>
        <v>1.2</v>
      </c>
      <c r="R30">
        <f t="shared" si="4"/>
        <v>1</v>
      </c>
      <c r="S30">
        <f t="shared" si="5"/>
        <v>1</v>
      </c>
      <c r="T30" s="87">
        <f t="array" ref="T30">EXP(SQRT(SUM(LN(O30:S30)^2)))</f>
        <v>1.2152396494091648</v>
      </c>
    </row>
    <row r="31" spans="1:20" ht="36.75" customHeight="1" thickBot="1" x14ac:dyDescent="0.4">
      <c r="A31" s="2" t="s">
        <v>272</v>
      </c>
      <c r="B31" s="29" t="s">
        <v>273</v>
      </c>
      <c r="C31" s="29">
        <v>1</v>
      </c>
      <c r="D31" s="29" t="s">
        <v>70</v>
      </c>
      <c r="E31" s="29" t="s">
        <v>274</v>
      </c>
      <c r="F31" s="29" t="s">
        <v>218</v>
      </c>
      <c r="G31" s="29" t="s">
        <v>218</v>
      </c>
      <c r="H31" s="29" t="s">
        <v>446</v>
      </c>
      <c r="I31" s="29" t="s">
        <v>227</v>
      </c>
      <c r="J31" s="32">
        <v>2</v>
      </c>
      <c r="K31" s="33">
        <v>3</v>
      </c>
      <c r="L31" s="33">
        <v>3</v>
      </c>
      <c r="M31" s="30">
        <v>1</v>
      </c>
      <c r="N31" s="30">
        <v>1</v>
      </c>
      <c r="O31">
        <f t="shared" si="1"/>
        <v>1.05</v>
      </c>
      <c r="P31">
        <f t="shared" si="2"/>
        <v>1.05</v>
      </c>
      <c r="Q31">
        <f t="shared" si="3"/>
        <v>1.1000000000000001</v>
      </c>
      <c r="R31">
        <f t="shared" si="4"/>
        <v>1</v>
      </c>
      <c r="S31">
        <f t="shared" si="5"/>
        <v>1</v>
      </c>
      <c r="T31" s="87">
        <f t="array" ref="T31">EXP(SQRT(SUM(LN(O31:S31)^2)))</f>
        <v>1.1248669232235737</v>
      </c>
    </row>
    <row r="32" spans="1:20" ht="15" thickBot="1" x14ac:dyDescent="0.4">
      <c r="A32" s="34" t="s">
        <v>126</v>
      </c>
      <c r="B32" s="31" t="s">
        <v>275</v>
      </c>
      <c r="C32" s="29"/>
      <c r="D32" s="29"/>
      <c r="E32" s="29"/>
      <c r="F32" s="29"/>
      <c r="G32" s="29"/>
      <c r="H32" s="29"/>
      <c r="I32" s="29"/>
      <c r="J32" s="35"/>
      <c r="K32" s="35"/>
      <c r="L32" s="35"/>
      <c r="M32" s="35"/>
      <c r="N32" s="35"/>
      <c r="O32" t="str">
        <f t="shared" si="1"/>
        <v>no</v>
      </c>
      <c r="P32" t="str">
        <f t="shared" si="2"/>
        <v>no</v>
      </c>
      <c r="Q32" t="str">
        <f t="shared" si="3"/>
        <v>no</v>
      </c>
      <c r="R32" t="str">
        <f t="shared" si="4"/>
        <v>no</v>
      </c>
      <c r="S32" t="str">
        <f t="shared" si="5"/>
        <v>no</v>
      </c>
      <c r="T32" s="87" t="e">
        <f t="array" ref="T32">EXP(SQRT(SUM(LN(O32:S32)^2)))</f>
        <v>#VALUE!</v>
      </c>
    </row>
    <row r="33" spans="1:20" ht="36.75" customHeight="1" thickBot="1" x14ac:dyDescent="0.4">
      <c r="A33" s="34" t="s">
        <v>149</v>
      </c>
      <c r="B33" s="31" t="s">
        <v>275</v>
      </c>
      <c r="C33" s="29"/>
      <c r="D33" s="29"/>
      <c r="E33" s="29"/>
      <c r="F33" s="29"/>
      <c r="G33" s="29"/>
      <c r="H33" s="29"/>
      <c r="I33" s="29"/>
      <c r="J33" s="35"/>
      <c r="K33" s="35"/>
      <c r="L33" s="35"/>
      <c r="M33" s="35"/>
      <c r="N33" s="35"/>
      <c r="O33" t="str">
        <f t="shared" si="1"/>
        <v>no</v>
      </c>
      <c r="P33" t="str">
        <f t="shared" si="2"/>
        <v>no</v>
      </c>
      <c r="Q33" t="str">
        <f t="shared" si="3"/>
        <v>no</v>
      </c>
      <c r="R33" t="str">
        <f t="shared" si="4"/>
        <v>no</v>
      </c>
      <c r="S33" t="str">
        <f t="shared" si="5"/>
        <v>no</v>
      </c>
      <c r="T33" s="87" t="e">
        <f t="array" ref="T33">EXP(SQRT(SUM(LN(O33:S33)^2)))</f>
        <v>#VALUE!</v>
      </c>
    </row>
    <row r="34" spans="1:20" ht="36.75" customHeight="1" thickBot="1" x14ac:dyDescent="0.4">
      <c r="A34" s="2" t="s">
        <v>276</v>
      </c>
      <c r="B34" s="29" t="s">
        <v>277</v>
      </c>
      <c r="C34" s="29">
        <v>4.38</v>
      </c>
      <c r="D34" s="29" t="s">
        <v>74</v>
      </c>
      <c r="E34" s="29" t="s">
        <v>278</v>
      </c>
      <c r="F34" s="29" t="s">
        <v>218</v>
      </c>
      <c r="G34" s="29" t="s">
        <v>279</v>
      </c>
      <c r="H34" s="29" t="s">
        <v>280</v>
      </c>
      <c r="I34" s="29" t="s">
        <v>227</v>
      </c>
      <c r="J34" s="32">
        <v>2</v>
      </c>
      <c r="K34" s="33">
        <v>3</v>
      </c>
      <c r="L34" s="32">
        <v>2</v>
      </c>
      <c r="M34" s="32">
        <v>2</v>
      </c>
      <c r="N34" s="30">
        <v>1</v>
      </c>
      <c r="O34">
        <f t="shared" si="1"/>
        <v>1.05</v>
      </c>
      <c r="P34">
        <f t="shared" si="2"/>
        <v>1.05</v>
      </c>
      <c r="Q34">
        <f t="shared" si="3"/>
        <v>1.02</v>
      </c>
      <c r="R34">
        <f t="shared" si="4"/>
        <v>1.01</v>
      </c>
      <c r="S34">
        <f t="shared" si="5"/>
        <v>1</v>
      </c>
      <c r="T34" s="87">
        <f t="array" ref="T34">EXP(SQRT(SUM(LN(O34:S34)^2)))</f>
        <v>1.0751621268805629</v>
      </c>
    </row>
    <row r="35" spans="1:20" ht="36.75" customHeight="1" thickBot="1" x14ac:dyDescent="0.4">
      <c r="A35" s="2"/>
      <c r="B35" s="29" t="s">
        <v>281</v>
      </c>
      <c r="C35" s="29">
        <v>0</v>
      </c>
      <c r="D35" s="29" t="s">
        <v>282</v>
      </c>
      <c r="E35" s="29" t="s">
        <v>283</v>
      </c>
      <c r="F35" s="29" t="s">
        <v>218</v>
      </c>
      <c r="G35" s="29" t="s">
        <v>279</v>
      </c>
      <c r="H35" s="29" t="s">
        <v>446</v>
      </c>
      <c r="I35" s="29" t="s">
        <v>227</v>
      </c>
      <c r="J35" s="30">
        <v>1</v>
      </c>
      <c r="K35" s="33">
        <v>3</v>
      </c>
      <c r="L35" s="32">
        <v>2</v>
      </c>
      <c r="M35" s="30">
        <v>1</v>
      </c>
      <c r="N35" s="30">
        <v>1</v>
      </c>
      <c r="O35">
        <f t="shared" si="1"/>
        <v>1</v>
      </c>
      <c r="P35">
        <f t="shared" si="2"/>
        <v>1.05</v>
      </c>
      <c r="Q35">
        <f t="shared" si="3"/>
        <v>1.02</v>
      </c>
      <c r="R35">
        <f t="shared" si="4"/>
        <v>1</v>
      </c>
      <c r="S35">
        <f t="shared" si="5"/>
        <v>1</v>
      </c>
      <c r="T35" s="87">
        <f t="array" ref="T35">EXP(SQRT(SUM(LN(O35:S35)^2)))</f>
        <v>1.0540666817458317</v>
      </c>
    </row>
    <row r="36" spans="1:20" ht="36.75" customHeight="1" thickBot="1" x14ac:dyDescent="0.4">
      <c r="A36" s="29"/>
      <c r="B36" s="29" t="s">
        <v>284</v>
      </c>
      <c r="C36" s="29">
        <v>176</v>
      </c>
      <c r="D36" s="29" t="s">
        <v>74</v>
      </c>
      <c r="E36" s="29" t="s">
        <v>278</v>
      </c>
      <c r="F36" s="29" t="s">
        <v>218</v>
      </c>
      <c r="G36" s="29" t="s">
        <v>279</v>
      </c>
      <c r="H36" s="29" t="s">
        <v>280</v>
      </c>
      <c r="I36" s="29" t="s">
        <v>227</v>
      </c>
      <c r="J36" s="32">
        <v>2</v>
      </c>
      <c r="K36" s="33">
        <v>3</v>
      </c>
      <c r="L36" s="32">
        <v>2</v>
      </c>
      <c r="M36" s="32">
        <v>2</v>
      </c>
      <c r="N36" s="30">
        <v>1</v>
      </c>
      <c r="O36">
        <f t="shared" si="1"/>
        <v>1.05</v>
      </c>
      <c r="P36">
        <f t="shared" si="2"/>
        <v>1.05</v>
      </c>
      <c r="Q36">
        <f t="shared" si="3"/>
        <v>1.02</v>
      </c>
      <c r="R36">
        <f t="shared" si="4"/>
        <v>1.01</v>
      </c>
      <c r="S36">
        <f t="shared" si="5"/>
        <v>1</v>
      </c>
      <c r="T36" s="87">
        <f t="array" ref="T36">EXP(SQRT(SUM(LN(O36:S36)^2)))</f>
        <v>1.0751621268805629</v>
      </c>
    </row>
    <row r="37" spans="1:20" ht="36.75" customHeight="1" thickBot="1" x14ac:dyDescent="0.4">
      <c r="A37" s="29"/>
      <c r="B37" s="29" t="s">
        <v>285</v>
      </c>
      <c r="C37" s="29">
        <v>0.15179999999999999</v>
      </c>
      <c r="D37" s="29" t="s">
        <v>74</v>
      </c>
      <c r="E37" s="29" t="s">
        <v>278</v>
      </c>
      <c r="F37" s="29" t="s">
        <v>218</v>
      </c>
      <c r="G37" s="29" t="s">
        <v>279</v>
      </c>
      <c r="H37" s="29" t="s">
        <v>280</v>
      </c>
      <c r="I37" s="29" t="s">
        <v>227</v>
      </c>
      <c r="J37" s="32">
        <v>2</v>
      </c>
      <c r="K37" s="33">
        <v>3</v>
      </c>
      <c r="L37" s="32">
        <v>2</v>
      </c>
      <c r="M37" s="32">
        <v>2</v>
      </c>
      <c r="N37" s="30">
        <v>1</v>
      </c>
      <c r="O37">
        <f t="shared" si="1"/>
        <v>1.05</v>
      </c>
      <c r="P37">
        <f t="shared" si="2"/>
        <v>1.05</v>
      </c>
      <c r="Q37">
        <f t="shared" si="3"/>
        <v>1.02</v>
      </c>
      <c r="R37">
        <f t="shared" si="4"/>
        <v>1.01</v>
      </c>
      <c r="S37">
        <f t="shared" si="5"/>
        <v>1</v>
      </c>
      <c r="T37" s="87">
        <f t="array" ref="T37">EXP(SQRT(SUM(LN(O37:S37)^2)))</f>
        <v>1.0751621268805629</v>
      </c>
    </row>
    <row r="38" spans="1:20" ht="36.75" customHeight="1" thickBot="1" x14ac:dyDescent="0.4">
      <c r="A38" s="29"/>
      <c r="B38" s="29" t="s">
        <v>286</v>
      </c>
      <c r="C38" s="29">
        <v>0</v>
      </c>
      <c r="D38" s="29" t="s">
        <v>74</v>
      </c>
      <c r="E38" s="29" t="s">
        <v>278</v>
      </c>
      <c r="F38" s="29" t="s">
        <v>218</v>
      </c>
      <c r="G38" s="29" t="s">
        <v>279</v>
      </c>
      <c r="H38" s="29" t="s">
        <v>280</v>
      </c>
      <c r="I38" s="29" t="s">
        <v>227</v>
      </c>
      <c r="J38" s="32">
        <v>2</v>
      </c>
      <c r="K38" s="33">
        <v>3</v>
      </c>
      <c r="L38" s="32">
        <v>2</v>
      </c>
      <c r="M38" s="32">
        <v>2</v>
      </c>
      <c r="N38" s="30">
        <v>1</v>
      </c>
      <c r="O38">
        <f t="shared" si="1"/>
        <v>1.05</v>
      </c>
      <c r="P38">
        <f t="shared" si="2"/>
        <v>1.05</v>
      </c>
      <c r="Q38">
        <f t="shared" si="3"/>
        <v>1.02</v>
      </c>
      <c r="R38">
        <f t="shared" si="4"/>
        <v>1.01</v>
      </c>
      <c r="S38">
        <f t="shared" si="5"/>
        <v>1</v>
      </c>
      <c r="T38" s="87">
        <f t="array" ref="T38">EXP(SQRT(SUM(LN(O38:S38)^2)))</f>
        <v>1.0751621268805629</v>
      </c>
    </row>
    <row r="39" spans="1:20" ht="36.75" customHeight="1" thickBot="1" x14ac:dyDescent="0.4">
      <c r="A39" s="29"/>
      <c r="B39" s="29" t="s">
        <v>287</v>
      </c>
      <c r="C39" s="29">
        <v>9.2109999999999997E-2</v>
      </c>
      <c r="D39" s="29" t="s">
        <v>74</v>
      </c>
      <c r="E39" s="29" t="s">
        <v>278</v>
      </c>
      <c r="F39" s="29" t="s">
        <v>218</v>
      </c>
      <c r="G39" s="29" t="s">
        <v>279</v>
      </c>
      <c r="H39" s="29" t="s">
        <v>280</v>
      </c>
      <c r="I39" s="29" t="s">
        <v>227</v>
      </c>
      <c r="J39" s="32">
        <v>2</v>
      </c>
      <c r="K39" s="33">
        <v>3</v>
      </c>
      <c r="L39" s="32">
        <v>2</v>
      </c>
      <c r="M39" s="32">
        <v>2</v>
      </c>
      <c r="N39" s="30">
        <v>1</v>
      </c>
      <c r="O39">
        <f t="shared" si="1"/>
        <v>1.05</v>
      </c>
      <c r="P39">
        <f t="shared" si="2"/>
        <v>1.05</v>
      </c>
      <c r="Q39">
        <f t="shared" si="3"/>
        <v>1.02</v>
      </c>
      <c r="R39">
        <f t="shared" si="4"/>
        <v>1.01</v>
      </c>
      <c r="S39">
        <f t="shared" si="5"/>
        <v>1</v>
      </c>
      <c r="T39" s="87">
        <f t="array" ref="T39">EXP(SQRT(SUM(LN(O39:S39)^2)))</f>
        <v>1.0751621268805629</v>
      </c>
    </row>
    <row r="40" spans="1:20" ht="36.75" customHeight="1" thickBot="1" x14ac:dyDescent="0.4">
      <c r="A40" s="29"/>
      <c r="B40" s="29" t="s">
        <v>288</v>
      </c>
      <c r="C40" s="29">
        <v>0.67459999999999998</v>
      </c>
      <c r="D40" s="29" t="s">
        <v>74</v>
      </c>
      <c r="E40" s="29" t="s">
        <v>278</v>
      </c>
      <c r="F40" s="29" t="s">
        <v>218</v>
      </c>
      <c r="G40" s="29" t="s">
        <v>279</v>
      </c>
      <c r="H40" s="29" t="s">
        <v>280</v>
      </c>
      <c r="I40" s="29" t="s">
        <v>227</v>
      </c>
      <c r="J40" s="32">
        <v>2</v>
      </c>
      <c r="K40" s="33">
        <v>3</v>
      </c>
      <c r="L40" s="32">
        <v>2</v>
      </c>
      <c r="M40" s="32">
        <v>2</v>
      </c>
      <c r="N40" s="30">
        <v>1</v>
      </c>
      <c r="O40">
        <f t="shared" si="1"/>
        <v>1.05</v>
      </c>
      <c r="P40">
        <f t="shared" si="2"/>
        <v>1.05</v>
      </c>
      <c r="Q40">
        <f t="shared" si="3"/>
        <v>1.02</v>
      </c>
      <c r="R40">
        <f t="shared" si="4"/>
        <v>1.01</v>
      </c>
      <c r="S40">
        <f t="shared" si="5"/>
        <v>1</v>
      </c>
      <c r="T40" s="87">
        <f t="array" ref="T40">EXP(SQRT(SUM(LN(O40:S40)^2)))</f>
        <v>1.0751621268805629</v>
      </c>
    </row>
    <row r="41" spans="1:20" ht="36.75" customHeight="1" thickBot="1" x14ac:dyDescent="0.4">
      <c r="A41" s="29"/>
      <c r="B41" s="29" t="s">
        <v>289</v>
      </c>
      <c r="C41" s="29">
        <v>0</v>
      </c>
      <c r="D41" s="29" t="s">
        <v>74</v>
      </c>
      <c r="E41" s="29" t="s">
        <v>278</v>
      </c>
      <c r="F41" s="29" t="s">
        <v>218</v>
      </c>
      <c r="G41" s="29" t="s">
        <v>279</v>
      </c>
      <c r="H41" s="29" t="s">
        <v>280</v>
      </c>
      <c r="I41" s="29" t="s">
        <v>227</v>
      </c>
      <c r="J41" s="32">
        <v>2</v>
      </c>
      <c r="K41" s="33">
        <v>3</v>
      </c>
      <c r="L41" s="32">
        <v>2</v>
      </c>
      <c r="M41" s="32">
        <v>2</v>
      </c>
      <c r="N41" s="30">
        <v>1</v>
      </c>
      <c r="O41">
        <f t="shared" si="1"/>
        <v>1.05</v>
      </c>
      <c r="P41">
        <f t="shared" si="2"/>
        <v>1.05</v>
      </c>
      <c r="Q41">
        <f t="shared" si="3"/>
        <v>1.02</v>
      </c>
      <c r="R41">
        <f t="shared" si="4"/>
        <v>1.01</v>
      </c>
      <c r="S41">
        <f t="shared" si="5"/>
        <v>1</v>
      </c>
      <c r="T41" s="87">
        <f t="array" ref="T41">EXP(SQRT(SUM(LN(O41:S41)^2)))</f>
        <v>1.0751621268805629</v>
      </c>
    </row>
    <row r="42" spans="1:20" ht="36.75" customHeight="1" thickBot="1" x14ac:dyDescent="0.4">
      <c r="A42" s="29"/>
      <c r="B42" s="29" t="s">
        <v>290</v>
      </c>
      <c r="C42" s="29">
        <v>0.28339999999999999</v>
      </c>
      <c r="D42" s="29" t="s">
        <v>74</v>
      </c>
      <c r="E42" s="29" t="s">
        <v>278</v>
      </c>
      <c r="F42" s="29" t="s">
        <v>218</v>
      </c>
      <c r="G42" s="29" t="s">
        <v>279</v>
      </c>
      <c r="H42" s="29" t="s">
        <v>280</v>
      </c>
      <c r="I42" s="29" t="s">
        <v>227</v>
      </c>
      <c r="J42" s="32">
        <v>2</v>
      </c>
      <c r="K42" s="33">
        <v>3</v>
      </c>
      <c r="L42" s="32">
        <v>2</v>
      </c>
      <c r="M42" s="32">
        <v>2</v>
      </c>
      <c r="N42" s="30">
        <v>1</v>
      </c>
      <c r="O42">
        <f t="shared" si="1"/>
        <v>1.05</v>
      </c>
      <c r="P42">
        <f t="shared" si="2"/>
        <v>1.05</v>
      </c>
      <c r="Q42">
        <f t="shared" si="3"/>
        <v>1.02</v>
      </c>
      <c r="R42">
        <f t="shared" si="4"/>
        <v>1.01</v>
      </c>
      <c r="S42">
        <f t="shared" si="5"/>
        <v>1</v>
      </c>
      <c r="T42" s="87">
        <f t="array" ref="T42">EXP(SQRT(SUM(LN(O42:S42)^2)))</f>
        <v>1.0751621268805629</v>
      </c>
    </row>
    <row r="43" spans="1:20" ht="36.75" customHeight="1" thickBot="1" x14ac:dyDescent="0.4">
      <c r="A43" s="29"/>
      <c r="B43" s="29" t="s">
        <v>291</v>
      </c>
      <c r="C43" s="29">
        <v>0</v>
      </c>
      <c r="D43" s="29" t="s">
        <v>74</v>
      </c>
      <c r="E43" s="29" t="s">
        <v>278</v>
      </c>
      <c r="F43" s="29" t="s">
        <v>218</v>
      </c>
      <c r="G43" s="29" t="s">
        <v>279</v>
      </c>
      <c r="H43" s="29" t="s">
        <v>280</v>
      </c>
      <c r="I43" s="29" t="s">
        <v>227</v>
      </c>
      <c r="J43" s="32">
        <v>2</v>
      </c>
      <c r="K43" s="33">
        <v>3</v>
      </c>
      <c r="L43" s="32">
        <v>2</v>
      </c>
      <c r="M43" s="32">
        <v>2</v>
      </c>
      <c r="N43" s="30">
        <v>1</v>
      </c>
      <c r="O43">
        <f t="shared" si="1"/>
        <v>1.05</v>
      </c>
      <c r="P43">
        <f t="shared" si="2"/>
        <v>1.05</v>
      </c>
      <c r="Q43">
        <f t="shared" si="3"/>
        <v>1.02</v>
      </c>
      <c r="R43">
        <f t="shared" si="4"/>
        <v>1.01</v>
      </c>
      <c r="S43">
        <f t="shared" si="5"/>
        <v>1</v>
      </c>
      <c r="T43" s="87">
        <f t="array" ref="T43">EXP(SQRT(SUM(LN(O43:S43)^2)))</f>
        <v>1.0751621268805629</v>
      </c>
    </row>
    <row r="44" spans="1:20" ht="36.75" customHeight="1" thickBot="1" x14ac:dyDescent="0.4">
      <c r="A44" s="29"/>
      <c r="B44" s="29" t="s">
        <v>292</v>
      </c>
      <c r="C44" s="29">
        <v>57.03</v>
      </c>
      <c r="D44" s="29" t="s">
        <v>74</v>
      </c>
      <c r="E44" s="29" t="s">
        <v>278</v>
      </c>
      <c r="F44" s="29" t="s">
        <v>218</v>
      </c>
      <c r="G44" s="29" t="s">
        <v>279</v>
      </c>
      <c r="H44" s="29" t="s">
        <v>280</v>
      </c>
      <c r="I44" s="29" t="s">
        <v>227</v>
      </c>
      <c r="J44" s="32">
        <v>2</v>
      </c>
      <c r="K44" s="33">
        <v>3</v>
      </c>
      <c r="L44" s="32">
        <v>2</v>
      </c>
      <c r="M44" s="32">
        <v>2</v>
      </c>
      <c r="N44" s="30">
        <v>1</v>
      </c>
      <c r="O44">
        <f t="shared" si="1"/>
        <v>1.05</v>
      </c>
      <c r="P44">
        <f t="shared" si="2"/>
        <v>1.05</v>
      </c>
      <c r="Q44">
        <f t="shared" si="3"/>
        <v>1.02</v>
      </c>
      <c r="R44">
        <f t="shared" si="4"/>
        <v>1.01</v>
      </c>
      <c r="S44">
        <f t="shared" si="5"/>
        <v>1</v>
      </c>
      <c r="T44" s="87">
        <f t="array" ref="T44">EXP(SQRT(SUM(LN(O44:S44)^2)))</f>
        <v>1.0751621268805629</v>
      </c>
    </row>
    <row r="45" spans="1:20" ht="36.75" customHeight="1" thickBot="1" x14ac:dyDescent="0.4">
      <c r="A45" s="29"/>
      <c r="B45" s="29" t="s">
        <v>293</v>
      </c>
      <c r="C45" s="29">
        <v>23.96</v>
      </c>
      <c r="D45" s="29" t="s">
        <v>74</v>
      </c>
      <c r="E45" s="29" t="s">
        <v>278</v>
      </c>
      <c r="F45" s="29" t="s">
        <v>218</v>
      </c>
      <c r="G45" s="29" t="s">
        <v>279</v>
      </c>
      <c r="H45" s="29" t="s">
        <v>280</v>
      </c>
      <c r="I45" s="29" t="s">
        <v>227</v>
      </c>
      <c r="J45" s="32">
        <v>2</v>
      </c>
      <c r="K45" s="33">
        <v>3</v>
      </c>
      <c r="L45" s="32">
        <v>2</v>
      </c>
      <c r="M45" s="32">
        <v>2</v>
      </c>
      <c r="N45" s="30">
        <v>1</v>
      </c>
      <c r="O45">
        <f t="shared" si="1"/>
        <v>1.05</v>
      </c>
      <c r="P45">
        <f t="shared" si="2"/>
        <v>1.05</v>
      </c>
      <c r="Q45">
        <f t="shared" si="3"/>
        <v>1.02</v>
      </c>
      <c r="R45">
        <f t="shared" si="4"/>
        <v>1.01</v>
      </c>
      <c r="S45">
        <f t="shared" si="5"/>
        <v>1</v>
      </c>
      <c r="T45" s="87">
        <f t="array" ref="T45">EXP(SQRT(SUM(LN(O45:S45)^2)))</f>
        <v>1.0751621268805629</v>
      </c>
    </row>
    <row r="46" spans="1:20" ht="36.75" customHeight="1" thickBot="1" x14ac:dyDescent="0.4">
      <c r="A46" s="29"/>
      <c r="B46" s="29" t="s">
        <v>294</v>
      </c>
      <c r="C46" s="29">
        <v>0</v>
      </c>
      <c r="D46" s="29" t="s">
        <v>74</v>
      </c>
      <c r="E46" s="29" t="s">
        <v>295</v>
      </c>
      <c r="F46" s="29" t="s">
        <v>218</v>
      </c>
      <c r="G46" s="29" t="s">
        <v>279</v>
      </c>
      <c r="H46" s="29" t="s">
        <v>280</v>
      </c>
      <c r="I46" s="29" t="s">
        <v>227</v>
      </c>
      <c r="J46" s="32">
        <v>2</v>
      </c>
      <c r="K46" s="33">
        <v>3</v>
      </c>
      <c r="L46" s="32">
        <v>2</v>
      </c>
      <c r="M46" s="32">
        <v>2</v>
      </c>
      <c r="N46" s="30">
        <v>1</v>
      </c>
      <c r="O46">
        <f t="shared" si="1"/>
        <v>1.05</v>
      </c>
      <c r="P46">
        <f t="shared" si="2"/>
        <v>1.05</v>
      </c>
      <c r="Q46">
        <f t="shared" si="3"/>
        <v>1.02</v>
      </c>
      <c r="R46">
        <f t="shared" si="4"/>
        <v>1.01</v>
      </c>
      <c r="S46">
        <f t="shared" si="5"/>
        <v>1</v>
      </c>
      <c r="T46" s="87">
        <f t="array" ref="T46">EXP(SQRT(SUM(LN(O46:S46)^2)))</f>
        <v>1.0751621268805629</v>
      </c>
    </row>
    <row r="47" spans="1:20" ht="36.75" customHeight="1" thickBot="1" x14ac:dyDescent="0.4">
      <c r="A47" s="29"/>
      <c r="B47" s="29" t="s">
        <v>296</v>
      </c>
      <c r="C47" s="29">
        <v>1.272</v>
      </c>
      <c r="D47" s="29" t="s">
        <v>74</v>
      </c>
      <c r="E47" s="29" t="s">
        <v>297</v>
      </c>
      <c r="F47" s="29" t="s">
        <v>218</v>
      </c>
      <c r="G47" s="29" t="s">
        <v>279</v>
      </c>
      <c r="H47" s="29" t="s">
        <v>446</v>
      </c>
      <c r="I47" s="29" t="s">
        <v>227</v>
      </c>
      <c r="J47" s="32">
        <v>2</v>
      </c>
      <c r="K47" s="33">
        <v>3</v>
      </c>
      <c r="L47" s="32">
        <v>2</v>
      </c>
      <c r="M47" s="32">
        <v>2</v>
      </c>
      <c r="N47" s="30">
        <v>1</v>
      </c>
      <c r="O47">
        <f t="shared" si="1"/>
        <v>1.05</v>
      </c>
      <c r="P47">
        <f t="shared" si="2"/>
        <v>1.05</v>
      </c>
      <c r="Q47">
        <f t="shared" si="3"/>
        <v>1.02</v>
      </c>
      <c r="R47">
        <f t="shared" si="4"/>
        <v>1.01</v>
      </c>
      <c r="S47">
        <f t="shared" si="5"/>
        <v>1</v>
      </c>
      <c r="T47" s="87">
        <f t="array" ref="T47">EXP(SQRT(SUM(LN(O47:S47)^2)))</f>
        <v>1.0751621268805629</v>
      </c>
    </row>
    <row r="48" spans="1:20" ht="36.75" customHeight="1" thickBot="1" x14ac:dyDescent="0.4">
      <c r="A48" s="29"/>
      <c r="B48" s="29" t="s">
        <v>298</v>
      </c>
      <c r="C48" s="29">
        <v>0.22700000000000001</v>
      </c>
      <c r="D48" s="29" t="s">
        <v>74</v>
      </c>
      <c r="E48" s="29" t="s">
        <v>297</v>
      </c>
      <c r="F48" s="29" t="s">
        <v>218</v>
      </c>
      <c r="G48" s="29" t="s">
        <v>279</v>
      </c>
      <c r="H48" s="29" t="s">
        <v>446</v>
      </c>
      <c r="I48" s="29" t="s">
        <v>227</v>
      </c>
      <c r="J48" s="32">
        <v>2</v>
      </c>
      <c r="K48" s="33">
        <v>3</v>
      </c>
      <c r="L48" s="32">
        <v>2</v>
      </c>
      <c r="M48" s="32">
        <v>2</v>
      </c>
      <c r="N48" s="30">
        <v>1</v>
      </c>
      <c r="O48">
        <f t="shared" si="1"/>
        <v>1.05</v>
      </c>
      <c r="P48">
        <f t="shared" si="2"/>
        <v>1.05</v>
      </c>
      <c r="Q48">
        <f t="shared" si="3"/>
        <v>1.02</v>
      </c>
      <c r="R48">
        <f t="shared" si="4"/>
        <v>1.01</v>
      </c>
      <c r="S48">
        <f t="shared" si="5"/>
        <v>1</v>
      </c>
      <c r="T48" s="87">
        <f t="array" ref="T48">EXP(SQRT(SUM(LN(O48:S48)^2)))</f>
        <v>1.0751621268805629</v>
      </c>
    </row>
    <row r="49" spans="1:20" ht="36.75" customHeight="1" thickBot="1" x14ac:dyDescent="0.4">
      <c r="A49" s="2" t="s">
        <v>199</v>
      </c>
      <c r="B49" s="29" t="s">
        <v>200</v>
      </c>
      <c r="C49" s="29">
        <v>2460</v>
      </c>
      <c r="D49" s="29" t="s">
        <v>299</v>
      </c>
      <c r="E49" s="29" t="s">
        <v>300</v>
      </c>
      <c r="F49" s="29" t="s">
        <v>218</v>
      </c>
      <c r="G49" s="29" t="s">
        <v>279</v>
      </c>
      <c r="H49" s="29" t="s">
        <v>446</v>
      </c>
      <c r="I49" s="29" t="s">
        <v>227</v>
      </c>
      <c r="J49" s="32">
        <v>2</v>
      </c>
      <c r="K49" s="33">
        <v>3</v>
      </c>
      <c r="L49" s="32">
        <v>2</v>
      </c>
      <c r="M49" s="32">
        <v>2</v>
      </c>
      <c r="N49" s="30">
        <v>1</v>
      </c>
      <c r="O49">
        <f t="shared" si="1"/>
        <v>1.05</v>
      </c>
      <c r="P49">
        <f t="shared" si="2"/>
        <v>1.05</v>
      </c>
      <c r="Q49">
        <f t="shared" si="3"/>
        <v>1.02</v>
      </c>
      <c r="R49">
        <f t="shared" si="4"/>
        <v>1.01</v>
      </c>
      <c r="S49">
        <f t="shared" si="5"/>
        <v>1</v>
      </c>
      <c r="T49" s="87">
        <f t="array" ref="T49">EXP(SQRT(SUM(LN(O49:S49)^2)))</f>
        <v>1.0751621268805629</v>
      </c>
    </row>
    <row r="50" spans="1:20" ht="26.5" thickBot="1" x14ac:dyDescent="0.4">
      <c r="A50" s="29"/>
      <c r="B50" s="29" t="s">
        <v>200</v>
      </c>
      <c r="C50" s="29">
        <v>39.25</v>
      </c>
      <c r="D50" s="29" t="s">
        <v>299</v>
      </c>
      <c r="E50" s="29" t="s">
        <v>300</v>
      </c>
      <c r="F50" s="29" t="s">
        <v>218</v>
      </c>
      <c r="G50" s="29" t="s">
        <v>279</v>
      </c>
      <c r="H50" s="29" t="s">
        <v>446</v>
      </c>
      <c r="I50" s="29" t="s">
        <v>227</v>
      </c>
      <c r="J50" s="32">
        <v>2</v>
      </c>
      <c r="K50" s="33">
        <v>3</v>
      </c>
      <c r="L50" s="32">
        <v>2</v>
      </c>
      <c r="M50" s="32">
        <v>2</v>
      </c>
      <c r="N50" s="30">
        <v>1</v>
      </c>
      <c r="O50">
        <f t="shared" si="1"/>
        <v>1.05</v>
      </c>
      <c r="P50">
        <f t="shared" si="2"/>
        <v>1.05</v>
      </c>
      <c r="Q50">
        <f t="shared" si="3"/>
        <v>1.02</v>
      </c>
      <c r="R50">
        <f t="shared" si="4"/>
        <v>1.01</v>
      </c>
      <c r="S50">
        <f t="shared" si="5"/>
        <v>1</v>
      </c>
      <c r="T50" s="87">
        <f t="array" ref="T50">EXP(SQRT(SUM(LN(O50:S50)^2)))</f>
        <v>1.0751621268805629</v>
      </c>
    </row>
    <row r="51" spans="1:20" ht="26.5" thickBot="1" x14ac:dyDescent="0.4">
      <c r="A51" s="29"/>
      <c r="B51" s="29" t="s">
        <v>204</v>
      </c>
      <c r="C51" s="29">
        <v>45790</v>
      </c>
      <c r="D51" s="29" t="s">
        <v>299</v>
      </c>
      <c r="E51" s="29" t="s">
        <v>300</v>
      </c>
      <c r="F51" s="29" t="s">
        <v>218</v>
      </c>
      <c r="G51" s="29" t="s">
        <v>279</v>
      </c>
      <c r="H51" s="29" t="s">
        <v>446</v>
      </c>
      <c r="I51" s="29" t="s">
        <v>227</v>
      </c>
      <c r="J51" s="32">
        <v>2</v>
      </c>
      <c r="K51" s="33">
        <v>3</v>
      </c>
      <c r="L51" s="32">
        <v>2</v>
      </c>
      <c r="M51" s="32">
        <v>2</v>
      </c>
      <c r="N51" s="30">
        <v>1</v>
      </c>
      <c r="O51">
        <f t="shared" si="1"/>
        <v>1.05</v>
      </c>
      <c r="P51">
        <f t="shared" si="2"/>
        <v>1.05</v>
      </c>
      <c r="Q51">
        <f t="shared" si="3"/>
        <v>1.02</v>
      </c>
      <c r="R51">
        <f t="shared" si="4"/>
        <v>1.01</v>
      </c>
      <c r="S51">
        <f t="shared" si="5"/>
        <v>1</v>
      </c>
      <c r="T51" s="87">
        <f t="array" ref="T51">EXP(SQRT(SUM(LN(O51:S51)^2)))</f>
        <v>1.0751621268805629</v>
      </c>
    </row>
    <row r="52" spans="1:20" ht="26.5" thickBot="1" x14ac:dyDescent="0.4">
      <c r="A52" s="29"/>
      <c r="B52" s="29" t="s">
        <v>204</v>
      </c>
      <c r="C52" s="29">
        <v>20160</v>
      </c>
      <c r="D52" s="29" t="s">
        <v>299</v>
      </c>
      <c r="E52" s="29" t="s">
        <v>300</v>
      </c>
      <c r="F52" s="29" t="s">
        <v>218</v>
      </c>
      <c r="G52" s="29" t="s">
        <v>279</v>
      </c>
      <c r="H52" s="29" t="s">
        <v>446</v>
      </c>
      <c r="I52" s="29" t="s">
        <v>227</v>
      </c>
      <c r="J52" s="32">
        <v>2</v>
      </c>
      <c r="K52" s="33">
        <v>3</v>
      </c>
      <c r="L52" s="32">
        <v>2</v>
      </c>
      <c r="M52" s="32">
        <v>2</v>
      </c>
      <c r="N52" s="30">
        <v>1</v>
      </c>
      <c r="O52">
        <f t="shared" si="1"/>
        <v>1.05</v>
      </c>
      <c r="P52">
        <f t="shared" si="2"/>
        <v>1.05</v>
      </c>
      <c r="Q52">
        <f t="shared" si="3"/>
        <v>1.02</v>
      </c>
      <c r="R52">
        <f t="shared" si="4"/>
        <v>1.01</v>
      </c>
      <c r="S52">
        <f t="shared" si="5"/>
        <v>1</v>
      </c>
      <c r="T52" s="87">
        <f t="array" ref="T52">EXP(SQRT(SUM(LN(O52:S52)^2)))</f>
        <v>1.0751621268805629</v>
      </c>
    </row>
    <row r="53" spans="1:20" ht="26.5" thickBot="1" x14ac:dyDescent="0.4">
      <c r="A53" s="29"/>
      <c r="B53" s="29" t="s">
        <v>206</v>
      </c>
      <c r="C53" s="29">
        <v>3317</v>
      </c>
      <c r="D53" s="29" t="s">
        <v>299</v>
      </c>
      <c r="E53" s="29" t="s">
        <v>300</v>
      </c>
      <c r="F53" s="29" t="s">
        <v>218</v>
      </c>
      <c r="G53" s="29" t="s">
        <v>279</v>
      </c>
      <c r="H53" s="29" t="s">
        <v>446</v>
      </c>
      <c r="I53" s="29" t="s">
        <v>227</v>
      </c>
      <c r="J53" s="32">
        <v>2</v>
      </c>
      <c r="K53" s="33">
        <v>3</v>
      </c>
      <c r="L53" s="32">
        <v>2</v>
      </c>
      <c r="M53" s="32">
        <v>2</v>
      </c>
      <c r="N53" s="30">
        <v>1</v>
      </c>
      <c r="O53">
        <f t="shared" si="1"/>
        <v>1.05</v>
      </c>
      <c r="P53">
        <f t="shared" si="2"/>
        <v>1.05</v>
      </c>
      <c r="Q53">
        <f t="shared" si="3"/>
        <v>1.02</v>
      </c>
      <c r="R53">
        <f t="shared" si="4"/>
        <v>1.01</v>
      </c>
      <c r="S53">
        <f t="shared" si="5"/>
        <v>1</v>
      </c>
      <c r="T53" s="87">
        <f t="array" ref="T53">EXP(SQRT(SUM(LN(O53:S53)^2)))</f>
        <v>1.0751621268805629</v>
      </c>
    </row>
    <row r="54" spans="1:20" ht="26.5" thickBot="1" x14ac:dyDescent="0.4">
      <c r="A54" s="29"/>
      <c r="B54" s="29" t="s">
        <v>206</v>
      </c>
      <c r="C54" s="29">
        <v>3359</v>
      </c>
      <c r="D54" s="29" t="s">
        <v>299</v>
      </c>
      <c r="E54" s="29" t="s">
        <v>300</v>
      </c>
      <c r="F54" s="29" t="s">
        <v>218</v>
      </c>
      <c r="G54" s="29" t="s">
        <v>279</v>
      </c>
      <c r="H54" s="29" t="s">
        <v>446</v>
      </c>
      <c r="I54" s="29" t="s">
        <v>227</v>
      </c>
      <c r="J54" s="32">
        <v>2</v>
      </c>
      <c r="K54" s="33">
        <v>3</v>
      </c>
      <c r="L54" s="32">
        <v>2</v>
      </c>
      <c r="M54" s="32">
        <v>2</v>
      </c>
      <c r="N54" s="30">
        <v>1</v>
      </c>
      <c r="O54">
        <f t="shared" si="1"/>
        <v>1.05</v>
      </c>
      <c r="P54">
        <f t="shared" si="2"/>
        <v>1.05</v>
      </c>
      <c r="Q54">
        <f t="shared" si="3"/>
        <v>1.02</v>
      </c>
      <c r="R54">
        <f t="shared" si="4"/>
        <v>1.01</v>
      </c>
      <c r="S54">
        <f t="shared" si="5"/>
        <v>1</v>
      </c>
      <c r="T54" s="87">
        <f t="array" ref="T54">EXP(SQRT(SUM(LN(O54:S54)^2)))</f>
        <v>1.0751621268805629</v>
      </c>
    </row>
    <row r="55" spans="1:20" ht="26.5" thickBot="1" x14ac:dyDescent="0.4">
      <c r="A55" s="29"/>
      <c r="B55" s="29" t="s">
        <v>208</v>
      </c>
      <c r="C55" s="29">
        <v>7785</v>
      </c>
      <c r="D55" s="29" t="s">
        <v>299</v>
      </c>
      <c r="E55" s="29" t="s">
        <v>300</v>
      </c>
      <c r="F55" s="29" t="s">
        <v>218</v>
      </c>
      <c r="G55" s="29" t="s">
        <v>279</v>
      </c>
      <c r="H55" s="29" t="s">
        <v>446</v>
      </c>
      <c r="I55" s="29" t="s">
        <v>227</v>
      </c>
      <c r="J55" s="32">
        <v>2</v>
      </c>
      <c r="K55" s="33">
        <v>3</v>
      </c>
      <c r="L55" s="32">
        <v>2</v>
      </c>
      <c r="M55" s="32">
        <v>2</v>
      </c>
      <c r="N55" s="30">
        <v>1</v>
      </c>
      <c r="O55">
        <f t="shared" si="1"/>
        <v>1.05</v>
      </c>
      <c r="P55">
        <f t="shared" si="2"/>
        <v>1.05</v>
      </c>
      <c r="Q55">
        <f t="shared" si="3"/>
        <v>1.02</v>
      </c>
      <c r="R55">
        <f t="shared" si="4"/>
        <v>1.01</v>
      </c>
      <c r="S55">
        <f t="shared" si="5"/>
        <v>1</v>
      </c>
      <c r="T55" s="87">
        <f t="array" ref="T55">EXP(SQRT(SUM(LN(O55:S55)^2)))</f>
        <v>1.0751621268805629</v>
      </c>
    </row>
    <row r="56" spans="1:20" ht="26.5" thickBot="1" x14ac:dyDescent="0.4">
      <c r="A56" s="29"/>
      <c r="B56" s="29" t="s">
        <v>208</v>
      </c>
      <c r="C56" s="29">
        <v>186.2</v>
      </c>
      <c r="D56" s="29" t="s">
        <v>299</v>
      </c>
      <c r="E56" s="29" t="s">
        <v>300</v>
      </c>
      <c r="F56" s="29" t="s">
        <v>218</v>
      </c>
      <c r="G56" s="29" t="s">
        <v>279</v>
      </c>
      <c r="H56" s="29" t="s">
        <v>446</v>
      </c>
      <c r="I56" s="29" t="s">
        <v>227</v>
      </c>
      <c r="J56" s="32">
        <v>2</v>
      </c>
      <c r="K56" s="33">
        <v>3</v>
      </c>
      <c r="L56" s="32">
        <v>2</v>
      </c>
      <c r="M56" s="32">
        <v>2</v>
      </c>
      <c r="N56" s="30">
        <v>1</v>
      </c>
      <c r="O56">
        <f t="shared" si="1"/>
        <v>1.05</v>
      </c>
      <c r="P56">
        <f t="shared" si="2"/>
        <v>1.05</v>
      </c>
      <c r="Q56">
        <f t="shared" si="3"/>
        <v>1.02</v>
      </c>
      <c r="R56">
        <f t="shared" si="4"/>
        <v>1.01</v>
      </c>
      <c r="S56">
        <f t="shared" si="5"/>
        <v>1</v>
      </c>
      <c r="T56" s="87">
        <f t="array" ref="T56">EXP(SQRT(SUM(LN(O56:S56)^2)))</f>
        <v>1.0751621268805629</v>
      </c>
    </row>
    <row r="57" spans="1:20" ht="26.5" thickBot="1" x14ac:dyDescent="0.4">
      <c r="A57" s="29"/>
      <c r="B57" s="29" t="s">
        <v>209</v>
      </c>
      <c r="C57" s="29">
        <v>19.829999999999998</v>
      </c>
      <c r="D57" s="29" t="s">
        <v>299</v>
      </c>
      <c r="E57" s="29" t="s">
        <v>300</v>
      </c>
      <c r="F57" s="29" t="s">
        <v>218</v>
      </c>
      <c r="G57" s="29" t="s">
        <v>279</v>
      </c>
      <c r="H57" s="29" t="s">
        <v>446</v>
      </c>
      <c r="I57" s="29" t="s">
        <v>227</v>
      </c>
      <c r="J57" s="32">
        <v>2</v>
      </c>
      <c r="K57" s="33">
        <v>3</v>
      </c>
      <c r="L57" s="32">
        <v>2</v>
      </c>
      <c r="M57" s="32">
        <v>2</v>
      </c>
      <c r="N57" s="30">
        <v>1</v>
      </c>
      <c r="O57">
        <f t="shared" si="1"/>
        <v>1.05</v>
      </c>
      <c r="P57">
        <f t="shared" si="2"/>
        <v>1.05</v>
      </c>
      <c r="Q57">
        <f t="shared" si="3"/>
        <v>1.02</v>
      </c>
      <c r="R57">
        <f t="shared" si="4"/>
        <v>1.01</v>
      </c>
      <c r="S57">
        <f t="shared" si="5"/>
        <v>1</v>
      </c>
      <c r="T57" s="87">
        <f t="array" ref="T57">EXP(SQRT(SUM(LN(O57:S57)^2)))</f>
        <v>1.0751621268805629</v>
      </c>
    </row>
    <row r="58" spans="1:20" ht="26.5" thickBot="1" x14ac:dyDescent="0.4">
      <c r="A58" s="29"/>
      <c r="B58" s="29" t="s">
        <v>209</v>
      </c>
      <c r="C58" s="29">
        <v>0.59009999999999996</v>
      </c>
      <c r="D58" s="29" t="s">
        <v>299</v>
      </c>
      <c r="E58" s="29" t="s">
        <v>300</v>
      </c>
      <c r="F58" s="29" t="s">
        <v>218</v>
      </c>
      <c r="G58" s="29" t="s">
        <v>279</v>
      </c>
      <c r="H58" s="29" t="s">
        <v>446</v>
      </c>
      <c r="I58" s="29" t="s">
        <v>227</v>
      </c>
      <c r="J58" s="32">
        <v>2</v>
      </c>
      <c r="K58" s="33">
        <v>3</v>
      </c>
      <c r="L58" s="32">
        <v>2</v>
      </c>
      <c r="M58" s="32">
        <v>2</v>
      </c>
      <c r="N58" s="30">
        <v>1</v>
      </c>
      <c r="O58">
        <f t="shared" si="1"/>
        <v>1.05</v>
      </c>
      <c r="P58">
        <f t="shared" si="2"/>
        <v>1.05</v>
      </c>
      <c r="Q58">
        <f t="shared" si="3"/>
        <v>1.02</v>
      </c>
      <c r="R58">
        <f t="shared" si="4"/>
        <v>1.01</v>
      </c>
      <c r="S58">
        <f t="shared" si="5"/>
        <v>1</v>
      </c>
      <c r="T58" s="87">
        <f t="array" ref="T58">EXP(SQRT(SUM(LN(O58:S58)^2)))</f>
        <v>1.0751621268805629</v>
      </c>
    </row>
    <row r="59" spans="1:20" ht="26.5" thickBot="1" x14ac:dyDescent="0.4">
      <c r="A59" s="29"/>
      <c r="B59" s="29" t="s">
        <v>210</v>
      </c>
      <c r="C59" s="29">
        <v>8680</v>
      </c>
      <c r="D59" s="29" t="s">
        <v>299</v>
      </c>
      <c r="E59" s="29" t="s">
        <v>300</v>
      </c>
      <c r="F59" s="29" t="s">
        <v>218</v>
      </c>
      <c r="G59" s="29" t="s">
        <v>279</v>
      </c>
      <c r="H59" s="29" t="s">
        <v>446</v>
      </c>
      <c r="I59" s="29" t="s">
        <v>227</v>
      </c>
      <c r="J59" s="32">
        <v>2</v>
      </c>
      <c r="K59" s="33">
        <v>3</v>
      </c>
      <c r="L59" s="32">
        <v>2</v>
      </c>
      <c r="M59" s="32">
        <v>2</v>
      </c>
      <c r="N59" s="30">
        <v>1</v>
      </c>
      <c r="O59">
        <f t="shared" si="1"/>
        <v>1.05</v>
      </c>
      <c r="P59">
        <f t="shared" si="2"/>
        <v>1.05</v>
      </c>
      <c r="Q59">
        <f t="shared" si="3"/>
        <v>1.02</v>
      </c>
      <c r="R59">
        <f t="shared" si="4"/>
        <v>1.01</v>
      </c>
      <c r="S59">
        <f t="shared" si="5"/>
        <v>1</v>
      </c>
      <c r="T59" s="87">
        <f t="array" ref="T59">EXP(SQRT(SUM(LN(O59:S59)^2)))</f>
        <v>1.0751621268805629</v>
      </c>
    </row>
    <row r="60" spans="1:20" ht="26.5" thickBot="1" x14ac:dyDescent="0.4">
      <c r="A60" s="29"/>
      <c r="B60" s="29" t="s">
        <v>210</v>
      </c>
      <c r="C60" s="29">
        <v>0</v>
      </c>
      <c r="D60" s="29" t="s">
        <v>299</v>
      </c>
      <c r="E60" s="29" t="s">
        <v>300</v>
      </c>
      <c r="F60" s="29" t="s">
        <v>218</v>
      </c>
      <c r="G60" s="29" t="s">
        <v>279</v>
      </c>
      <c r="H60" s="29" t="s">
        <v>446</v>
      </c>
      <c r="I60" s="29" t="s">
        <v>227</v>
      </c>
      <c r="J60" s="32">
        <v>2</v>
      </c>
      <c r="K60" s="33">
        <v>3</v>
      </c>
      <c r="L60" s="32">
        <v>2</v>
      </c>
      <c r="M60" s="32">
        <v>2</v>
      </c>
      <c r="N60" s="30">
        <v>1</v>
      </c>
      <c r="O60">
        <f t="shared" si="1"/>
        <v>1.05</v>
      </c>
      <c r="P60">
        <f t="shared" si="2"/>
        <v>1.05</v>
      </c>
      <c r="Q60">
        <f t="shared" si="3"/>
        <v>1.02</v>
      </c>
      <c r="R60">
        <f t="shared" si="4"/>
        <v>1.01</v>
      </c>
      <c r="S60">
        <f t="shared" si="5"/>
        <v>1</v>
      </c>
      <c r="T60" s="87">
        <f t="array" ref="T60">EXP(SQRT(SUM(LN(O60:S60)^2)))</f>
        <v>1.0751621268805629</v>
      </c>
    </row>
    <row r="61" spans="1:20" ht="26.5" thickBot="1" x14ac:dyDescent="0.4">
      <c r="A61" s="29"/>
      <c r="B61" s="29" t="s">
        <v>212</v>
      </c>
      <c r="C61" s="29">
        <v>217600</v>
      </c>
      <c r="D61" s="29" t="s">
        <v>299</v>
      </c>
      <c r="E61" s="29" t="s">
        <v>300</v>
      </c>
      <c r="F61" s="29" t="s">
        <v>218</v>
      </c>
      <c r="G61" s="29" t="s">
        <v>279</v>
      </c>
      <c r="H61" s="29" t="s">
        <v>446</v>
      </c>
      <c r="I61" s="29" t="s">
        <v>227</v>
      </c>
      <c r="J61" s="32">
        <v>2</v>
      </c>
      <c r="K61" s="33">
        <v>3</v>
      </c>
      <c r="L61" s="32">
        <v>2</v>
      </c>
      <c r="M61" s="32">
        <v>2</v>
      </c>
      <c r="N61" s="30">
        <v>1</v>
      </c>
      <c r="O61">
        <f t="shared" si="1"/>
        <v>1.05</v>
      </c>
      <c r="P61">
        <f t="shared" si="2"/>
        <v>1.05</v>
      </c>
      <c r="Q61">
        <f t="shared" si="3"/>
        <v>1.02</v>
      </c>
      <c r="R61">
        <f t="shared" si="4"/>
        <v>1.01</v>
      </c>
      <c r="S61">
        <f t="shared" si="5"/>
        <v>1</v>
      </c>
      <c r="T61" s="87">
        <f t="array" ref="T61">EXP(SQRT(SUM(LN(O61:S61)^2)))</f>
        <v>1.0751621268805629</v>
      </c>
    </row>
    <row r="62" spans="1:20" ht="26.5" thickBot="1" x14ac:dyDescent="0.4">
      <c r="A62" s="29"/>
      <c r="B62" s="29" t="s">
        <v>212</v>
      </c>
      <c r="C62" s="29">
        <v>24080</v>
      </c>
      <c r="D62" s="29" t="s">
        <v>299</v>
      </c>
      <c r="E62" s="29" t="s">
        <v>300</v>
      </c>
      <c r="F62" s="29" t="s">
        <v>218</v>
      </c>
      <c r="G62" s="29" t="s">
        <v>279</v>
      </c>
      <c r="H62" s="29" t="s">
        <v>446</v>
      </c>
      <c r="I62" s="29" t="s">
        <v>227</v>
      </c>
      <c r="J62" s="32">
        <v>2</v>
      </c>
      <c r="K62" s="33">
        <v>3</v>
      </c>
      <c r="L62" s="32">
        <v>2</v>
      </c>
      <c r="M62" s="32">
        <v>2</v>
      </c>
      <c r="N62" s="30">
        <v>1</v>
      </c>
      <c r="O62">
        <f t="shared" si="1"/>
        <v>1.05</v>
      </c>
      <c r="P62">
        <f t="shared" si="2"/>
        <v>1.05</v>
      </c>
      <c r="Q62">
        <f t="shared" si="3"/>
        <v>1.02</v>
      </c>
      <c r="R62">
        <f t="shared" si="4"/>
        <v>1.01</v>
      </c>
      <c r="S62">
        <f t="shared" si="5"/>
        <v>1</v>
      </c>
      <c r="T62" s="87">
        <f t="array" ref="T62">EXP(SQRT(SUM(LN(O62:S62)^2)))</f>
        <v>1.0751621268805629</v>
      </c>
    </row>
    <row r="63" spans="1:20" ht="26.5" thickBot="1" x14ac:dyDescent="0.4">
      <c r="A63" s="2" t="s">
        <v>153</v>
      </c>
      <c r="B63" s="29" t="s">
        <v>301</v>
      </c>
      <c r="C63" s="29">
        <v>1.802</v>
      </c>
      <c r="D63" s="29" t="s">
        <v>74</v>
      </c>
      <c r="E63" s="29" t="s">
        <v>302</v>
      </c>
      <c r="F63" s="29" t="s">
        <v>218</v>
      </c>
      <c r="G63" s="29">
        <v>2021</v>
      </c>
      <c r="H63" s="29" t="s">
        <v>446</v>
      </c>
      <c r="I63" s="29" t="s">
        <v>227</v>
      </c>
      <c r="J63" s="32">
        <v>2</v>
      </c>
      <c r="K63" s="33">
        <v>3</v>
      </c>
      <c r="L63" s="30">
        <v>1</v>
      </c>
      <c r="M63" s="32">
        <v>2</v>
      </c>
      <c r="N63" s="30">
        <v>1</v>
      </c>
      <c r="O63">
        <f t="shared" si="1"/>
        <v>1.05</v>
      </c>
      <c r="P63">
        <f t="shared" si="2"/>
        <v>1.05</v>
      </c>
      <c r="Q63">
        <f t="shared" si="3"/>
        <v>1</v>
      </c>
      <c r="R63">
        <f t="shared" si="4"/>
        <v>1.01</v>
      </c>
      <c r="S63">
        <f t="shared" si="5"/>
        <v>1</v>
      </c>
      <c r="T63" s="87">
        <f t="array" ref="T63">EXP(SQRT(SUM(LN(O63:S63)^2)))</f>
        <v>1.0722009304576894</v>
      </c>
    </row>
    <row r="64" spans="1:20" ht="26.5" thickBot="1" x14ac:dyDescent="0.4">
      <c r="A64" s="29"/>
      <c r="B64" s="29" t="s">
        <v>303</v>
      </c>
      <c r="C64" s="29">
        <v>2.9159999999999999</v>
      </c>
      <c r="D64" s="29" t="s">
        <v>74</v>
      </c>
      <c r="E64" s="29" t="s">
        <v>302</v>
      </c>
      <c r="F64" s="29" t="s">
        <v>218</v>
      </c>
      <c r="G64" s="29">
        <v>2021</v>
      </c>
      <c r="H64" s="29" t="s">
        <v>446</v>
      </c>
      <c r="I64" s="29" t="s">
        <v>227</v>
      </c>
      <c r="J64" s="32">
        <v>2</v>
      </c>
      <c r="K64" s="33">
        <v>3</v>
      </c>
      <c r="L64" s="30">
        <v>1</v>
      </c>
      <c r="M64" s="32">
        <v>2</v>
      </c>
      <c r="N64" s="30">
        <v>1</v>
      </c>
      <c r="O64">
        <f t="shared" si="1"/>
        <v>1.05</v>
      </c>
      <c r="P64">
        <f t="shared" si="2"/>
        <v>1.05</v>
      </c>
      <c r="Q64">
        <f t="shared" si="3"/>
        <v>1</v>
      </c>
      <c r="R64">
        <f t="shared" si="4"/>
        <v>1.01</v>
      </c>
      <c r="S64">
        <f t="shared" si="5"/>
        <v>1</v>
      </c>
      <c r="T64" s="87">
        <f t="array" ref="T64">EXP(SQRT(SUM(LN(O64:S64)^2)))</f>
        <v>1.0722009304576894</v>
      </c>
    </row>
    <row r="65" spans="1:20" ht="26.5" thickBot="1" x14ac:dyDescent="0.4">
      <c r="A65" s="29"/>
      <c r="B65" s="29" t="s">
        <v>304</v>
      </c>
      <c r="C65" s="29">
        <v>0.13009999999999999</v>
      </c>
      <c r="D65" s="29" t="s">
        <v>74</v>
      </c>
      <c r="E65" s="29" t="s">
        <v>302</v>
      </c>
      <c r="F65" s="29" t="s">
        <v>218</v>
      </c>
      <c r="G65" s="29">
        <v>2021</v>
      </c>
      <c r="H65" s="29" t="s">
        <v>446</v>
      </c>
      <c r="I65" s="29" t="s">
        <v>227</v>
      </c>
      <c r="J65" s="32">
        <v>2</v>
      </c>
      <c r="K65" s="33">
        <v>3</v>
      </c>
      <c r="L65" s="30">
        <v>1</v>
      </c>
      <c r="M65" s="32">
        <v>2</v>
      </c>
      <c r="N65" s="30">
        <v>1</v>
      </c>
      <c r="O65">
        <f t="shared" si="1"/>
        <v>1.05</v>
      </c>
      <c r="P65">
        <f t="shared" si="2"/>
        <v>1.05</v>
      </c>
      <c r="Q65">
        <f t="shared" si="3"/>
        <v>1</v>
      </c>
      <c r="R65">
        <f t="shared" si="4"/>
        <v>1.01</v>
      </c>
      <c r="S65">
        <f t="shared" si="5"/>
        <v>1</v>
      </c>
      <c r="T65" s="87">
        <f t="array" ref="T65">EXP(SQRT(SUM(LN(O65:S65)^2)))</f>
        <v>1.0722009304576894</v>
      </c>
    </row>
  </sheetData>
  <mergeCells count="1">
    <mergeCell ref="V3:AA3"/>
  </mergeCells>
  <hyperlinks>
    <hyperlink ref="A1" location="'Table of contents'!A1" display="Table of contents" xr:uid="{00000000-0004-0000-1100-000000000000}"/>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A67"/>
  <sheetViews>
    <sheetView zoomScale="70" zoomScaleNormal="70" workbookViewId="0">
      <pane ySplit="3" topLeftCell="A18" activePane="bottomLeft" state="frozen"/>
      <selection pane="bottomLeft" activeCell="C1" sqref="C1:D1048576"/>
    </sheetView>
  </sheetViews>
  <sheetFormatPr defaultRowHeight="14.5" x14ac:dyDescent="0.35"/>
  <cols>
    <col min="1" max="1" width="12.81640625" customWidth="1"/>
    <col min="2" max="2" width="31.26953125" customWidth="1"/>
    <col min="3" max="4" width="0" hidden="1" customWidth="1"/>
    <col min="5" max="5" width="61.54296875" customWidth="1"/>
    <col min="6" max="6" width="19" customWidth="1"/>
    <col min="7" max="7" width="27.453125" customWidth="1"/>
    <col min="9" max="9" width="24.1796875" customWidth="1"/>
    <col min="20" max="20" width="8.7265625" style="50"/>
  </cols>
  <sheetData>
    <row r="1" spans="1:27" x14ac:dyDescent="0.35">
      <c r="A1" s="78" t="s">
        <v>769</v>
      </c>
    </row>
    <row r="2" spans="1:27" ht="15" thickBot="1" x14ac:dyDescent="0.4">
      <c r="A2" t="s">
        <v>942</v>
      </c>
    </row>
    <row r="3" spans="1:27" ht="29.5" thickBot="1" x14ac:dyDescent="0.4">
      <c r="A3" s="10" t="s">
        <v>38</v>
      </c>
      <c r="B3" s="11" t="s">
        <v>39</v>
      </c>
      <c r="C3" s="11" t="s">
        <v>40</v>
      </c>
      <c r="D3" s="11" t="s">
        <v>41</v>
      </c>
      <c r="E3" s="11" t="s">
        <v>42</v>
      </c>
      <c r="F3" s="11" t="s">
        <v>43</v>
      </c>
      <c r="G3" s="11" t="s">
        <v>44</v>
      </c>
      <c r="H3" s="11" t="s">
        <v>45</v>
      </c>
      <c r="I3" s="11"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71.25" customHeight="1" thickBot="1" x14ac:dyDescent="0.4">
      <c r="A4" s="15" t="s">
        <v>53</v>
      </c>
      <c r="B4" s="16" t="s">
        <v>448</v>
      </c>
      <c r="C4" s="16">
        <v>4040</v>
      </c>
      <c r="D4" s="16" t="s">
        <v>216</v>
      </c>
      <c r="E4" s="16" t="s">
        <v>217</v>
      </c>
      <c r="F4" s="16" t="s">
        <v>218</v>
      </c>
      <c r="G4" s="16" t="s">
        <v>449</v>
      </c>
      <c r="H4" s="16" t="s">
        <v>450</v>
      </c>
      <c r="I4" s="16" t="s">
        <v>227</v>
      </c>
      <c r="J4" s="5">
        <v>1</v>
      </c>
      <c r="K4" s="7">
        <v>3</v>
      </c>
      <c r="L4" s="7">
        <v>3</v>
      </c>
      <c r="M4" s="5">
        <v>1</v>
      </c>
      <c r="N4" s="5">
        <v>1</v>
      </c>
      <c r="O4">
        <f t="shared" ref="O4:S9" si="0">IF(J4=1,W$5,IF(J4=2,W$6,IF(J4=3,W$7,IF(J4=4,W$8,IF(J4=5,W$9,"no")))))</f>
        <v>1</v>
      </c>
      <c r="P4">
        <f t="shared" si="0"/>
        <v>1.05</v>
      </c>
      <c r="Q4">
        <f t="shared" si="0"/>
        <v>1.1000000000000001</v>
      </c>
      <c r="R4">
        <f t="shared" si="0"/>
        <v>1</v>
      </c>
      <c r="S4">
        <f t="shared" si="0"/>
        <v>1</v>
      </c>
      <c r="T4" s="87">
        <f t="array" ref="T4">EXP(SQRT(SUM(LN(O4:S4)^2)))</f>
        <v>1.1130148943987077</v>
      </c>
      <c r="V4" s="81" t="s">
        <v>772</v>
      </c>
      <c r="W4" s="2" t="s">
        <v>47</v>
      </c>
      <c r="X4" s="2" t="s">
        <v>48</v>
      </c>
      <c r="Y4" s="2" t="s">
        <v>49</v>
      </c>
      <c r="Z4" s="2" t="s">
        <v>50</v>
      </c>
      <c r="AA4" s="2" t="s">
        <v>51</v>
      </c>
    </row>
    <row r="5" spans="1:27" ht="57.75" customHeight="1" thickBot="1" x14ac:dyDescent="0.4">
      <c r="A5" s="15" t="s">
        <v>61</v>
      </c>
      <c r="B5" s="16" t="s">
        <v>451</v>
      </c>
      <c r="C5" s="16">
        <v>2.48</v>
      </c>
      <c r="D5" s="16" t="s">
        <v>225</v>
      </c>
      <c r="E5" s="16" t="s">
        <v>452</v>
      </c>
      <c r="F5" s="16" t="s">
        <v>218</v>
      </c>
      <c r="G5" s="16" t="s">
        <v>449</v>
      </c>
      <c r="H5" s="16" t="s">
        <v>450</v>
      </c>
      <c r="I5" s="16" t="s">
        <v>227</v>
      </c>
      <c r="J5" s="22">
        <v>2</v>
      </c>
      <c r="K5" s="7">
        <v>3</v>
      </c>
      <c r="L5" s="7">
        <v>3</v>
      </c>
      <c r="M5" s="5">
        <v>1</v>
      </c>
      <c r="N5" s="5">
        <v>1</v>
      </c>
      <c r="O5">
        <f t="shared" si="0"/>
        <v>1.05</v>
      </c>
      <c r="P5">
        <f t="shared" si="0"/>
        <v>1.05</v>
      </c>
      <c r="Q5">
        <f t="shared" si="0"/>
        <v>1.1000000000000001</v>
      </c>
      <c r="R5">
        <f t="shared" si="0"/>
        <v>1</v>
      </c>
      <c r="S5">
        <f t="shared" si="0"/>
        <v>1</v>
      </c>
      <c r="T5" s="87">
        <f t="array" ref="T5">EXP(SQRT(SUM(LN(O5:S5)^2)))</f>
        <v>1.1248669232235737</v>
      </c>
      <c r="V5" s="82">
        <v>1</v>
      </c>
      <c r="W5">
        <v>1</v>
      </c>
      <c r="X5">
        <v>1</v>
      </c>
      <c r="Y5">
        <v>1</v>
      </c>
      <c r="Z5">
        <v>1</v>
      </c>
      <c r="AA5" s="83">
        <v>1</v>
      </c>
    </row>
    <row r="6" spans="1:27" ht="57.75" customHeight="1" thickBot="1" x14ac:dyDescent="0.4">
      <c r="A6" s="23"/>
      <c r="B6" s="16" t="s">
        <v>453</v>
      </c>
      <c r="C6" s="16">
        <v>2.48</v>
      </c>
      <c r="D6" s="16" t="s">
        <v>63</v>
      </c>
      <c r="E6" s="16" t="s">
        <v>452</v>
      </c>
      <c r="F6" s="16" t="s">
        <v>218</v>
      </c>
      <c r="G6" s="16" t="s">
        <v>449</v>
      </c>
      <c r="H6" s="16" t="s">
        <v>450</v>
      </c>
      <c r="I6" s="16" t="s">
        <v>227</v>
      </c>
      <c r="J6" s="22">
        <v>2</v>
      </c>
      <c r="K6" s="7">
        <v>3</v>
      </c>
      <c r="L6" s="7">
        <v>3</v>
      </c>
      <c r="M6" s="5">
        <v>1</v>
      </c>
      <c r="N6" s="5">
        <v>1</v>
      </c>
      <c r="O6">
        <f t="shared" si="0"/>
        <v>1.05</v>
      </c>
      <c r="P6">
        <f t="shared" si="0"/>
        <v>1.05</v>
      </c>
      <c r="Q6">
        <f t="shared" si="0"/>
        <v>1.1000000000000001</v>
      </c>
      <c r="R6">
        <f t="shared" si="0"/>
        <v>1</v>
      </c>
      <c r="S6">
        <f t="shared" si="0"/>
        <v>1</v>
      </c>
      <c r="T6" s="87">
        <f t="array" ref="T6">EXP(SQRT(SUM(LN(O6:S6)^2)))</f>
        <v>1.1248669232235737</v>
      </c>
      <c r="V6" s="82">
        <v>2</v>
      </c>
      <c r="W6">
        <v>1.05</v>
      </c>
      <c r="X6">
        <v>1.02</v>
      </c>
      <c r="Y6">
        <v>1.02</v>
      </c>
      <c r="Z6">
        <v>1.01</v>
      </c>
      <c r="AA6" s="83">
        <v>1.05</v>
      </c>
    </row>
    <row r="7" spans="1:27" ht="57.75" customHeight="1" thickBot="1" x14ac:dyDescent="0.4">
      <c r="A7" s="23"/>
      <c r="B7" s="16" t="s">
        <v>454</v>
      </c>
      <c r="C7" s="16">
        <v>2.48</v>
      </c>
      <c r="D7" s="16" t="s">
        <v>63</v>
      </c>
      <c r="E7" s="16" t="s">
        <v>452</v>
      </c>
      <c r="F7" s="16" t="s">
        <v>218</v>
      </c>
      <c r="G7" s="16" t="s">
        <v>449</v>
      </c>
      <c r="H7" s="16" t="s">
        <v>450</v>
      </c>
      <c r="I7" s="16" t="s">
        <v>227</v>
      </c>
      <c r="J7" s="22">
        <v>2</v>
      </c>
      <c r="K7" s="7">
        <v>3</v>
      </c>
      <c r="L7" s="7">
        <v>3</v>
      </c>
      <c r="M7" s="5">
        <v>1</v>
      </c>
      <c r="N7" s="5">
        <v>1</v>
      </c>
      <c r="O7">
        <f t="shared" si="0"/>
        <v>1.05</v>
      </c>
      <c r="P7">
        <f t="shared" si="0"/>
        <v>1.05</v>
      </c>
      <c r="Q7">
        <f t="shared" si="0"/>
        <v>1.1000000000000001</v>
      </c>
      <c r="R7">
        <f t="shared" si="0"/>
        <v>1</v>
      </c>
      <c r="S7">
        <f t="shared" si="0"/>
        <v>1</v>
      </c>
      <c r="T7" s="87">
        <f t="array" ref="T7">EXP(SQRT(SUM(LN(O7:S7)^2)))</f>
        <v>1.1248669232235737</v>
      </c>
      <c r="V7" s="82">
        <v>3</v>
      </c>
      <c r="W7">
        <v>1.1000000000000001</v>
      </c>
      <c r="X7">
        <v>1.05</v>
      </c>
      <c r="Y7">
        <v>1.1000000000000001</v>
      </c>
      <c r="Z7">
        <v>1.02</v>
      </c>
      <c r="AA7" s="83">
        <v>1.2</v>
      </c>
    </row>
    <row r="8" spans="1:27" ht="57.75" customHeight="1" thickBot="1" x14ac:dyDescent="0.4">
      <c r="A8" s="15" t="s">
        <v>67</v>
      </c>
      <c r="B8" s="16" t="s">
        <v>68</v>
      </c>
      <c r="C8" s="16">
        <v>4.7E-2</v>
      </c>
      <c r="D8" s="16" t="s">
        <v>74</v>
      </c>
      <c r="E8" s="16" t="s">
        <v>455</v>
      </c>
      <c r="F8" s="16" t="s">
        <v>218</v>
      </c>
      <c r="G8" s="16" t="s">
        <v>449</v>
      </c>
      <c r="H8" s="16" t="s">
        <v>450</v>
      </c>
      <c r="I8" s="16" t="s">
        <v>227</v>
      </c>
      <c r="J8" s="8">
        <v>4</v>
      </c>
      <c r="K8" s="7">
        <v>3</v>
      </c>
      <c r="L8" s="8">
        <v>4</v>
      </c>
      <c r="M8" s="5">
        <v>1</v>
      </c>
      <c r="N8" s="5">
        <v>1</v>
      </c>
      <c r="O8">
        <f t="shared" si="0"/>
        <v>1.2</v>
      </c>
      <c r="P8">
        <f t="shared" si="0"/>
        <v>1.05</v>
      </c>
      <c r="Q8">
        <f t="shared" si="0"/>
        <v>1.2</v>
      </c>
      <c r="R8">
        <f t="shared" si="0"/>
        <v>1</v>
      </c>
      <c r="S8">
        <f t="shared" si="0"/>
        <v>1</v>
      </c>
      <c r="T8" s="87">
        <f t="array" ref="T8">EXP(SQRT(SUM(LN(O8:S8)^2)))</f>
        <v>1.3000688016831126</v>
      </c>
      <c r="V8" s="82">
        <v>4</v>
      </c>
      <c r="W8">
        <v>1.2</v>
      </c>
      <c r="X8">
        <v>1.1000000000000001</v>
      </c>
      <c r="Y8">
        <v>1.2</v>
      </c>
      <c r="Z8">
        <v>1.05</v>
      </c>
      <c r="AA8" s="83">
        <v>1.5</v>
      </c>
    </row>
    <row r="9" spans="1:27" ht="57.75" customHeight="1" thickBot="1" x14ac:dyDescent="0.4">
      <c r="A9" s="15" t="s">
        <v>456</v>
      </c>
      <c r="B9" s="16" t="s">
        <v>457</v>
      </c>
      <c r="C9" s="16">
        <v>1.4999999999999999E-2</v>
      </c>
      <c r="D9" s="16" t="s">
        <v>74</v>
      </c>
      <c r="E9" s="16" t="s">
        <v>458</v>
      </c>
      <c r="F9" s="16" t="s">
        <v>218</v>
      </c>
      <c r="G9" s="16" t="s">
        <v>449</v>
      </c>
      <c r="H9" s="16" t="s">
        <v>450</v>
      </c>
      <c r="I9" s="16" t="s">
        <v>227</v>
      </c>
      <c r="J9" s="8">
        <v>4</v>
      </c>
      <c r="K9" s="7">
        <v>3</v>
      </c>
      <c r="L9" s="8">
        <v>4</v>
      </c>
      <c r="M9" s="5">
        <v>1</v>
      </c>
      <c r="N9" s="5">
        <v>1</v>
      </c>
      <c r="O9">
        <f t="shared" si="0"/>
        <v>1.2</v>
      </c>
      <c r="P9">
        <f t="shared" si="0"/>
        <v>1.05</v>
      </c>
      <c r="Q9">
        <f t="shared" si="0"/>
        <v>1.2</v>
      </c>
      <c r="R9">
        <f t="shared" si="0"/>
        <v>1</v>
      </c>
      <c r="S9">
        <f t="shared" si="0"/>
        <v>1</v>
      </c>
      <c r="T9" s="87">
        <f t="array" ref="T9">EXP(SQRT(SUM(LN(O9:S9)^2)))</f>
        <v>1.3000688016831126</v>
      </c>
      <c r="V9" s="84">
        <v>5</v>
      </c>
      <c r="W9" s="85">
        <v>1.5</v>
      </c>
      <c r="X9" s="85">
        <v>1.2</v>
      </c>
      <c r="Y9" s="85">
        <v>1.5</v>
      </c>
      <c r="Z9" s="85">
        <v>1.1000000000000001</v>
      </c>
      <c r="AA9" s="86">
        <v>2</v>
      </c>
    </row>
    <row r="10" spans="1:27" ht="57.75" customHeight="1" thickBot="1" x14ac:dyDescent="0.4">
      <c r="A10" s="15"/>
      <c r="B10" s="16" t="s">
        <v>459</v>
      </c>
      <c r="C10" s="16">
        <v>6.0000000000000001E-3</v>
      </c>
      <c r="D10" s="16" t="s">
        <v>74</v>
      </c>
      <c r="E10" s="16" t="s">
        <v>458</v>
      </c>
      <c r="F10" s="16" t="s">
        <v>218</v>
      </c>
      <c r="G10" s="16" t="s">
        <v>449</v>
      </c>
      <c r="H10" s="16" t="s">
        <v>450</v>
      </c>
      <c r="I10" s="16" t="s">
        <v>227</v>
      </c>
      <c r="J10" s="8">
        <v>4</v>
      </c>
      <c r="K10" s="7">
        <v>3</v>
      </c>
      <c r="L10" s="8">
        <v>4</v>
      </c>
      <c r="M10" s="5">
        <v>1</v>
      </c>
      <c r="N10" s="5">
        <v>1</v>
      </c>
      <c r="O10">
        <f t="shared" ref="O10:O62" si="1">IF(J10=1,W$5,IF(J10=2,W$6,IF(J10=3,W$7,IF(J10=4,W$8,IF(J10=5,W$9,"no")))))</f>
        <v>1.2</v>
      </c>
      <c r="P10">
        <f t="shared" ref="P10:P62" si="2">IF(K10=1,X$5,IF(K10=2,X$6,IF(K10=3,X$7,IF(K10=4,X$8,IF(K10=5,X$9,"no")))))</f>
        <v>1.05</v>
      </c>
      <c r="Q10">
        <f t="shared" ref="Q10:Q62" si="3">IF(L10=1,Y$5,IF(L10=2,Y$6,IF(L10=3,Y$7,IF(L10=4,Y$8,IF(L10=5,Y$9,"no")))))</f>
        <v>1.2</v>
      </c>
      <c r="R10">
        <f t="shared" ref="R10:R62" si="4">IF(M10=1,Z$5,IF(M10=2,Z$6,IF(M10=3,Z$7,IF(M10=4,Z$8,IF(M10=5,Z$9,"no")))))</f>
        <v>1</v>
      </c>
      <c r="S10">
        <f t="shared" ref="S10:S62" si="5">IF(N10=1,AA$5,IF(N10=2,AA$6,IF(N10=3,AA$7,IF(N10=4,AA$8,IF(N10=5,AA$9,"no")))))</f>
        <v>1</v>
      </c>
      <c r="T10" s="87">
        <f t="array" ref="T10">EXP(SQRT(SUM(LN(O10:S10)^2)))</f>
        <v>1.3000688016831126</v>
      </c>
    </row>
    <row r="11" spans="1:27" ht="57.75" customHeight="1" thickBot="1" x14ac:dyDescent="0.4">
      <c r="A11" s="15"/>
      <c r="B11" s="16" t="s">
        <v>89</v>
      </c>
      <c r="C11" s="16">
        <v>3.5000000000000003E-2</v>
      </c>
      <c r="D11" s="16" t="s">
        <v>74</v>
      </c>
      <c r="E11" s="16" t="s">
        <v>458</v>
      </c>
      <c r="F11" s="16" t="s">
        <v>218</v>
      </c>
      <c r="G11" s="16" t="s">
        <v>449</v>
      </c>
      <c r="H11" s="16" t="s">
        <v>450</v>
      </c>
      <c r="I11" s="16" t="s">
        <v>227</v>
      </c>
      <c r="J11" s="8">
        <v>4</v>
      </c>
      <c r="K11" s="7">
        <v>3</v>
      </c>
      <c r="L11" s="8">
        <v>4</v>
      </c>
      <c r="M11" s="5">
        <v>1</v>
      </c>
      <c r="N11" s="5">
        <v>1</v>
      </c>
      <c r="O11">
        <f t="shared" si="1"/>
        <v>1.2</v>
      </c>
      <c r="P11">
        <f t="shared" si="2"/>
        <v>1.05</v>
      </c>
      <c r="Q11">
        <f t="shared" si="3"/>
        <v>1.2</v>
      </c>
      <c r="R11">
        <f t="shared" si="4"/>
        <v>1</v>
      </c>
      <c r="S11">
        <f t="shared" si="5"/>
        <v>1</v>
      </c>
      <c r="T11" s="87">
        <f t="array" ref="T11">EXP(SQRT(SUM(LN(O11:S11)^2)))</f>
        <v>1.3000688016831126</v>
      </c>
    </row>
    <row r="12" spans="1:27" ht="57.75" customHeight="1" thickBot="1" x14ac:dyDescent="0.4">
      <c r="A12" s="15" t="s">
        <v>99</v>
      </c>
      <c r="B12" s="16" t="s">
        <v>460</v>
      </c>
      <c r="C12" s="16" t="s">
        <v>461</v>
      </c>
      <c r="D12" s="16" t="s">
        <v>74</v>
      </c>
      <c r="E12" s="16" t="s">
        <v>455</v>
      </c>
      <c r="F12" s="16" t="s">
        <v>218</v>
      </c>
      <c r="G12" s="16" t="s">
        <v>449</v>
      </c>
      <c r="H12" s="16" t="s">
        <v>450</v>
      </c>
      <c r="I12" s="16" t="s">
        <v>227</v>
      </c>
      <c r="J12" s="8">
        <v>4</v>
      </c>
      <c r="K12" s="7">
        <v>3</v>
      </c>
      <c r="L12" s="8">
        <v>4</v>
      </c>
      <c r="M12" s="5">
        <v>1</v>
      </c>
      <c r="N12" s="5">
        <v>1</v>
      </c>
      <c r="O12">
        <f t="shared" si="1"/>
        <v>1.2</v>
      </c>
      <c r="P12">
        <f t="shared" si="2"/>
        <v>1.05</v>
      </c>
      <c r="Q12">
        <f t="shared" si="3"/>
        <v>1.2</v>
      </c>
      <c r="R12">
        <f t="shared" si="4"/>
        <v>1</v>
      </c>
      <c r="S12">
        <f t="shared" si="5"/>
        <v>1</v>
      </c>
      <c r="T12" s="87">
        <f t="array" ref="T12">EXP(SQRT(SUM(LN(O12:S12)^2)))</f>
        <v>1.3000688016831126</v>
      </c>
    </row>
    <row r="13" spans="1:27" ht="57.75" customHeight="1" thickBot="1" x14ac:dyDescent="0.4">
      <c r="A13" s="15"/>
      <c r="B13" s="16" t="s">
        <v>462</v>
      </c>
      <c r="C13" s="16" t="s">
        <v>463</v>
      </c>
      <c r="D13" s="16" t="s">
        <v>74</v>
      </c>
      <c r="E13" s="16" t="s">
        <v>455</v>
      </c>
      <c r="F13" s="16" t="s">
        <v>218</v>
      </c>
      <c r="G13" s="16" t="s">
        <v>449</v>
      </c>
      <c r="H13" s="16" t="s">
        <v>450</v>
      </c>
      <c r="I13" s="16" t="s">
        <v>227</v>
      </c>
      <c r="J13" s="8">
        <v>4</v>
      </c>
      <c r="K13" s="7">
        <v>3</v>
      </c>
      <c r="L13" s="8">
        <v>4</v>
      </c>
      <c r="M13" s="5">
        <v>1</v>
      </c>
      <c r="N13" s="5">
        <v>1</v>
      </c>
      <c r="O13">
        <f t="shared" si="1"/>
        <v>1.2</v>
      </c>
      <c r="P13">
        <f t="shared" si="2"/>
        <v>1.05</v>
      </c>
      <c r="Q13">
        <f t="shared" si="3"/>
        <v>1.2</v>
      </c>
      <c r="R13">
        <f t="shared" si="4"/>
        <v>1</v>
      </c>
      <c r="S13">
        <f t="shared" si="5"/>
        <v>1</v>
      </c>
      <c r="T13" s="87">
        <f t="array" ref="T13">EXP(SQRT(SUM(LN(O13:S13)^2)))</f>
        <v>1.3000688016831126</v>
      </c>
    </row>
    <row r="14" spans="1:27" ht="57.75" customHeight="1" thickBot="1" x14ac:dyDescent="0.4">
      <c r="A14" s="15"/>
      <c r="B14" s="16" t="s">
        <v>464</v>
      </c>
      <c r="C14" s="16" t="s">
        <v>465</v>
      </c>
      <c r="D14" s="16" t="s">
        <v>74</v>
      </c>
      <c r="E14" s="16" t="s">
        <v>455</v>
      </c>
      <c r="F14" s="16" t="s">
        <v>218</v>
      </c>
      <c r="G14" s="16" t="s">
        <v>449</v>
      </c>
      <c r="H14" s="16" t="s">
        <v>450</v>
      </c>
      <c r="I14" s="16" t="s">
        <v>227</v>
      </c>
      <c r="J14" s="8">
        <v>4</v>
      </c>
      <c r="K14" s="7">
        <v>3</v>
      </c>
      <c r="L14" s="8">
        <v>4</v>
      </c>
      <c r="M14" s="5">
        <v>1</v>
      </c>
      <c r="N14" s="5">
        <v>1</v>
      </c>
      <c r="O14">
        <f t="shared" si="1"/>
        <v>1.2</v>
      </c>
      <c r="P14">
        <f t="shared" si="2"/>
        <v>1.05</v>
      </c>
      <c r="Q14">
        <f t="shared" si="3"/>
        <v>1.2</v>
      </c>
      <c r="R14">
        <f t="shared" si="4"/>
        <v>1</v>
      </c>
      <c r="S14">
        <f t="shared" si="5"/>
        <v>1</v>
      </c>
      <c r="T14" s="87">
        <f t="array" ref="T14">EXP(SQRT(SUM(LN(O14:S14)^2)))</f>
        <v>1.3000688016831126</v>
      </c>
    </row>
    <row r="15" spans="1:27" ht="57.75" customHeight="1" thickBot="1" x14ac:dyDescent="0.4">
      <c r="A15" s="15"/>
      <c r="B15" s="16" t="s">
        <v>100</v>
      </c>
      <c r="C15" s="16" t="s">
        <v>466</v>
      </c>
      <c r="D15" s="16" t="s">
        <v>74</v>
      </c>
      <c r="E15" s="16" t="s">
        <v>455</v>
      </c>
      <c r="F15" s="16" t="s">
        <v>218</v>
      </c>
      <c r="G15" s="16" t="s">
        <v>449</v>
      </c>
      <c r="H15" s="16" t="s">
        <v>450</v>
      </c>
      <c r="I15" s="16" t="s">
        <v>227</v>
      </c>
      <c r="J15" s="8">
        <v>4</v>
      </c>
      <c r="K15" s="7">
        <v>3</v>
      </c>
      <c r="L15" s="8">
        <v>4</v>
      </c>
      <c r="M15" s="5">
        <v>1</v>
      </c>
      <c r="N15" s="5">
        <v>1</v>
      </c>
      <c r="O15">
        <f t="shared" si="1"/>
        <v>1.2</v>
      </c>
      <c r="P15">
        <f t="shared" si="2"/>
        <v>1.05</v>
      </c>
      <c r="Q15">
        <f t="shared" si="3"/>
        <v>1.2</v>
      </c>
      <c r="R15">
        <f t="shared" si="4"/>
        <v>1</v>
      </c>
      <c r="S15">
        <f t="shared" si="5"/>
        <v>1</v>
      </c>
      <c r="T15" s="87">
        <f t="array" ref="T15">EXP(SQRT(SUM(LN(O15:S15)^2)))</f>
        <v>1.3000688016831126</v>
      </c>
    </row>
    <row r="16" spans="1:27" ht="57.75" customHeight="1" thickBot="1" x14ac:dyDescent="0.4">
      <c r="A16" s="15"/>
      <c r="B16" s="16" t="s">
        <v>102</v>
      </c>
      <c r="C16" s="16" t="s">
        <v>467</v>
      </c>
      <c r="D16" s="16" t="s">
        <v>74</v>
      </c>
      <c r="E16" s="16" t="s">
        <v>455</v>
      </c>
      <c r="F16" s="16" t="s">
        <v>218</v>
      </c>
      <c r="G16" s="16" t="s">
        <v>449</v>
      </c>
      <c r="H16" s="16" t="s">
        <v>450</v>
      </c>
      <c r="I16" s="16" t="s">
        <v>227</v>
      </c>
      <c r="J16" s="8">
        <v>4</v>
      </c>
      <c r="K16" s="7">
        <v>3</v>
      </c>
      <c r="L16" s="8">
        <v>4</v>
      </c>
      <c r="M16" s="5">
        <v>1</v>
      </c>
      <c r="N16" s="5">
        <v>1</v>
      </c>
      <c r="O16">
        <f t="shared" si="1"/>
        <v>1.2</v>
      </c>
      <c r="P16">
        <f t="shared" si="2"/>
        <v>1.05</v>
      </c>
      <c r="Q16">
        <f t="shared" si="3"/>
        <v>1.2</v>
      </c>
      <c r="R16">
        <f t="shared" si="4"/>
        <v>1</v>
      </c>
      <c r="S16">
        <f t="shared" si="5"/>
        <v>1</v>
      </c>
      <c r="T16" s="87">
        <f t="array" ref="T16">EXP(SQRT(SUM(LN(O16:S16)^2)))</f>
        <v>1.3000688016831126</v>
      </c>
    </row>
    <row r="17" spans="1:20" ht="57.75" customHeight="1" thickBot="1" x14ac:dyDescent="0.4">
      <c r="A17" s="15"/>
      <c r="B17" s="16" t="s">
        <v>468</v>
      </c>
      <c r="C17" s="16" t="s">
        <v>469</v>
      </c>
      <c r="D17" s="16" t="s">
        <v>74</v>
      </c>
      <c r="E17" s="16" t="s">
        <v>455</v>
      </c>
      <c r="F17" s="16" t="s">
        <v>218</v>
      </c>
      <c r="G17" s="16" t="s">
        <v>449</v>
      </c>
      <c r="H17" s="16" t="s">
        <v>450</v>
      </c>
      <c r="I17" s="16" t="s">
        <v>227</v>
      </c>
      <c r="J17" s="8">
        <v>4</v>
      </c>
      <c r="K17" s="7">
        <v>3</v>
      </c>
      <c r="L17" s="8">
        <v>4</v>
      </c>
      <c r="M17" s="5">
        <v>1</v>
      </c>
      <c r="N17" s="5">
        <v>1</v>
      </c>
      <c r="O17">
        <f t="shared" si="1"/>
        <v>1.2</v>
      </c>
      <c r="P17">
        <f t="shared" si="2"/>
        <v>1.05</v>
      </c>
      <c r="Q17">
        <f t="shared" si="3"/>
        <v>1.2</v>
      </c>
      <c r="R17">
        <f t="shared" si="4"/>
        <v>1</v>
      </c>
      <c r="S17">
        <f t="shared" si="5"/>
        <v>1</v>
      </c>
      <c r="T17" s="87">
        <f t="array" ref="T17">EXP(SQRT(SUM(LN(O17:S17)^2)))</f>
        <v>1.3000688016831126</v>
      </c>
    </row>
    <row r="18" spans="1:20" ht="57.75" customHeight="1" thickBot="1" x14ac:dyDescent="0.4">
      <c r="A18" s="15" t="s">
        <v>434</v>
      </c>
      <c r="B18" s="16" t="s">
        <v>470</v>
      </c>
      <c r="C18" s="16">
        <v>15.14</v>
      </c>
      <c r="D18" s="16" t="s">
        <v>256</v>
      </c>
      <c r="E18" s="16" t="s">
        <v>455</v>
      </c>
      <c r="F18" s="16" t="s">
        <v>218</v>
      </c>
      <c r="G18" s="16" t="s">
        <v>449</v>
      </c>
      <c r="H18" s="16" t="s">
        <v>450</v>
      </c>
      <c r="I18" s="16" t="s">
        <v>227</v>
      </c>
      <c r="J18" s="8">
        <v>4</v>
      </c>
      <c r="K18" s="7">
        <v>3</v>
      </c>
      <c r="L18" s="8">
        <v>4</v>
      </c>
      <c r="M18" s="5">
        <v>1</v>
      </c>
      <c r="N18" s="5">
        <v>1</v>
      </c>
      <c r="O18">
        <f t="shared" si="1"/>
        <v>1.2</v>
      </c>
      <c r="P18">
        <f t="shared" si="2"/>
        <v>1.05</v>
      </c>
      <c r="Q18">
        <f t="shared" si="3"/>
        <v>1.2</v>
      </c>
      <c r="R18">
        <f t="shared" si="4"/>
        <v>1</v>
      </c>
      <c r="S18">
        <f t="shared" si="5"/>
        <v>1</v>
      </c>
      <c r="T18" s="87">
        <f t="array" ref="T18">EXP(SQRT(SUM(LN(O18:S18)^2)))</f>
        <v>1.3000688016831126</v>
      </c>
    </row>
    <row r="19" spans="1:20" ht="57.75" customHeight="1" thickBot="1" x14ac:dyDescent="0.4">
      <c r="A19" s="15" t="s">
        <v>254</v>
      </c>
      <c r="B19" s="16" t="s">
        <v>471</v>
      </c>
      <c r="C19" s="16">
        <v>0.128</v>
      </c>
      <c r="D19" s="16" t="s">
        <v>261</v>
      </c>
      <c r="E19" s="24" t="s">
        <v>472</v>
      </c>
      <c r="F19" s="16" t="s">
        <v>218</v>
      </c>
      <c r="G19" s="16" t="s">
        <v>449</v>
      </c>
      <c r="H19" s="16" t="s">
        <v>450</v>
      </c>
      <c r="I19" s="16" t="s">
        <v>227</v>
      </c>
      <c r="J19" s="22">
        <v>2</v>
      </c>
      <c r="K19" s="7">
        <v>3</v>
      </c>
      <c r="L19" s="8">
        <v>4</v>
      </c>
      <c r="M19" s="5">
        <v>1</v>
      </c>
      <c r="N19" s="5">
        <v>1</v>
      </c>
      <c r="O19">
        <f t="shared" si="1"/>
        <v>1.05</v>
      </c>
      <c r="P19">
        <f t="shared" si="2"/>
        <v>1.05</v>
      </c>
      <c r="Q19">
        <f t="shared" si="3"/>
        <v>1.2</v>
      </c>
      <c r="R19">
        <f t="shared" si="4"/>
        <v>1</v>
      </c>
      <c r="S19">
        <f t="shared" si="5"/>
        <v>1</v>
      </c>
      <c r="T19" s="87">
        <f t="array" ref="T19">EXP(SQRT(SUM(LN(O19:S19)^2)))</f>
        <v>1.2152396494091648</v>
      </c>
    </row>
    <row r="20" spans="1:20" ht="57.75" customHeight="1" thickBot="1" x14ac:dyDescent="0.4">
      <c r="A20" s="15" t="s">
        <v>473</v>
      </c>
      <c r="B20" s="16" t="s">
        <v>105</v>
      </c>
      <c r="C20" s="16">
        <v>2E-3</v>
      </c>
      <c r="D20" s="16" t="s">
        <v>70</v>
      </c>
      <c r="E20" s="16" t="s">
        <v>455</v>
      </c>
      <c r="F20" s="16" t="s">
        <v>218</v>
      </c>
      <c r="G20" s="16" t="s">
        <v>449</v>
      </c>
      <c r="H20" s="16" t="s">
        <v>450</v>
      </c>
      <c r="I20" s="16" t="s">
        <v>227</v>
      </c>
      <c r="J20" s="8">
        <v>4</v>
      </c>
      <c r="K20" s="7">
        <v>3</v>
      </c>
      <c r="L20" s="8">
        <v>4</v>
      </c>
      <c r="M20" s="5">
        <v>1</v>
      </c>
      <c r="N20" s="5">
        <v>1</v>
      </c>
      <c r="O20">
        <f t="shared" si="1"/>
        <v>1.2</v>
      </c>
      <c r="P20">
        <f t="shared" si="2"/>
        <v>1.05</v>
      </c>
      <c r="Q20">
        <f t="shared" si="3"/>
        <v>1.2</v>
      </c>
      <c r="R20">
        <f t="shared" si="4"/>
        <v>1</v>
      </c>
      <c r="S20">
        <f t="shared" si="5"/>
        <v>1</v>
      </c>
      <c r="T20" s="87">
        <f t="array" ref="T20">EXP(SQRT(SUM(LN(O20:S20)^2)))</f>
        <v>1.3000688016831126</v>
      </c>
    </row>
    <row r="21" spans="1:20" ht="57.75" customHeight="1" thickBot="1" x14ac:dyDescent="0.4">
      <c r="A21" s="15"/>
      <c r="B21" s="16" t="s">
        <v>108</v>
      </c>
      <c r="C21" s="16" t="s">
        <v>461</v>
      </c>
      <c r="D21" s="16" t="s">
        <v>70</v>
      </c>
      <c r="E21" s="16" t="s">
        <v>455</v>
      </c>
      <c r="F21" s="16" t="s">
        <v>218</v>
      </c>
      <c r="G21" s="16" t="s">
        <v>449</v>
      </c>
      <c r="H21" s="16" t="s">
        <v>450</v>
      </c>
      <c r="I21" s="16" t="s">
        <v>227</v>
      </c>
      <c r="J21" s="8">
        <v>4</v>
      </c>
      <c r="K21" s="7">
        <v>3</v>
      </c>
      <c r="L21" s="8">
        <v>4</v>
      </c>
      <c r="M21" s="5">
        <v>1</v>
      </c>
      <c r="N21" s="5">
        <v>1</v>
      </c>
      <c r="O21">
        <f t="shared" si="1"/>
        <v>1.2</v>
      </c>
      <c r="P21">
        <f t="shared" si="2"/>
        <v>1.05</v>
      </c>
      <c r="Q21">
        <f t="shared" si="3"/>
        <v>1.2</v>
      </c>
      <c r="R21">
        <f t="shared" si="4"/>
        <v>1</v>
      </c>
      <c r="S21">
        <f t="shared" si="5"/>
        <v>1</v>
      </c>
      <c r="T21" s="87">
        <f t="array" ref="T21">EXP(SQRT(SUM(LN(O21:S21)^2)))</f>
        <v>1.3000688016831126</v>
      </c>
    </row>
    <row r="22" spans="1:20" ht="57.75" customHeight="1" thickBot="1" x14ac:dyDescent="0.4">
      <c r="A22" s="15"/>
      <c r="B22" s="16" t="s">
        <v>112</v>
      </c>
      <c r="C22" s="16" t="s">
        <v>461</v>
      </c>
      <c r="D22" s="16" t="s">
        <v>70</v>
      </c>
      <c r="E22" s="16" t="s">
        <v>455</v>
      </c>
      <c r="F22" s="16" t="s">
        <v>218</v>
      </c>
      <c r="G22" s="16" t="s">
        <v>449</v>
      </c>
      <c r="H22" s="16" t="s">
        <v>450</v>
      </c>
      <c r="I22" s="16" t="s">
        <v>227</v>
      </c>
      <c r="J22" s="8">
        <v>4</v>
      </c>
      <c r="K22" s="7">
        <v>3</v>
      </c>
      <c r="L22" s="8">
        <v>4</v>
      </c>
      <c r="M22" s="5">
        <v>1</v>
      </c>
      <c r="N22" s="5">
        <v>1</v>
      </c>
      <c r="O22">
        <f t="shared" si="1"/>
        <v>1.2</v>
      </c>
      <c r="P22">
        <f t="shared" si="2"/>
        <v>1.05</v>
      </c>
      <c r="Q22">
        <f t="shared" si="3"/>
        <v>1.2</v>
      </c>
      <c r="R22">
        <f t="shared" si="4"/>
        <v>1</v>
      </c>
      <c r="S22">
        <f t="shared" si="5"/>
        <v>1</v>
      </c>
      <c r="T22" s="87">
        <f t="array" ref="T22">EXP(SQRT(SUM(LN(O22:S22)^2)))</f>
        <v>1.3000688016831126</v>
      </c>
    </row>
    <row r="23" spans="1:20" ht="57.75" customHeight="1" thickBot="1" x14ac:dyDescent="0.4">
      <c r="A23" s="15"/>
      <c r="B23" s="16" t="s">
        <v>120</v>
      </c>
      <c r="C23" s="16" t="s">
        <v>474</v>
      </c>
      <c r="D23" s="16" t="s">
        <v>70</v>
      </c>
      <c r="E23" s="16" t="s">
        <v>455</v>
      </c>
      <c r="F23" s="16" t="s">
        <v>218</v>
      </c>
      <c r="G23" s="16" t="s">
        <v>449</v>
      </c>
      <c r="H23" s="16" t="s">
        <v>450</v>
      </c>
      <c r="I23" s="16" t="s">
        <v>227</v>
      </c>
      <c r="J23" s="8">
        <v>4</v>
      </c>
      <c r="K23" s="7">
        <v>3</v>
      </c>
      <c r="L23" s="8">
        <v>4</v>
      </c>
      <c r="M23" s="5">
        <v>1</v>
      </c>
      <c r="N23" s="5">
        <v>1</v>
      </c>
      <c r="O23">
        <f t="shared" si="1"/>
        <v>1.2</v>
      </c>
      <c r="P23">
        <f t="shared" si="2"/>
        <v>1.05</v>
      </c>
      <c r="Q23">
        <f t="shared" si="3"/>
        <v>1.2</v>
      </c>
      <c r="R23">
        <f t="shared" si="4"/>
        <v>1</v>
      </c>
      <c r="S23">
        <f t="shared" si="5"/>
        <v>1</v>
      </c>
      <c r="T23" s="87">
        <f t="array" ref="T23">EXP(SQRT(SUM(LN(O23:S23)^2)))</f>
        <v>1.3000688016831126</v>
      </c>
    </row>
    <row r="24" spans="1:20" ht="57.75" customHeight="1" thickBot="1" x14ac:dyDescent="0.4">
      <c r="A24" s="15"/>
      <c r="B24" s="16" t="s">
        <v>475</v>
      </c>
      <c r="C24" s="16" t="s">
        <v>476</v>
      </c>
      <c r="D24" s="16" t="s">
        <v>70</v>
      </c>
      <c r="E24" s="16" t="s">
        <v>455</v>
      </c>
      <c r="F24" s="16" t="s">
        <v>218</v>
      </c>
      <c r="G24" s="16" t="s">
        <v>449</v>
      </c>
      <c r="H24" s="16" t="s">
        <v>450</v>
      </c>
      <c r="I24" s="16" t="s">
        <v>227</v>
      </c>
      <c r="J24" s="8">
        <v>4</v>
      </c>
      <c r="K24" s="7">
        <v>3</v>
      </c>
      <c r="L24" s="8">
        <v>4</v>
      </c>
      <c r="M24" s="5">
        <v>1</v>
      </c>
      <c r="N24" s="5">
        <v>1</v>
      </c>
      <c r="O24">
        <f t="shared" si="1"/>
        <v>1.2</v>
      </c>
      <c r="P24">
        <f t="shared" si="2"/>
        <v>1.05</v>
      </c>
      <c r="Q24">
        <f t="shared" si="3"/>
        <v>1.2</v>
      </c>
      <c r="R24">
        <f t="shared" si="4"/>
        <v>1</v>
      </c>
      <c r="S24">
        <f t="shared" si="5"/>
        <v>1</v>
      </c>
      <c r="T24" s="87">
        <f t="array" ref="T24">EXP(SQRT(SUM(LN(O24:S24)^2)))</f>
        <v>1.3000688016831126</v>
      </c>
    </row>
    <row r="25" spans="1:20" ht="57.75" customHeight="1" thickBot="1" x14ac:dyDescent="0.4">
      <c r="A25" s="23"/>
      <c r="B25" s="16" t="s">
        <v>477</v>
      </c>
      <c r="C25" s="16" t="s">
        <v>478</v>
      </c>
      <c r="D25" s="16" t="s">
        <v>70</v>
      </c>
      <c r="E25" s="16" t="s">
        <v>455</v>
      </c>
      <c r="F25" s="16" t="s">
        <v>218</v>
      </c>
      <c r="G25" s="16" t="s">
        <v>449</v>
      </c>
      <c r="H25" s="16" t="s">
        <v>450</v>
      </c>
      <c r="I25" s="16" t="s">
        <v>227</v>
      </c>
      <c r="J25" s="8">
        <v>4</v>
      </c>
      <c r="K25" s="7">
        <v>3</v>
      </c>
      <c r="L25" s="8">
        <v>4</v>
      </c>
      <c r="M25" s="5">
        <v>1</v>
      </c>
      <c r="N25" s="5">
        <v>1</v>
      </c>
      <c r="O25">
        <f t="shared" si="1"/>
        <v>1.2</v>
      </c>
      <c r="P25">
        <f t="shared" si="2"/>
        <v>1.05</v>
      </c>
      <c r="Q25">
        <f t="shared" si="3"/>
        <v>1.2</v>
      </c>
      <c r="R25">
        <f t="shared" si="4"/>
        <v>1</v>
      </c>
      <c r="S25">
        <f t="shared" si="5"/>
        <v>1</v>
      </c>
      <c r="T25" s="87">
        <f t="array" ref="T25">EXP(SQRT(SUM(LN(O25:S25)^2)))</f>
        <v>1.3000688016831126</v>
      </c>
    </row>
    <row r="26" spans="1:20" ht="57.75" customHeight="1" thickBot="1" x14ac:dyDescent="0.4">
      <c r="A26" s="15" t="s">
        <v>126</v>
      </c>
      <c r="B26" s="16" t="s">
        <v>441</v>
      </c>
      <c r="C26" s="16"/>
      <c r="D26" s="16"/>
      <c r="E26" s="16" t="s">
        <v>479</v>
      </c>
      <c r="F26" s="16" t="s">
        <v>218</v>
      </c>
      <c r="G26" s="16" t="s">
        <v>480</v>
      </c>
      <c r="H26" s="16" t="s">
        <v>481</v>
      </c>
      <c r="I26" s="16" t="s">
        <v>482</v>
      </c>
      <c r="J26" s="22">
        <v>2</v>
      </c>
      <c r="K26" s="7">
        <v>3</v>
      </c>
      <c r="L26" s="8">
        <v>4</v>
      </c>
      <c r="M26" s="7">
        <v>3</v>
      </c>
      <c r="N26" s="5">
        <v>1</v>
      </c>
      <c r="O26">
        <f t="shared" si="1"/>
        <v>1.05</v>
      </c>
      <c r="P26">
        <f t="shared" si="2"/>
        <v>1.05</v>
      </c>
      <c r="Q26">
        <f t="shared" si="3"/>
        <v>1.2</v>
      </c>
      <c r="R26">
        <f t="shared" si="4"/>
        <v>1.02</v>
      </c>
      <c r="S26">
        <f t="shared" si="5"/>
        <v>1</v>
      </c>
      <c r="T26" s="87">
        <f t="array" ref="T26">EXP(SQRT(SUM(LN(O26:S26)^2)))</f>
        <v>1.2164594125584303</v>
      </c>
    </row>
    <row r="27" spans="1:20" ht="57.75" customHeight="1" thickBot="1" x14ac:dyDescent="0.4">
      <c r="A27" s="15" t="s">
        <v>266</v>
      </c>
      <c r="B27" s="16" t="s">
        <v>483</v>
      </c>
      <c r="C27" s="16">
        <v>2E-3</v>
      </c>
      <c r="D27" s="16" t="s">
        <v>268</v>
      </c>
      <c r="E27" s="16" t="s">
        <v>455</v>
      </c>
      <c r="F27" s="16" t="s">
        <v>218</v>
      </c>
      <c r="G27" s="16" t="s">
        <v>449</v>
      </c>
      <c r="H27" s="16" t="s">
        <v>450</v>
      </c>
      <c r="I27" s="16" t="s">
        <v>227</v>
      </c>
      <c r="J27" s="8">
        <v>4</v>
      </c>
      <c r="K27" s="7">
        <v>3</v>
      </c>
      <c r="L27" s="8">
        <v>4</v>
      </c>
      <c r="M27" s="5">
        <v>1</v>
      </c>
      <c r="N27" s="5">
        <v>1</v>
      </c>
      <c r="O27">
        <f t="shared" si="1"/>
        <v>1.2</v>
      </c>
      <c r="P27">
        <f t="shared" si="2"/>
        <v>1.05</v>
      </c>
      <c r="Q27">
        <f t="shared" si="3"/>
        <v>1.2</v>
      </c>
      <c r="R27">
        <f t="shared" si="4"/>
        <v>1</v>
      </c>
      <c r="S27">
        <f t="shared" si="5"/>
        <v>1</v>
      </c>
      <c r="T27" s="87">
        <f t="array" ref="T27">EXP(SQRT(SUM(LN(O27:S27)^2)))</f>
        <v>1.3000688016831126</v>
      </c>
    </row>
    <row r="28" spans="1:20" ht="57.75" customHeight="1" thickBot="1" x14ac:dyDescent="0.4">
      <c r="A28" s="15" t="s">
        <v>149</v>
      </c>
      <c r="B28" s="16" t="s">
        <v>398</v>
      </c>
      <c r="C28" s="16">
        <v>-6.0000000000000001E-3</v>
      </c>
      <c r="D28" s="16" t="s">
        <v>74</v>
      </c>
      <c r="E28" s="16" t="s">
        <v>455</v>
      </c>
      <c r="F28" s="16" t="s">
        <v>218</v>
      </c>
      <c r="G28" s="16" t="s">
        <v>449</v>
      </c>
      <c r="H28" s="16" t="s">
        <v>450</v>
      </c>
      <c r="I28" s="16" t="s">
        <v>152</v>
      </c>
      <c r="J28" s="8">
        <v>4</v>
      </c>
      <c r="K28" s="7">
        <v>3</v>
      </c>
      <c r="L28" s="8">
        <v>4</v>
      </c>
      <c r="M28" s="5">
        <v>1</v>
      </c>
      <c r="N28" s="5">
        <v>1</v>
      </c>
      <c r="O28">
        <f t="shared" si="1"/>
        <v>1.2</v>
      </c>
      <c r="P28">
        <f t="shared" si="2"/>
        <v>1.05</v>
      </c>
      <c r="Q28">
        <f t="shared" si="3"/>
        <v>1.2</v>
      </c>
      <c r="R28">
        <f t="shared" si="4"/>
        <v>1</v>
      </c>
      <c r="S28">
        <f t="shared" si="5"/>
        <v>1</v>
      </c>
      <c r="T28" s="87">
        <f t="array" ref="T28">EXP(SQRT(SUM(LN(O28:S28)^2)))</f>
        <v>1.3000688016831126</v>
      </c>
    </row>
    <row r="29" spans="1:20" ht="57.75" customHeight="1" thickBot="1" x14ac:dyDescent="0.4">
      <c r="A29" s="15" t="s">
        <v>131</v>
      </c>
      <c r="B29" s="16" t="s">
        <v>484</v>
      </c>
      <c r="C29" s="16">
        <v>3.0000000000000001E-3</v>
      </c>
      <c r="D29" s="16" t="s">
        <v>74</v>
      </c>
      <c r="E29" s="24" t="s">
        <v>485</v>
      </c>
      <c r="F29" s="16" t="s">
        <v>218</v>
      </c>
      <c r="G29" s="16" t="s">
        <v>449</v>
      </c>
      <c r="H29" s="16" t="s">
        <v>280</v>
      </c>
      <c r="I29" s="16" t="s">
        <v>486</v>
      </c>
      <c r="J29" s="22">
        <v>2</v>
      </c>
      <c r="K29" s="7">
        <v>3</v>
      </c>
      <c r="L29" s="8">
        <v>4</v>
      </c>
      <c r="M29" s="22">
        <v>2</v>
      </c>
      <c r="N29" s="5">
        <v>1</v>
      </c>
      <c r="O29">
        <f t="shared" si="1"/>
        <v>1.05</v>
      </c>
      <c r="P29">
        <f t="shared" si="2"/>
        <v>1.05</v>
      </c>
      <c r="Q29">
        <f t="shared" si="3"/>
        <v>1.2</v>
      </c>
      <c r="R29">
        <f t="shared" si="4"/>
        <v>1.01</v>
      </c>
      <c r="S29">
        <f t="shared" si="5"/>
        <v>1</v>
      </c>
      <c r="T29" s="87">
        <f t="array" ref="T29">EXP(SQRT(SUM(LN(O29:S29)^2)))</f>
        <v>1.215548092916382</v>
      </c>
    </row>
    <row r="30" spans="1:20" ht="57.75" customHeight="1" thickBot="1" x14ac:dyDescent="0.4">
      <c r="A30" s="15"/>
      <c r="B30" s="16" t="s">
        <v>138</v>
      </c>
      <c r="C30" s="16" t="s">
        <v>487</v>
      </c>
      <c r="D30" s="16" t="s">
        <v>74</v>
      </c>
      <c r="E30" s="24" t="s">
        <v>488</v>
      </c>
      <c r="F30" s="16" t="s">
        <v>218</v>
      </c>
      <c r="G30" s="16" t="s">
        <v>449</v>
      </c>
      <c r="H30" s="16" t="s">
        <v>450</v>
      </c>
      <c r="I30" s="16" t="s">
        <v>227</v>
      </c>
      <c r="J30" s="5">
        <v>1</v>
      </c>
      <c r="K30" s="7">
        <v>3</v>
      </c>
      <c r="L30" s="8">
        <v>4</v>
      </c>
      <c r="M30" s="5">
        <v>1</v>
      </c>
      <c r="N30" s="5">
        <v>1</v>
      </c>
      <c r="O30">
        <f t="shared" si="1"/>
        <v>1</v>
      </c>
      <c r="P30">
        <f t="shared" si="2"/>
        <v>1.05</v>
      </c>
      <c r="Q30">
        <f t="shared" si="3"/>
        <v>1.2</v>
      </c>
      <c r="R30">
        <f t="shared" si="4"/>
        <v>1</v>
      </c>
      <c r="S30">
        <f t="shared" si="5"/>
        <v>1</v>
      </c>
      <c r="T30" s="87">
        <f t="array" ref="T30">EXP(SQRT(SUM(LN(O30:S30)^2)))</f>
        <v>1.207723199572867</v>
      </c>
    </row>
    <row r="31" spans="1:20" ht="57.75" customHeight="1" thickBot="1" x14ac:dyDescent="0.4">
      <c r="A31" s="15"/>
      <c r="B31" s="16" t="s">
        <v>140</v>
      </c>
      <c r="C31" s="16">
        <v>4.7E-2</v>
      </c>
      <c r="D31" s="16" t="s">
        <v>74</v>
      </c>
      <c r="E31" s="24" t="s">
        <v>489</v>
      </c>
      <c r="F31" s="16" t="s">
        <v>218</v>
      </c>
      <c r="G31" s="16" t="s">
        <v>449</v>
      </c>
      <c r="H31" s="16" t="s">
        <v>280</v>
      </c>
      <c r="I31" s="16" t="s">
        <v>227</v>
      </c>
      <c r="J31" s="22">
        <v>2</v>
      </c>
      <c r="K31" s="7">
        <v>3</v>
      </c>
      <c r="L31" s="8">
        <v>4</v>
      </c>
      <c r="M31" s="22">
        <v>2</v>
      </c>
      <c r="N31" s="5">
        <v>1</v>
      </c>
      <c r="O31">
        <f t="shared" si="1"/>
        <v>1.05</v>
      </c>
      <c r="P31">
        <f t="shared" si="2"/>
        <v>1.05</v>
      </c>
      <c r="Q31">
        <f t="shared" si="3"/>
        <v>1.2</v>
      </c>
      <c r="R31">
        <f t="shared" si="4"/>
        <v>1.01</v>
      </c>
      <c r="S31">
        <f t="shared" si="5"/>
        <v>1</v>
      </c>
      <c r="T31" s="87">
        <f t="array" ref="T31">EXP(SQRT(SUM(LN(O31:S31)^2)))</f>
        <v>1.215548092916382</v>
      </c>
    </row>
    <row r="32" spans="1:20" ht="57.75" customHeight="1" thickBot="1" x14ac:dyDescent="0.4">
      <c r="A32" s="23"/>
      <c r="B32" s="16" t="s">
        <v>490</v>
      </c>
      <c r="C32" s="16" t="s">
        <v>491</v>
      </c>
      <c r="D32" s="16" t="s">
        <v>74</v>
      </c>
      <c r="E32" s="24" t="s">
        <v>488</v>
      </c>
      <c r="F32" s="16" t="s">
        <v>218</v>
      </c>
      <c r="G32" s="16" t="s">
        <v>449</v>
      </c>
      <c r="H32" s="16" t="s">
        <v>450</v>
      </c>
      <c r="I32" s="16" t="s">
        <v>227</v>
      </c>
      <c r="J32" s="5">
        <v>1</v>
      </c>
      <c r="K32" s="7">
        <v>3</v>
      </c>
      <c r="L32" s="8">
        <v>4</v>
      </c>
      <c r="M32" s="5">
        <v>1</v>
      </c>
      <c r="N32" s="5">
        <v>1</v>
      </c>
      <c r="O32">
        <f t="shared" si="1"/>
        <v>1</v>
      </c>
      <c r="P32">
        <f t="shared" si="2"/>
        <v>1.05</v>
      </c>
      <c r="Q32">
        <f t="shared" si="3"/>
        <v>1.2</v>
      </c>
      <c r="R32">
        <f t="shared" si="4"/>
        <v>1</v>
      </c>
      <c r="S32">
        <f t="shared" si="5"/>
        <v>1</v>
      </c>
      <c r="T32" s="87">
        <f t="array" ref="T32">EXP(SQRT(SUM(LN(O32:S32)^2)))</f>
        <v>1.207723199572867</v>
      </c>
    </row>
    <row r="33" spans="1:20" ht="57.75" customHeight="1" thickBot="1" x14ac:dyDescent="0.4">
      <c r="A33" s="15"/>
      <c r="B33" s="16" t="s">
        <v>492</v>
      </c>
      <c r="C33" s="16" t="s">
        <v>493</v>
      </c>
      <c r="D33" s="16" t="s">
        <v>74</v>
      </c>
      <c r="E33" s="24" t="s">
        <v>489</v>
      </c>
      <c r="F33" s="16" t="s">
        <v>218</v>
      </c>
      <c r="G33" s="16" t="s">
        <v>449</v>
      </c>
      <c r="H33" s="16" t="s">
        <v>280</v>
      </c>
      <c r="I33" s="16" t="s">
        <v>227</v>
      </c>
      <c r="J33" s="22">
        <v>2</v>
      </c>
      <c r="K33" s="7">
        <v>3</v>
      </c>
      <c r="L33" s="8">
        <v>4</v>
      </c>
      <c r="M33" s="22">
        <v>2</v>
      </c>
      <c r="N33" s="5">
        <v>1</v>
      </c>
      <c r="O33">
        <f t="shared" si="1"/>
        <v>1.05</v>
      </c>
      <c r="P33">
        <f t="shared" si="2"/>
        <v>1.05</v>
      </c>
      <c r="Q33">
        <f t="shared" si="3"/>
        <v>1.2</v>
      </c>
      <c r="R33">
        <f t="shared" si="4"/>
        <v>1.01</v>
      </c>
      <c r="S33">
        <f t="shared" si="5"/>
        <v>1</v>
      </c>
      <c r="T33" s="87">
        <f t="array" ref="T33">EXP(SQRT(SUM(LN(O33:S33)^2)))</f>
        <v>1.215548092916382</v>
      </c>
    </row>
    <row r="34" spans="1:20" ht="57.75" customHeight="1" thickBot="1" x14ac:dyDescent="0.4">
      <c r="A34" s="23"/>
      <c r="B34" s="16" t="s">
        <v>492</v>
      </c>
      <c r="C34" s="16" t="s">
        <v>494</v>
      </c>
      <c r="D34" s="16" t="s">
        <v>74</v>
      </c>
      <c r="E34" s="24" t="s">
        <v>489</v>
      </c>
      <c r="F34" s="16" t="s">
        <v>218</v>
      </c>
      <c r="G34" s="16" t="s">
        <v>449</v>
      </c>
      <c r="H34" s="16" t="s">
        <v>280</v>
      </c>
      <c r="I34" s="16" t="s">
        <v>227</v>
      </c>
      <c r="J34" s="22">
        <v>2</v>
      </c>
      <c r="K34" s="7">
        <v>3</v>
      </c>
      <c r="L34" s="8">
        <v>4</v>
      </c>
      <c r="M34" s="22">
        <v>2</v>
      </c>
      <c r="N34" s="5">
        <v>1</v>
      </c>
      <c r="O34">
        <f t="shared" si="1"/>
        <v>1.05</v>
      </c>
      <c r="P34">
        <f t="shared" si="2"/>
        <v>1.05</v>
      </c>
      <c r="Q34">
        <f t="shared" si="3"/>
        <v>1.2</v>
      </c>
      <c r="R34">
        <f t="shared" si="4"/>
        <v>1.01</v>
      </c>
      <c r="S34">
        <f t="shared" si="5"/>
        <v>1</v>
      </c>
      <c r="T34" s="87">
        <f t="array" ref="T34">EXP(SQRT(SUM(LN(O34:S34)^2)))</f>
        <v>1.215548092916382</v>
      </c>
    </row>
    <row r="35" spans="1:20" ht="57.75" customHeight="1" thickBot="1" x14ac:dyDescent="0.4">
      <c r="A35" s="15"/>
      <c r="B35" s="16" t="s">
        <v>445</v>
      </c>
      <c r="C35" s="16" t="s">
        <v>495</v>
      </c>
      <c r="D35" s="16" t="s">
        <v>74</v>
      </c>
      <c r="E35" s="24" t="s">
        <v>489</v>
      </c>
      <c r="F35" s="16" t="s">
        <v>218</v>
      </c>
      <c r="G35" s="16" t="s">
        <v>449</v>
      </c>
      <c r="H35" s="16" t="s">
        <v>280</v>
      </c>
      <c r="I35" s="16" t="s">
        <v>227</v>
      </c>
      <c r="J35" s="22">
        <v>2</v>
      </c>
      <c r="K35" s="7">
        <v>3</v>
      </c>
      <c r="L35" s="8">
        <v>4</v>
      </c>
      <c r="M35" s="22">
        <v>2</v>
      </c>
      <c r="N35" s="5">
        <v>1</v>
      </c>
      <c r="O35">
        <f t="shared" si="1"/>
        <v>1.05</v>
      </c>
      <c r="P35">
        <f t="shared" si="2"/>
        <v>1.05</v>
      </c>
      <c r="Q35">
        <f t="shared" si="3"/>
        <v>1.2</v>
      </c>
      <c r="R35">
        <f t="shared" si="4"/>
        <v>1.01</v>
      </c>
      <c r="S35">
        <f t="shared" si="5"/>
        <v>1</v>
      </c>
      <c r="T35" s="87">
        <f t="array" ref="T35">EXP(SQRT(SUM(LN(O35:S35)^2)))</f>
        <v>1.215548092916382</v>
      </c>
    </row>
    <row r="36" spans="1:20" ht="44" thickBot="1" x14ac:dyDescent="0.4">
      <c r="A36" s="15" t="s">
        <v>199</v>
      </c>
      <c r="B36" s="16" t="s">
        <v>208</v>
      </c>
      <c r="C36" s="16">
        <v>3.3136000000000002E-7</v>
      </c>
      <c r="D36" s="24" t="s">
        <v>74</v>
      </c>
      <c r="E36" s="24" t="s">
        <v>489</v>
      </c>
      <c r="F36" s="16" t="s">
        <v>218</v>
      </c>
      <c r="G36" s="16" t="s">
        <v>449</v>
      </c>
      <c r="H36" s="16" t="s">
        <v>280</v>
      </c>
      <c r="I36" s="16" t="s">
        <v>227</v>
      </c>
      <c r="J36" s="22">
        <v>2</v>
      </c>
      <c r="K36" s="7">
        <v>3</v>
      </c>
      <c r="L36" s="8">
        <v>4</v>
      </c>
      <c r="M36" s="22">
        <v>2</v>
      </c>
      <c r="N36" s="5">
        <v>1</v>
      </c>
      <c r="O36">
        <f t="shared" si="1"/>
        <v>1.05</v>
      </c>
      <c r="P36">
        <f t="shared" si="2"/>
        <v>1.05</v>
      </c>
      <c r="Q36">
        <f t="shared" si="3"/>
        <v>1.2</v>
      </c>
      <c r="R36">
        <f t="shared" si="4"/>
        <v>1.01</v>
      </c>
      <c r="S36">
        <f t="shared" si="5"/>
        <v>1</v>
      </c>
      <c r="T36" s="87">
        <f t="array" ref="T36">EXP(SQRT(SUM(LN(O36:S36)^2)))</f>
        <v>1.215548092916382</v>
      </c>
    </row>
    <row r="37" spans="1:20" ht="44" thickBot="1" x14ac:dyDescent="0.4">
      <c r="A37" s="15"/>
      <c r="B37" s="16" t="s">
        <v>208</v>
      </c>
      <c r="C37" s="16">
        <v>1.1984E-8</v>
      </c>
      <c r="D37" s="24" t="s">
        <v>74</v>
      </c>
      <c r="E37" s="24" t="s">
        <v>489</v>
      </c>
      <c r="F37" s="16" t="s">
        <v>218</v>
      </c>
      <c r="G37" s="16" t="s">
        <v>449</v>
      </c>
      <c r="H37" s="16" t="s">
        <v>280</v>
      </c>
      <c r="I37" s="16" t="s">
        <v>227</v>
      </c>
      <c r="J37" s="22">
        <v>2</v>
      </c>
      <c r="K37" s="7">
        <v>3</v>
      </c>
      <c r="L37" s="8">
        <v>4</v>
      </c>
      <c r="M37" s="22">
        <v>2</v>
      </c>
      <c r="N37" s="5">
        <v>1</v>
      </c>
      <c r="O37">
        <f t="shared" si="1"/>
        <v>1.05</v>
      </c>
      <c r="P37">
        <f t="shared" si="2"/>
        <v>1.05</v>
      </c>
      <c r="Q37">
        <f t="shared" si="3"/>
        <v>1.2</v>
      </c>
      <c r="R37">
        <f t="shared" si="4"/>
        <v>1.01</v>
      </c>
      <c r="S37">
        <f t="shared" si="5"/>
        <v>1</v>
      </c>
      <c r="T37" s="87">
        <f t="array" ref="T37">EXP(SQRT(SUM(LN(O37:S37)^2)))</f>
        <v>1.215548092916382</v>
      </c>
    </row>
    <row r="38" spans="1:20" ht="44" thickBot="1" x14ac:dyDescent="0.4">
      <c r="A38" s="15"/>
      <c r="B38" s="16" t="s">
        <v>208</v>
      </c>
      <c r="C38" s="16">
        <v>5.1835000000000001E-8</v>
      </c>
      <c r="D38" s="24" t="s">
        <v>74</v>
      </c>
      <c r="E38" s="24" t="s">
        <v>489</v>
      </c>
      <c r="F38" s="16" t="s">
        <v>218</v>
      </c>
      <c r="G38" s="16" t="s">
        <v>449</v>
      </c>
      <c r="H38" s="16" t="s">
        <v>280</v>
      </c>
      <c r="I38" s="16" t="s">
        <v>227</v>
      </c>
      <c r="J38" s="22">
        <v>2</v>
      </c>
      <c r="K38" s="7">
        <v>3</v>
      </c>
      <c r="L38" s="8">
        <v>4</v>
      </c>
      <c r="M38" s="22">
        <v>2</v>
      </c>
      <c r="N38" s="5">
        <v>1</v>
      </c>
      <c r="O38">
        <f t="shared" si="1"/>
        <v>1.05</v>
      </c>
      <c r="P38">
        <f t="shared" si="2"/>
        <v>1.05</v>
      </c>
      <c r="Q38">
        <f t="shared" si="3"/>
        <v>1.2</v>
      </c>
      <c r="R38">
        <f t="shared" si="4"/>
        <v>1.01</v>
      </c>
      <c r="S38">
        <f t="shared" si="5"/>
        <v>1</v>
      </c>
      <c r="T38" s="87">
        <f t="array" ref="T38">EXP(SQRT(SUM(LN(O38:S38)^2)))</f>
        <v>1.215548092916382</v>
      </c>
    </row>
    <row r="39" spans="1:20" ht="44" thickBot="1" x14ac:dyDescent="0.4">
      <c r="A39" s="15"/>
      <c r="B39" s="16" t="s">
        <v>209</v>
      </c>
      <c r="C39" s="16">
        <v>-3.2316000000000002E-11</v>
      </c>
      <c r="D39" s="24" t="s">
        <v>74</v>
      </c>
      <c r="E39" s="24" t="s">
        <v>489</v>
      </c>
      <c r="F39" s="16" t="s">
        <v>218</v>
      </c>
      <c r="G39" s="16" t="s">
        <v>449</v>
      </c>
      <c r="H39" s="16" t="s">
        <v>280</v>
      </c>
      <c r="I39" s="16" t="s">
        <v>227</v>
      </c>
      <c r="J39" s="22">
        <v>2</v>
      </c>
      <c r="K39" s="7">
        <v>3</v>
      </c>
      <c r="L39" s="8">
        <v>4</v>
      </c>
      <c r="M39" s="22">
        <v>2</v>
      </c>
      <c r="N39" s="5">
        <v>1</v>
      </c>
      <c r="O39">
        <f t="shared" si="1"/>
        <v>1.05</v>
      </c>
      <c r="P39">
        <f t="shared" si="2"/>
        <v>1.05</v>
      </c>
      <c r="Q39">
        <f t="shared" si="3"/>
        <v>1.2</v>
      </c>
      <c r="R39">
        <f t="shared" si="4"/>
        <v>1.01</v>
      </c>
      <c r="S39">
        <f t="shared" si="5"/>
        <v>1</v>
      </c>
      <c r="T39" s="87">
        <f t="array" ref="T39">EXP(SQRT(SUM(LN(O39:S39)^2)))</f>
        <v>1.215548092916382</v>
      </c>
    </row>
    <row r="40" spans="1:20" ht="44" thickBot="1" x14ac:dyDescent="0.4">
      <c r="A40" s="15"/>
      <c r="B40" s="16" t="s">
        <v>209</v>
      </c>
      <c r="C40" s="16">
        <v>8.8513999999999995E-11</v>
      </c>
      <c r="D40" s="24" t="s">
        <v>74</v>
      </c>
      <c r="E40" s="24" t="s">
        <v>489</v>
      </c>
      <c r="F40" s="16" t="s">
        <v>218</v>
      </c>
      <c r="G40" s="16" t="s">
        <v>449</v>
      </c>
      <c r="H40" s="16" t="s">
        <v>280</v>
      </c>
      <c r="I40" s="16" t="s">
        <v>227</v>
      </c>
      <c r="J40" s="22">
        <v>2</v>
      </c>
      <c r="K40" s="7">
        <v>3</v>
      </c>
      <c r="L40" s="8">
        <v>4</v>
      </c>
      <c r="M40" s="22">
        <v>2</v>
      </c>
      <c r="N40" s="5">
        <v>1</v>
      </c>
      <c r="O40">
        <f t="shared" si="1"/>
        <v>1.05</v>
      </c>
      <c r="P40">
        <f t="shared" si="2"/>
        <v>1.05</v>
      </c>
      <c r="Q40">
        <f t="shared" si="3"/>
        <v>1.2</v>
      </c>
      <c r="R40">
        <f t="shared" si="4"/>
        <v>1.01</v>
      </c>
      <c r="S40">
        <f t="shared" si="5"/>
        <v>1</v>
      </c>
      <c r="T40" s="87">
        <f t="array" ref="T40">EXP(SQRT(SUM(LN(O40:S40)^2)))</f>
        <v>1.215548092916382</v>
      </c>
    </row>
    <row r="41" spans="1:20" ht="44" thickBot="1" x14ac:dyDescent="0.4">
      <c r="A41" s="15"/>
      <c r="B41" s="16" t="s">
        <v>209</v>
      </c>
      <c r="C41" s="16">
        <v>7.6103000000000001E-11</v>
      </c>
      <c r="D41" s="24" t="s">
        <v>74</v>
      </c>
      <c r="E41" s="24" t="s">
        <v>489</v>
      </c>
      <c r="F41" s="16" t="s">
        <v>218</v>
      </c>
      <c r="G41" s="16" t="s">
        <v>449</v>
      </c>
      <c r="H41" s="16" t="s">
        <v>280</v>
      </c>
      <c r="I41" s="16" t="s">
        <v>227</v>
      </c>
      <c r="J41" s="22">
        <v>2</v>
      </c>
      <c r="K41" s="7">
        <v>3</v>
      </c>
      <c r="L41" s="8">
        <v>4</v>
      </c>
      <c r="M41" s="22">
        <v>2</v>
      </c>
      <c r="N41" s="5">
        <v>1</v>
      </c>
      <c r="O41">
        <f t="shared" si="1"/>
        <v>1.05</v>
      </c>
      <c r="P41">
        <f t="shared" si="2"/>
        <v>1.05</v>
      </c>
      <c r="Q41">
        <f t="shared" si="3"/>
        <v>1.2</v>
      </c>
      <c r="R41">
        <f t="shared" si="4"/>
        <v>1.01</v>
      </c>
      <c r="S41">
        <f t="shared" si="5"/>
        <v>1</v>
      </c>
      <c r="T41" s="87">
        <f t="array" ref="T41">EXP(SQRT(SUM(LN(O41:S41)^2)))</f>
        <v>1.215548092916382</v>
      </c>
    </row>
    <row r="42" spans="1:20" ht="44" thickBot="1" x14ac:dyDescent="0.4">
      <c r="A42" s="15"/>
      <c r="B42" s="16" t="s">
        <v>200</v>
      </c>
      <c r="C42" s="16">
        <v>1.2297000000000001E-6</v>
      </c>
      <c r="D42" s="24" t="s">
        <v>74</v>
      </c>
      <c r="E42" s="24" t="s">
        <v>489</v>
      </c>
      <c r="F42" s="16" t="s">
        <v>218</v>
      </c>
      <c r="G42" s="16" t="s">
        <v>449</v>
      </c>
      <c r="H42" s="16" t="s">
        <v>280</v>
      </c>
      <c r="I42" s="16" t="s">
        <v>227</v>
      </c>
      <c r="J42" s="22">
        <v>2</v>
      </c>
      <c r="K42" s="7">
        <v>3</v>
      </c>
      <c r="L42" s="8">
        <v>4</v>
      </c>
      <c r="M42" s="22">
        <v>2</v>
      </c>
      <c r="N42" s="5">
        <v>1</v>
      </c>
      <c r="O42">
        <f t="shared" si="1"/>
        <v>1.05</v>
      </c>
      <c r="P42">
        <f t="shared" si="2"/>
        <v>1.05</v>
      </c>
      <c r="Q42">
        <f t="shared" si="3"/>
        <v>1.2</v>
      </c>
      <c r="R42">
        <f t="shared" si="4"/>
        <v>1.01</v>
      </c>
      <c r="S42">
        <f t="shared" si="5"/>
        <v>1</v>
      </c>
      <c r="T42" s="87">
        <f t="array" ref="T42">EXP(SQRT(SUM(LN(O42:S42)^2)))</f>
        <v>1.215548092916382</v>
      </c>
    </row>
    <row r="43" spans="1:20" ht="44" thickBot="1" x14ac:dyDescent="0.4">
      <c r="A43" s="15"/>
      <c r="B43" s="16" t="s">
        <v>203</v>
      </c>
      <c r="C43" s="16">
        <v>1.0935999999999999E-8</v>
      </c>
      <c r="D43" s="24" t="s">
        <v>74</v>
      </c>
      <c r="E43" s="24" t="s">
        <v>489</v>
      </c>
      <c r="F43" s="16" t="s">
        <v>218</v>
      </c>
      <c r="G43" s="16" t="s">
        <v>449</v>
      </c>
      <c r="H43" s="16" t="s">
        <v>280</v>
      </c>
      <c r="I43" s="16" t="s">
        <v>227</v>
      </c>
      <c r="J43" s="22">
        <v>2</v>
      </c>
      <c r="K43" s="7">
        <v>3</v>
      </c>
      <c r="L43" s="8">
        <v>4</v>
      </c>
      <c r="M43" s="22">
        <v>2</v>
      </c>
      <c r="N43" s="5">
        <v>1</v>
      </c>
      <c r="O43">
        <f t="shared" si="1"/>
        <v>1.05</v>
      </c>
      <c r="P43">
        <f t="shared" si="2"/>
        <v>1.05</v>
      </c>
      <c r="Q43">
        <f t="shared" si="3"/>
        <v>1.2</v>
      </c>
      <c r="R43">
        <f t="shared" si="4"/>
        <v>1.01</v>
      </c>
      <c r="S43">
        <f t="shared" si="5"/>
        <v>1</v>
      </c>
      <c r="T43" s="87">
        <f t="array" ref="T43">EXP(SQRT(SUM(LN(O43:S43)^2)))</f>
        <v>1.215548092916382</v>
      </c>
    </row>
    <row r="44" spans="1:20" ht="44" thickBot="1" x14ac:dyDescent="0.4">
      <c r="A44" s="15"/>
      <c r="B44" s="16" t="s">
        <v>203</v>
      </c>
      <c r="C44" s="16">
        <v>6.9865000000000002E-9</v>
      </c>
      <c r="D44" s="24" t="s">
        <v>74</v>
      </c>
      <c r="E44" s="24" t="s">
        <v>489</v>
      </c>
      <c r="F44" s="16" t="s">
        <v>218</v>
      </c>
      <c r="G44" s="16" t="s">
        <v>449</v>
      </c>
      <c r="H44" s="16" t="s">
        <v>280</v>
      </c>
      <c r="I44" s="16" t="s">
        <v>227</v>
      </c>
      <c r="J44" s="22">
        <v>2</v>
      </c>
      <c r="K44" s="7">
        <v>3</v>
      </c>
      <c r="L44" s="8">
        <v>4</v>
      </c>
      <c r="M44" s="22">
        <v>2</v>
      </c>
      <c r="N44" s="5">
        <v>1</v>
      </c>
      <c r="O44">
        <f t="shared" si="1"/>
        <v>1.05</v>
      </c>
      <c r="P44">
        <f t="shared" si="2"/>
        <v>1.05</v>
      </c>
      <c r="Q44">
        <f t="shared" si="3"/>
        <v>1.2</v>
      </c>
      <c r="R44">
        <f t="shared" si="4"/>
        <v>1.01</v>
      </c>
      <c r="S44">
        <f t="shared" si="5"/>
        <v>1</v>
      </c>
      <c r="T44" s="87">
        <f t="array" ref="T44">EXP(SQRT(SUM(LN(O44:S44)^2)))</f>
        <v>1.215548092916382</v>
      </c>
    </row>
    <row r="45" spans="1:20" ht="44" thickBot="1" x14ac:dyDescent="0.4">
      <c r="A45" s="15"/>
      <c r="B45" s="16" t="s">
        <v>204</v>
      </c>
      <c r="C45" s="16">
        <v>1.1305E-6</v>
      </c>
      <c r="D45" s="24" t="s">
        <v>74</v>
      </c>
      <c r="E45" s="24" t="s">
        <v>489</v>
      </c>
      <c r="F45" s="16" t="s">
        <v>218</v>
      </c>
      <c r="G45" s="16" t="s">
        <v>449</v>
      </c>
      <c r="H45" s="16" t="s">
        <v>280</v>
      </c>
      <c r="I45" s="16" t="s">
        <v>227</v>
      </c>
      <c r="J45" s="22">
        <v>2</v>
      </c>
      <c r="K45" s="7">
        <v>3</v>
      </c>
      <c r="L45" s="8">
        <v>4</v>
      </c>
      <c r="M45" s="22">
        <v>2</v>
      </c>
      <c r="N45" s="5">
        <v>1</v>
      </c>
      <c r="O45">
        <f t="shared" si="1"/>
        <v>1.05</v>
      </c>
      <c r="P45">
        <f t="shared" si="2"/>
        <v>1.05</v>
      </c>
      <c r="Q45">
        <f t="shared" si="3"/>
        <v>1.2</v>
      </c>
      <c r="R45">
        <f t="shared" si="4"/>
        <v>1.01</v>
      </c>
      <c r="S45">
        <f t="shared" si="5"/>
        <v>1</v>
      </c>
      <c r="T45" s="87">
        <f t="array" ref="T45">EXP(SQRT(SUM(LN(O45:S45)^2)))</f>
        <v>1.215548092916382</v>
      </c>
    </row>
    <row r="46" spans="1:20" ht="44" thickBot="1" x14ac:dyDescent="0.4">
      <c r="A46" s="15"/>
      <c r="B46" s="16" t="s">
        <v>205</v>
      </c>
      <c r="C46" s="16">
        <v>4.6237000000000003E-6</v>
      </c>
      <c r="D46" s="24" t="s">
        <v>74</v>
      </c>
      <c r="E46" s="24" t="s">
        <v>489</v>
      </c>
      <c r="F46" s="16" t="s">
        <v>218</v>
      </c>
      <c r="G46" s="16" t="s">
        <v>449</v>
      </c>
      <c r="H46" s="16" t="s">
        <v>280</v>
      </c>
      <c r="I46" s="16" t="s">
        <v>227</v>
      </c>
      <c r="J46" s="22">
        <v>2</v>
      </c>
      <c r="K46" s="7">
        <v>3</v>
      </c>
      <c r="L46" s="8">
        <v>4</v>
      </c>
      <c r="M46" s="22">
        <v>2</v>
      </c>
      <c r="N46" s="5">
        <v>1</v>
      </c>
      <c r="O46">
        <f t="shared" si="1"/>
        <v>1.05</v>
      </c>
      <c r="P46">
        <f t="shared" si="2"/>
        <v>1.05</v>
      </c>
      <c r="Q46">
        <f t="shared" si="3"/>
        <v>1.2</v>
      </c>
      <c r="R46">
        <f t="shared" si="4"/>
        <v>1.01</v>
      </c>
      <c r="S46">
        <f t="shared" si="5"/>
        <v>1</v>
      </c>
      <c r="T46" s="87">
        <f t="array" ref="T46">EXP(SQRT(SUM(LN(O46:S46)^2)))</f>
        <v>1.215548092916382</v>
      </c>
    </row>
    <row r="47" spans="1:20" ht="44" thickBot="1" x14ac:dyDescent="0.4">
      <c r="A47" s="15"/>
      <c r="B47" s="16" t="s">
        <v>205</v>
      </c>
      <c r="C47" s="16">
        <v>6.9953999999999998E-7</v>
      </c>
      <c r="D47" s="24" t="s">
        <v>74</v>
      </c>
      <c r="E47" s="24" t="s">
        <v>489</v>
      </c>
      <c r="F47" s="16" t="s">
        <v>218</v>
      </c>
      <c r="G47" s="16" t="s">
        <v>449</v>
      </c>
      <c r="H47" s="16" t="s">
        <v>280</v>
      </c>
      <c r="I47" s="16" t="s">
        <v>227</v>
      </c>
      <c r="J47" s="22">
        <v>2</v>
      </c>
      <c r="K47" s="7">
        <v>3</v>
      </c>
      <c r="L47" s="8">
        <v>4</v>
      </c>
      <c r="M47" s="22">
        <v>2</v>
      </c>
      <c r="N47" s="5">
        <v>1</v>
      </c>
      <c r="O47">
        <f t="shared" si="1"/>
        <v>1.05</v>
      </c>
      <c r="P47">
        <f t="shared" si="2"/>
        <v>1.05</v>
      </c>
      <c r="Q47">
        <f t="shared" si="3"/>
        <v>1.2</v>
      </c>
      <c r="R47">
        <f t="shared" si="4"/>
        <v>1.01</v>
      </c>
      <c r="S47">
        <f t="shared" si="5"/>
        <v>1</v>
      </c>
      <c r="T47" s="87">
        <f t="array" ref="T47">EXP(SQRT(SUM(LN(O47:S47)^2)))</f>
        <v>1.215548092916382</v>
      </c>
    </row>
    <row r="48" spans="1:20" ht="44" thickBot="1" x14ac:dyDescent="0.4">
      <c r="A48" s="15"/>
      <c r="B48" s="16" t="s">
        <v>206</v>
      </c>
      <c r="C48" s="16">
        <v>-5.8347000000000002E-6</v>
      </c>
      <c r="D48" s="24" t="s">
        <v>74</v>
      </c>
      <c r="E48" s="24" t="s">
        <v>489</v>
      </c>
      <c r="F48" s="16" t="s">
        <v>218</v>
      </c>
      <c r="G48" s="16" t="s">
        <v>449</v>
      </c>
      <c r="H48" s="16" t="s">
        <v>280</v>
      </c>
      <c r="I48" s="16" t="s">
        <v>227</v>
      </c>
      <c r="J48" s="22">
        <v>2</v>
      </c>
      <c r="K48" s="7">
        <v>3</v>
      </c>
      <c r="L48" s="8">
        <v>4</v>
      </c>
      <c r="M48" s="22">
        <v>2</v>
      </c>
      <c r="N48" s="5">
        <v>1</v>
      </c>
      <c r="O48">
        <f t="shared" si="1"/>
        <v>1.05</v>
      </c>
      <c r="P48">
        <f t="shared" si="2"/>
        <v>1.05</v>
      </c>
      <c r="Q48">
        <f t="shared" si="3"/>
        <v>1.2</v>
      </c>
      <c r="R48">
        <f t="shared" si="4"/>
        <v>1.01</v>
      </c>
      <c r="S48">
        <f t="shared" si="5"/>
        <v>1</v>
      </c>
      <c r="T48" s="87">
        <f t="array" ref="T48">EXP(SQRT(SUM(LN(O48:S48)^2)))</f>
        <v>1.215548092916382</v>
      </c>
    </row>
    <row r="49" spans="1:20" ht="44" thickBot="1" x14ac:dyDescent="0.4">
      <c r="A49" s="15"/>
      <c r="B49" s="16" t="s">
        <v>207</v>
      </c>
      <c r="C49" s="16">
        <v>6.7186000000000004E-7</v>
      </c>
      <c r="D49" s="24" t="s">
        <v>74</v>
      </c>
      <c r="E49" s="24" t="s">
        <v>489</v>
      </c>
      <c r="F49" s="16" t="s">
        <v>218</v>
      </c>
      <c r="G49" s="16" t="s">
        <v>449</v>
      </c>
      <c r="H49" s="16" t="s">
        <v>280</v>
      </c>
      <c r="I49" s="16" t="s">
        <v>227</v>
      </c>
      <c r="J49" s="22">
        <v>2</v>
      </c>
      <c r="K49" s="7">
        <v>3</v>
      </c>
      <c r="L49" s="8">
        <v>4</v>
      </c>
      <c r="M49" s="22">
        <v>2</v>
      </c>
      <c r="N49" s="5">
        <v>1</v>
      </c>
      <c r="O49">
        <f t="shared" si="1"/>
        <v>1.05</v>
      </c>
      <c r="P49">
        <f t="shared" si="2"/>
        <v>1.05</v>
      </c>
      <c r="Q49">
        <f t="shared" si="3"/>
        <v>1.2</v>
      </c>
      <c r="R49">
        <f t="shared" si="4"/>
        <v>1.01</v>
      </c>
      <c r="S49">
        <f t="shared" si="5"/>
        <v>1</v>
      </c>
      <c r="T49" s="87">
        <f t="array" ref="T49">EXP(SQRT(SUM(LN(O49:S49)^2)))</f>
        <v>1.215548092916382</v>
      </c>
    </row>
    <row r="50" spans="1:20" ht="44" thickBot="1" x14ac:dyDescent="0.4">
      <c r="A50" s="15"/>
      <c r="B50" s="16" t="s">
        <v>207</v>
      </c>
      <c r="C50" s="16">
        <v>4.9925000000000003E-7</v>
      </c>
      <c r="D50" s="24" t="s">
        <v>74</v>
      </c>
      <c r="E50" s="24" t="s">
        <v>489</v>
      </c>
      <c r="F50" s="16" t="s">
        <v>218</v>
      </c>
      <c r="G50" s="16" t="s">
        <v>449</v>
      </c>
      <c r="H50" s="16" t="s">
        <v>280</v>
      </c>
      <c r="I50" s="16" t="s">
        <v>227</v>
      </c>
      <c r="J50" s="22">
        <v>2</v>
      </c>
      <c r="K50" s="7">
        <v>3</v>
      </c>
      <c r="L50" s="8">
        <v>4</v>
      </c>
      <c r="M50" s="22">
        <v>2</v>
      </c>
      <c r="N50" s="5">
        <v>1</v>
      </c>
      <c r="O50">
        <f t="shared" si="1"/>
        <v>1.05</v>
      </c>
      <c r="P50">
        <f t="shared" si="2"/>
        <v>1.05</v>
      </c>
      <c r="Q50">
        <f t="shared" si="3"/>
        <v>1.2</v>
      </c>
      <c r="R50">
        <f t="shared" si="4"/>
        <v>1.01</v>
      </c>
      <c r="S50">
        <f t="shared" si="5"/>
        <v>1</v>
      </c>
      <c r="T50" s="87">
        <f t="array" ref="T50">EXP(SQRT(SUM(LN(O50:S50)^2)))</f>
        <v>1.215548092916382</v>
      </c>
    </row>
    <row r="51" spans="1:20" ht="44" thickBot="1" x14ac:dyDescent="0.4">
      <c r="A51" s="15"/>
      <c r="B51" s="16" t="s">
        <v>210</v>
      </c>
      <c r="C51" s="16">
        <v>5.5115000000000001E-7</v>
      </c>
      <c r="D51" s="24" t="s">
        <v>74</v>
      </c>
      <c r="E51" s="24" t="s">
        <v>489</v>
      </c>
      <c r="F51" s="16" t="s">
        <v>218</v>
      </c>
      <c r="G51" s="16" t="s">
        <v>449</v>
      </c>
      <c r="H51" s="16" t="s">
        <v>280</v>
      </c>
      <c r="I51" s="16" t="s">
        <v>227</v>
      </c>
      <c r="J51" s="22">
        <v>2</v>
      </c>
      <c r="K51" s="7">
        <v>3</v>
      </c>
      <c r="L51" s="8">
        <v>4</v>
      </c>
      <c r="M51" s="22">
        <v>2</v>
      </c>
      <c r="N51" s="5">
        <v>1</v>
      </c>
      <c r="O51">
        <f t="shared" si="1"/>
        <v>1.05</v>
      </c>
      <c r="P51">
        <f t="shared" si="2"/>
        <v>1.05</v>
      </c>
      <c r="Q51">
        <f t="shared" si="3"/>
        <v>1.2</v>
      </c>
      <c r="R51">
        <f t="shared" si="4"/>
        <v>1.01</v>
      </c>
      <c r="S51">
        <f t="shared" si="5"/>
        <v>1</v>
      </c>
      <c r="T51" s="87">
        <f t="array" ref="T51">EXP(SQRT(SUM(LN(O51:S51)^2)))</f>
        <v>1.215548092916382</v>
      </c>
    </row>
    <row r="52" spans="1:20" ht="44" thickBot="1" x14ac:dyDescent="0.4">
      <c r="A52" s="15"/>
      <c r="B52" s="16" t="s">
        <v>211</v>
      </c>
      <c r="C52" s="16">
        <v>3.6507999999999998E-7</v>
      </c>
      <c r="D52" s="24" t="s">
        <v>74</v>
      </c>
      <c r="E52" s="24" t="s">
        <v>489</v>
      </c>
      <c r="F52" s="16" t="s">
        <v>218</v>
      </c>
      <c r="G52" s="16" t="s">
        <v>449</v>
      </c>
      <c r="H52" s="16" t="s">
        <v>280</v>
      </c>
      <c r="I52" s="16" t="s">
        <v>227</v>
      </c>
      <c r="J52" s="22">
        <v>2</v>
      </c>
      <c r="K52" s="7">
        <v>3</v>
      </c>
      <c r="L52" s="8">
        <v>4</v>
      </c>
      <c r="M52" s="22">
        <v>2</v>
      </c>
      <c r="N52" s="5">
        <v>1</v>
      </c>
      <c r="O52">
        <f t="shared" si="1"/>
        <v>1.05</v>
      </c>
      <c r="P52">
        <f t="shared" si="2"/>
        <v>1.05</v>
      </c>
      <c r="Q52">
        <f t="shared" si="3"/>
        <v>1.2</v>
      </c>
      <c r="R52">
        <f t="shared" si="4"/>
        <v>1.01</v>
      </c>
      <c r="S52">
        <f t="shared" si="5"/>
        <v>1</v>
      </c>
      <c r="T52" s="87">
        <f t="array" ref="T52">EXP(SQRT(SUM(LN(O52:S52)^2)))</f>
        <v>1.215548092916382</v>
      </c>
    </row>
    <row r="53" spans="1:20" ht="44" thickBot="1" x14ac:dyDescent="0.4">
      <c r="A53" s="15"/>
      <c r="B53" s="16" t="s">
        <v>212</v>
      </c>
      <c r="C53" s="16">
        <v>-1.3698E-5</v>
      </c>
      <c r="D53" s="24" t="s">
        <v>74</v>
      </c>
      <c r="E53" s="24" t="s">
        <v>489</v>
      </c>
      <c r="F53" s="16" t="s">
        <v>218</v>
      </c>
      <c r="G53" s="16" t="s">
        <v>449</v>
      </c>
      <c r="H53" s="16" t="s">
        <v>280</v>
      </c>
      <c r="I53" s="16" t="s">
        <v>227</v>
      </c>
      <c r="J53" s="22">
        <v>2</v>
      </c>
      <c r="K53" s="7">
        <v>3</v>
      </c>
      <c r="L53" s="8">
        <v>4</v>
      </c>
      <c r="M53" s="22">
        <v>2</v>
      </c>
      <c r="N53" s="5">
        <v>1</v>
      </c>
      <c r="O53">
        <f t="shared" si="1"/>
        <v>1.05</v>
      </c>
      <c r="P53">
        <f t="shared" si="2"/>
        <v>1.05</v>
      </c>
      <c r="Q53">
        <f t="shared" si="3"/>
        <v>1.2</v>
      </c>
      <c r="R53">
        <f t="shared" si="4"/>
        <v>1.01</v>
      </c>
      <c r="S53">
        <f t="shared" si="5"/>
        <v>1</v>
      </c>
      <c r="T53" s="87">
        <f t="array" ref="T53">EXP(SQRT(SUM(LN(O53:S53)^2)))</f>
        <v>1.215548092916382</v>
      </c>
    </row>
    <row r="54" spans="1:20" ht="44" thickBot="1" x14ac:dyDescent="0.4">
      <c r="A54" s="15"/>
      <c r="B54" s="16" t="s">
        <v>213</v>
      </c>
      <c r="C54" s="16">
        <v>3.0141999999999999E-6</v>
      </c>
      <c r="D54" s="24" t="s">
        <v>74</v>
      </c>
      <c r="E54" s="24" t="s">
        <v>489</v>
      </c>
      <c r="F54" s="16" t="s">
        <v>218</v>
      </c>
      <c r="G54" s="16" t="s">
        <v>449</v>
      </c>
      <c r="H54" s="16" t="s">
        <v>280</v>
      </c>
      <c r="I54" s="16" t="s">
        <v>227</v>
      </c>
      <c r="J54" s="22">
        <v>2</v>
      </c>
      <c r="K54" s="7">
        <v>3</v>
      </c>
      <c r="L54" s="8">
        <v>4</v>
      </c>
      <c r="M54" s="22">
        <v>2</v>
      </c>
      <c r="N54" s="5">
        <v>1</v>
      </c>
      <c r="O54">
        <f t="shared" si="1"/>
        <v>1.05</v>
      </c>
      <c r="P54">
        <f t="shared" si="2"/>
        <v>1.05</v>
      </c>
      <c r="Q54">
        <f t="shared" si="3"/>
        <v>1.2</v>
      </c>
      <c r="R54">
        <f t="shared" si="4"/>
        <v>1.01</v>
      </c>
      <c r="S54">
        <f t="shared" si="5"/>
        <v>1</v>
      </c>
      <c r="T54" s="87">
        <f t="array" ref="T54">EXP(SQRT(SUM(LN(O54:S54)^2)))</f>
        <v>1.215548092916382</v>
      </c>
    </row>
    <row r="55" spans="1:20" ht="44" thickBot="1" x14ac:dyDescent="0.4">
      <c r="A55" s="15"/>
      <c r="B55" s="16" t="s">
        <v>213</v>
      </c>
      <c r="C55" s="16">
        <v>6.0296000000000005E-7</v>
      </c>
      <c r="D55" s="24" t="s">
        <v>74</v>
      </c>
      <c r="E55" s="24" t="s">
        <v>489</v>
      </c>
      <c r="F55" s="16" t="s">
        <v>218</v>
      </c>
      <c r="G55" s="16" t="s">
        <v>449</v>
      </c>
      <c r="H55" s="16" t="s">
        <v>280</v>
      </c>
      <c r="I55" s="16" t="s">
        <v>227</v>
      </c>
      <c r="J55" s="22">
        <v>2</v>
      </c>
      <c r="K55" s="7">
        <v>3</v>
      </c>
      <c r="L55" s="8">
        <v>4</v>
      </c>
      <c r="M55" s="22">
        <v>2</v>
      </c>
      <c r="N55" s="5">
        <v>1</v>
      </c>
      <c r="O55">
        <f t="shared" si="1"/>
        <v>1.05</v>
      </c>
      <c r="P55">
        <f t="shared" si="2"/>
        <v>1.05</v>
      </c>
      <c r="Q55">
        <f t="shared" si="3"/>
        <v>1.2</v>
      </c>
      <c r="R55">
        <f t="shared" si="4"/>
        <v>1.01</v>
      </c>
      <c r="S55">
        <f t="shared" si="5"/>
        <v>1</v>
      </c>
      <c r="T55" s="87">
        <f t="array" ref="T55">EXP(SQRT(SUM(LN(O55:S55)^2)))</f>
        <v>1.215548092916382</v>
      </c>
    </row>
    <row r="56" spans="1:20" ht="44" thickBot="1" x14ac:dyDescent="0.4">
      <c r="A56" s="15" t="s">
        <v>153</v>
      </c>
      <c r="B56" s="16" t="s">
        <v>496</v>
      </c>
      <c r="C56" s="16">
        <v>1.4851E-4</v>
      </c>
      <c r="D56" s="24" t="s">
        <v>74</v>
      </c>
      <c r="E56" s="16" t="s">
        <v>497</v>
      </c>
      <c r="F56" s="16" t="s">
        <v>218</v>
      </c>
      <c r="G56" s="16" t="s">
        <v>449</v>
      </c>
      <c r="H56" s="16" t="s">
        <v>280</v>
      </c>
      <c r="I56" s="16" t="s">
        <v>227</v>
      </c>
      <c r="J56" s="22">
        <v>2</v>
      </c>
      <c r="K56" s="7">
        <v>3</v>
      </c>
      <c r="L56" s="8">
        <v>4</v>
      </c>
      <c r="M56" s="22">
        <v>2</v>
      </c>
      <c r="N56" s="5">
        <v>1</v>
      </c>
      <c r="O56">
        <f t="shared" si="1"/>
        <v>1.05</v>
      </c>
      <c r="P56">
        <f t="shared" si="2"/>
        <v>1.05</v>
      </c>
      <c r="Q56">
        <f t="shared" si="3"/>
        <v>1.2</v>
      </c>
      <c r="R56">
        <f t="shared" si="4"/>
        <v>1.01</v>
      </c>
      <c r="S56">
        <f t="shared" si="5"/>
        <v>1</v>
      </c>
      <c r="T56" s="87">
        <f t="array" ref="T56">EXP(SQRT(SUM(LN(O56:S56)^2)))</f>
        <v>1.215548092916382</v>
      </c>
    </row>
    <row r="57" spans="1:20" ht="44" thickBot="1" x14ac:dyDescent="0.4">
      <c r="A57" s="15"/>
      <c r="B57" s="16" t="s">
        <v>498</v>
      </c>
      <c r="C57" s="16">
        <v>2.1535E-4</v>
      </c>
      <c r="D57" s="24" t="s">
        <v>74</v>
      </c>
      <c r="E57" s="16" t="s">
        <v>497</v>
      </c>
      <c r="F57" s="16" t="s">
        <v>218</v>
      </c>
      <c r="G57" s="16" t="s">
        <v>449</v>
      </c>
      <c r="H57" s="16" t="s">
        <v>280</v>
      </c>
      <c r="I57" s="16" t="s">
        <v>227</v>
      </c>
      <c r="J57" s="22">
        <v>2</v>
      </c>
      <c r="K57" s="7">
        <v>3</v>
      </c>
      <c r="L57" s="8">
        <v>4</v>
      </c>
      <c r="M57" s="22">
        <v>2</v>
      </c>
      <c r="N57" s="5">
        <v>1</v>
      </c>
      <c r="O57">
        <f t="shared" si="1"/>
        <v>1.05</v>
      </c>
      <c r="P57">
        <f t="shared" si="2"/>
        <v>1.05</v>
      </c>
      <c r="Q57">
        <f t="shared" si="3"/>
        <v>1.2</v>
      </c>
      <c r="R57">
        <f t="shared" si="4"/>
        <v>1.01</v>
      </c>
      <c r="S57">
        <f t="shared" si="5"/>
        <v>1</v>
      </c>
      <c r="T57" s="87">
        <f t="array" ref="T57">EXP(SQRT(SUM(LN(O57:S57)^2)))</f>
        <v>1.215548092916382</v>
      </c>
    </row>
    <row r="58" spans="1:20" ht="44" thickBot="1" x14ac:dyDescent="0.4">
      <c r="A58" s="15"/>
      <c r="B58" s="16" t="s">
        <v>403</v>
      </c>
      <c r="C58" s="16">
        <v>5.3464999999999997E-5</v>
      </c>
      <c r="D58" s="24" t="s">
        <v>74</v>
      </c>
      <c r="E58" s="16" t="s">
        <v>497</v>
      </c>
      <c r="F58" s="16" t="s">
        <v>218</v>
      </c>
      <c r="G58" s="16" t="s">
        <v>449</v>
      </c>
      <c r="H58" s="16" t="s">
        <v>280</v>
      </c>
      <c r="I58" s="16" t="s">
        <v>227</v>
      </c>
      <c r="J58" s="22">
        <v>2</v>
      </c>
      <c r="K58" s="7">
        <v>3</v>
      </c>
      <c r="L58" s="8">
        <v>4</v>
      </c>
      <c r="M58" s="22">
        <v>2</v>
      </c>
      <c r="N58" s="5">
        <v>1</v>
      </c>
      <c r="O58">
        <f t="shared" si="1"/>
        <v>1.05</v>
      </c>
      <c r="P58">
        <f t="shared" si="2"/>
        <v>1.05</v>
      </c>
      <c r="Q58">
        <f t="shared" si="3"/>
        <v>1.2</v>
      </c>
      <c r="R58">
        <f t="shared" si="4"/>
        <v>1.01</v>
      </c>
      <c r="S58">
        <f t="shared" si="5"/>
        <v>1</v>
      </c>
      <c r="T58" s="87">
        <f t="array" ref="T58">EXP(SQRT(SUM(LN(O58:S58)^2)))</f>
        <v>1.215548092916382</v>
      </c>
    </row>
    <row r="59" spans="1:20" ht="44" thickBot="1" x14ac:dyDescent="0.4">
      <c r="A59" s="15"/>
      <c r="B59" s="16" t="s">
        <v>196</v>
      </c>
      <c r="C59" s="16">
        <v>1.547E-6</v>
      </c>
      <c r="D59" s="24" t="s">
        <v>74</v>
      </c>
      <c r="E59" s="16" t="s">
        <v>497</v>
      </c>
      <c r="F59" s="16" t="s">
        <v>218</v>
      </c>
      <c r="G59" s="16" t="s">
        <v>449</v>
      </c>
      <c r="H59" s="16" t="s">
        <v>280</v>
      </c>
      <c r="I59" s="16" t="s">
        <v>227</v>
      </c>
      <c r="J59" s="22">
        <v>2</v>
      </c>
      <c r="K59" s="7">
        <v>3</v>
      </c>
      <c r="L59" s="8">
        <v>4</v>
      </c>
      <c r="M59" s="22">
        <v>2</v>
      </c>
      <c r="N59" s="5">
        <v>1</v>
      </c>
      <c r="O59">
        <f t="shared" si="1"/>
        <v>1.05</v>
      </c>
      <c r="P59">
        <f t="shared" si="2"/>
        <v>1.05</v>
      </c>
      <c r="Q59">
        <f t="shared" si="3"/>
        <v>1.2</v>
      </c>
      <c r="R59">
        <f t="shared" si="4"/>
        <v>1.01</v>
      </c>
      <c r="S59">
        <f t="shared" si="5"/>
        <v>1</v>
      </c>
      <c r="T59" s="87">
        <f t="array" ref="T59">EXP(SQRT(SUM(LN(O59:S59)^2)))</f>
        <v>1.215548092916382</v>
      </c>
    </row>
    <row r="60" spans="1:20" ht="44" thickBot="1" x14ac:dyDescent="0.4">
      <c r="A60" s="15"/>
      <c r="B60" s="16" t="s">
        <v>499</v>
      </c>
      <c r="C60" s="16">
        <v>1.6337E-5</v>
      </c>
      <c r="D60" s="24" t="s">
        <v>74</v>
      </c>
      <c r="E60" s="16" t="s">
        <v>497</v>
      </c>
      <c r="F60" s="16" t="s">
        <v>218</v>
      </c>
      <c r="G60" s="16" t="s">
        <v>449</v>
      </c>
      <c r="H60" s="16" t="s">
        <v>280</v>
      </c>
      <c r="I60" s="16" t="s">
        <v>227</v>
      </c>
      <c r="J60" s="22">
        <v>2</v>
      </c>
      <c r="K60" s="7">
        <v>3</v>
      </c>
      <c r="L60" s="8">
        <v>4</v>
      </c>
      <c r="M60" s="22">
        <v>2</v>
      </c>
      <c r="N60" s="5">
        <v>1</v>
      </c>
      <c r="O60">
        <f t="shared" si="1"/>
        <v>1.05</v>
      </c>
      <c r="P60">
        <f t="shared" si="2"/>
        <v>1.05</v>
      </c>
      <c r="Q60">
        <f t="shared" si="3"/>
        <v>1.2</v>
      </c>
      <c r="R60">
        <f t="shared" si="4"/>
        <v>1.01</v>
      </c>
      <c r="S60">
        <f t="shared" si="5"/>
        <v>1</v>
      </c>
      <c r="T60" s="87">
        <f t="array" ref="T60">EXP(SQRT(SUM(LN(O60:S60)^2)))</f>
        <v>1.215548092916382</v>
      </c>
    </row>
    <row r="61" spans="1:20" ht="44" thickBot="1" x14ac:dyDescent="0.4">
      <c r="A61" s="15"/>
      <c r="B61" s="16" t="s">
        <v>500</v>
      </c>
      <c r="C61" s="16">
        <v>4.9505000000000001E-5</v>
      </c>
      <c r="D61" s="24" t="s">
        <v>74</v>
      </c>
      <c r="E61" s="16" t="s">
        <v>497</v>
      </c>
      <c r="F61" s="16" t="s">
        <v>218</v>
      </c>
      <c r="G61" s="16" t="s">
        <v>449</v>
      </c>
      <c r="H61" s="16" t="s">
        <v>280</v>
      </c>
      <c r="I61" s="16" t="s">
        <v>227</v>
      </c>
      <c r="J61" s="22">
        <v>2</v>
      </c>
      <c r="K61" s="7">
        <v>3</v>
      </c>
      <c r="L61" s="8">
        <v>4</v>
      </c>
      <c r="M61" s="22">
        <v>2</v>
      </c>
      <c r="N61" s="5">
        <v>1</v>
      </c>
      <c r="O61">
        <f t="shared" si="1"/>
        <v>1.05</v>
      </c>
      <c r="P61">
        <f t="shared" si="2"/>
        <v>1.05</v>
      </c>
      <c r="Q61">
        <f t="shared" si="3"/>
        <v>1.2</v>
      </c>
      <c r="R61">
        <f t="shared" si="4"/>
        <v>1.01</v>
      </c>
      <c r="S61">
        <f t="shared" si="5"/>
        <v>1</v>
      </c>
      <c r="T61" s="87">
        <f t="array" ref="T61">EXP(SQRT(SUM(LN(O61:S61)^2)))</f>
        <v>1.215548092916382</v>
      </c>
    </row>
    <row r="62" spans="1:20" ht="44" thickBot="1" x14ac:dyDescent="0.4">
      <c r="A62" s="15"/>
      <c r="B62" s="16" t="s">
        <v>501</v>
      </c>
      <c r="C62" s="16">
        <v>2.4751999999999999E-4</v>
      </c>
      <c r="D62" s="24" t="s">
        <v>74</v>
      </c>
      <c r="E62" s="16" t="s">
        <v>497</v>
      </c>
      <c r="F62" s="16" t="s">
        <v>218</v>
      </c>
      <c r="G62" s="16" t="s">
        <v>449</v>
      </c>
      <c r="H62" s="16" t="s">
        <v>280</v>
      </c>
      <c r="I62" s="16" t="s">
        <v>227</v>
      </c>
      <c r="J62" s="22">
        <v>2</v>
      </c>
      <c r="K62" s="7">
        <v>3</v>
      </c>
      <c r="L62" s="8">
        <v>4</v>
      </c>
      <c r="M62" s="22">
        <v>2</v>
      </c>
      <c r="N62" s="5">
        <v>1</v>
      </c>
      <c r="O62">
        <f t="shared" si="1"/>
        <v>1.05</v>
      </c>
      <c r="P62">
        <f t="shared" si="2"/>
        <v>1.05</v>
      </c>
      <c r="Q62">
        <f t="shared" si="3"/>
        <v>1.2</v>
      </c>
      <c r="R62">
        <f t="shared" si="4"/>
        <v>1.01</v>
      </c>
      <c r="S62">
        <f t="shared" si="5"/>
        <v>1</v>
      </c>
      <c r="T62" s="87">
        <f t="array" ref="T62">EXP(SQRT(SUM(LN(O62:S62)^2)))</f>
        <v>1.215548092916382</v>
      </c>
    </row>
    <row r="64" spans="1:20" x14ac:dyDescent="0.35">
      <c r="D64" s="62"/>
    </row>
    <row r="65" spans="4:4" x14ac:dyDescent="0.35">
      <c r="D65" s="62"/>
    </row>
    <row r="66" spans="4:4" x14ac:dyDescent="0.35">
      <c r="D66" s="62"/>
    </row>
    <row r="67" spans="4:4" x14ac:dyDescent="0.35">
      <c r="D67" s="62"/>
    </row>
  </sheetData>
  <mergeCells count="1">
    <mergeCell ref="V3:AA3"/>
  </mergeCells>
  <hyperlinks>
    <hyperlink ref="A1" location="'Table of contents'!A1" display="Table of contents" xr:uid="{00000000-0004-0000-12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8"/>
  <sheetViews>
    <sheetView topLeftCell="A3" workbookViewId="0"/>
  </sheetViews>
  <sheetFormatPr defaultRowHeight="14.5" x14ac:dyDescent="0.35"/>
  <cols>
    <col min="1" max="1" width="31" customWidth="1"/>
    <col min="2" max="2" width="36.26953125" customWidth="1"/>
    <col min="3" max="3" width="29.7265625" customWidth="1"/>
    <col min="4" max="4" width="25.54296875" customWidth="1"/>
    <col min="5" max="5" width="37.81640625" customWidth="1"/>
  </cols>
  <sheetData>
    <row r="1" spans="1:6" x14ac:dyDescent="0.35">
      <c r="A1" s="78" t="s">
        <v>769</v>
      </c>
      <c r="D1" s="78" t="s">
        <v>769</v>
      </c>
    </row>
    <row r="2" spans="1:6" ht="16" thickBot="1" x14ac:dyDescent="0.4">
      <c r="A2" s="79" t="s">
        <v>765</v>
      </c>
    </row>
    <row r="3" spans="1:6" ht="26.5" thickBot="1" x14ac:dyDescent="0.4">
      <c r="A3" s="1" t="s">
        <v>0</v>
      </c>
      <c r="B3" s="2" t="s">
        <v>1</v>
      </c>
      <c r="C3" s="2" t="s">
        <v>2</v>
      </c>
      <c r="D3" s="2" t="s">
        <v>3</v>
      </c>
      <c r="E3" s="2" t="s">
        <v>4</v>
      </c>
      <c r="F3" s="2" t="s">
        <v>5</v>
      </c>
    </row>
    <row r="4" spans="1:6" ht="52.5" thickBot="1" x14ac:dyDescent="0.4">
      <c r="A4" s="3" t="s">
        <v>6</v>
      </c>
      <c r="B4" s="4" t="s">
        <v>7</v>
      </c>
      <c r="C4" s="4" t="s">
        <v>8</v>
      </c>
      <c r="D4" s="4" t="s">
        <v>9</v>
      </c>
      <c r="E4" s="4" t="s">
        <v>10</v>
      </c>
      <c r="F4" s="5">
        <v>1</v>
      </c>
    </row>
    <row r="5" spans="1:6" ht="52.5" thickBot="1" x14ac:dyDescent="0.4">
      <c r="A5" s="3" t="s">
        <v>11</v>
      </c>
      <c r="B5" s="4" t="s">
        <v>12</v>
      </c>
      <c r="C5" s="4" t="s">
        <v>13</v>
      </c>
      <c r="D5" s="4" t="s">
        <v>14</v>
      </c>
      <c r="E5" s="4" t="s">
        <v>15</v>
      </c>
      <c r="F5" s="6">
        <v>2</v>
      </c>
    </row>
    <row r="6" spans="1:6" ht="39.5" thickBot="1" x14ac:dyDescent="0.4">
      <c r="A6" s="3" t="s">
        <v>16</v>
      </c>
      <c r="B6" s="4" t="s">
        <v>17</v>
      </c>
      <c r="C6" s="4" t="s">
        <v>18</v>
      </c>
      <c r="D6" s="4" t="s">
        <v>19</v>
      </c>
      <c r="E6" s="4" t="s">
        <v>20</v>
      </c>
      <c r="F6" s="7">
        <v>3</v>
      </c>
    </row>
    <row r="7" spans="1:6" ht="39.5" thickBot="1" x14ac:dyDescent="0.4">
      <c r="A7" s="3" t="s">
        <v>21</v>
      </c>
      <c r="B7" s="4" t="s">
        <v>22</v>
      </c>
      <c r="C7" s="4" t="s">
        <v>23</v>
      </c>
      <c r="D7" s="4" t="s">
        <v>24</v>
      </c>
      <c r="E7" s="4" t="s">
        <v>25</v>
      </c>
      <c r="F7" s="8">
        <v>4</v>
      </c>
    </row>
    <row r="8" spans="1:6" ht="52.5" thickBot="1" x14ac:dyDescent="0.4">
      <c r="A8" s="3" t="s">
        <v>26</v>
      </c>
      <c r="B8" s="4" t="s">
        <v>27</v>
      </c>
      <c r="C8" s="4" t="s">
        <v>28</v>
      </c>
      <c r="D8" s="4" t="s">
        <v>29</v>
      </c>
      <c r="E8" s="4" t="s">
        <v>30</v>
      </c>
      <c r="F8" s="9">
        <v>5</v>
      </c>
    </row>
  </sheetData>
  <hyperlinks>
    <hyperlink ref="D1" location="'Table of contents'!A1" display="Table of contents" xr:uid="{00000000-0004-0000-0100-000000000000}"/>
    <hyperlink ref="A1" location="'Table of contents'!A1" display="Table of contents" xr:uid="{00000000-0004-0000-0100-000001000000}"/>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9"/>
  <sheetViews>
    <sheetView workbookViewId="0"/>
  </sheetViews>
  <sheetFormatPr defaultRowHeight="14.5" x14ac:dyDescent="0.35"/>
  <cols>
    <col min="3" max="4" width="8.7265625" customWidth="1"/>
    <col min="5" max="9" width="8.7265625" style="38"/>
  </cols>
  <sheetData>
    <row r="1" spans="1:27" x14ac:dyDescent="0.35">
      <c r="A1" s="78" t="s">
        <v>769</v>
      </c>
    </row>
    <row r="2" spans="1:27" ht="16" thickBot="1" x14ac:dyDescent="0.4">
      <c r="A2" s="79" t="s">
        <v>773</v>
      </c>
    </row>
    <row r="3" spans="1:27" ht="52.5" thickBot="1" x14ac:dyDescent="0.4">
      <c r="A3" s="1" t="s">
        <v>38</v>
      </c>
      <c r="B3" s="2" t="s">
        <v>39</v>
      </c>
      <c r="C3" s="2" t="s">
        <v>502</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44" thickBot="1" x14ac:dyDescent="0.4">
      <c r="A4" s="50" t="s">
        <v>53</v>
      </c>
      <c r="B4" t="s">
        <v>519</v>
      </c>
      <c r="C4">
        <f>(2.88+2.74+4.05+3.5+3.56)/5</f>
        <v>3.3460000000000001</v>
      </c>
      <c r="D4" t="s">
        <v>520</v>
      </c>
      <c r="E4" s="38" t="s">
        <v>521</v>
      </c>
      <c r="F4" s="38">
        <v>100</v>
      </c>
      <c r="G4" s="38" t="s">
        <v>522</v>
      </c>
      <c r="H4" s="38" t="s">
        <v>446</v>
      </c>
      <c r="I4" s="38" t="s">
        <v>524</v>
      </c>
      <c r="J4" s="59">
        <v>1</v>
      </c>
      <c r="K4" s="59">
        <v>1</v>
      </c>
      <c r="L4" s="59">
        <v>1</v>
      </c>
      <c r="M4" s="59">
        <v>1</v>
      </c>
      <c r="N4" s="59">
        <v>1</v>
      </c>
      <c r="O4">
        <f t="shared" ref="O4:S6" si="0">IF(J4=1,W$5,IF(J4=2,W$6,IF(J4=3,W$7,IF(J4=4,W$8,IF(J4=5,W$9,"no")))))</f>
        <v>1</v>
      </c>
      <c r="P4">
        <f t="shared" si="0"/>
        <v>1</v>
      </c>
      <c r="Q4">
        <f t="shared" si="0"/>
        <v>1</v>
      </c>
      <c r="R4">
        <f t="shared" si="0"/>
        <v>1</v>
      </c>
      <c r="S4">
        <f t="shared" si="0"/>
        <v>1</v>
      </c>
      <c r="T4" s="87">
        <f t="array" ref="T4">EXP(SQRT(SUM(LN(O4:S4)^2)))</f>
        <v>1</v>
      </c>
      <c r="V4" s="81" t="s">
        <v>772</v>
      </c>
      <c r="W4" s="2" t="s">
        <v>47</v>
      </c>
      <c r="X4" s="2" t="s">
        <v>48</v>
      </c>
      <c r="Y4" s="2" t="s">
        <v>49</v>
      </c>
      <c r="Z4" s="2" t="s">
        <v>50</v>
      </c>
      <c r="AA4" s="2" t="s">
        <v>51</v>
      </c>
    </row>
    <row r="5" spans="1:27" ht="43.5" x14ac:dyDescent="0.35">
      <c r="A5" s="50" t="s">
        <v>61</v>
      </c>
      <c r="B5" t="s">
        <v>525</v>
      </c>
      <c r="C5">
        <f>(194.3+229.5+175.57+167.13+215.78)/5</f>
        <v>196.45599999999999</v>
      </c>
      <c r="D5" t="s">
        <v>526</v>
      </c>
      <c r="E5" s="38" t="s">
        <v>521</v>
      </c>
      <c r="F5" s="38">
        <v>100</v>
      </c>
      <c r="G5" s="38" t="s">
        <v>527</v>
      </c>
      <c r="H5" s="38" t="s">
        <v>446</v>
      </c>
      <c r="I5" s="38" t="s">
        <v>524</v>
      </c>
      <c r="J5" s="59">
        <v>1</v>
      </c>
      <c r="K5" s="59">
        <v>1</v>
      </c>
      <c r="L5" s="59">
        <v>1</v>
      </c>
      <c r="M5" s="59">
        <v>1</v>
      </c>
      <c r="N5" s="59">
        <v>1</v>
      </c>
      <c r="O5">
        <f t="shared" si="0"/>
        <v>1</v>
      </c>
      <c r="P5">
        <f t="shared" si="0"/>
        <v>1</v>
      </c>
      <c r="Q5">
        <f t="shared" si="0"/>
        <v>1</v>
      </c>
      <c r="R5">
        <f t="shared" si="0"/>
        <v>1</v>
      </c>
      <c r="S5">
        <f t="shared" si="0"/>
        <v>1</v>
      </c>
      <c r="T5" s="87">
        <f t="array" ref="T5">EXP(SQRT(SUM(LN(O5:S5)^2)))</f>
        <v>1</v>
      </c>
      <c r="V5" s="82">
        <v>1</v>
      </c>
      <c r="W5">
        <v>1</v>
      </c>
      <c r="X5">
        <v>1</v>
      </c>
      <c r="Y5">
        <v>1</v>
      </c>
      <c r="Z5">
        <v>1</v>
      </c>
      <c r="AA5" s="83">
        <v>1</v>
      </c>
    </row>
    <row r="6" spans="1:27" ht="43.5" x14ac:dyDescent="0.35">
      <c r="C6">
        <v>194.3</v>
      </c>
      <c r="D6" t="s">
        <v>526</v>
      </c>
      <c r="E6" s="38" t="s">
        <v>521</v>
      </c>
      <c r="F6" s="38">
        <v>100</v>
      </c>
      <c r="G6" s="38">
        <v>2021</v>
      </c>
      <c r="H6" s="38" t="s">
        <v>446</v>
      </c>
      <c r="I6" s="38" t="s">
        <v>524</v>
      </c>
      <c r="J6" s="59">
        <v>1</v>
      </c>
      <c r="K6" s="59">
        <v>1</v>
      </c>
      <c r="L6" s="59">
        <v>1</v>
      </c>
      <c r="M6" s="59">
        <v>1</v>
      </c>
      <c r="N6" s="59">
        <v>1</v>
      </c>
      <c r="O6">
        <f t="shared" si="0"/>
        <v>1</v>
      </c>
      <c r="P6">
        <f t="shared" si="0"/>
        <v>1</v>
      </c>
      <c r="Q6">
        <f t="shared" si="0"/>
        <v>1</v>
      </c>
      <c r="R6">
        <f t="shared" si="0"/>
        <v>1</v>
      </c>
      <c r="S6">
        <f t="shared" si="0"/>
        <v>1</v>
      </c>
      <c r="T6" s="87">
        <f t="array" ref="T6">EXP(SQRT(SUM(LN(O6:S6)^2)))</f>
        <v>1</v>
      </c>
      <c r="V6" s="82">
        <v>2</v>
      </c>
      <c r="W6">
        <v>1.05</v>
      </c>
      <c r="X6">
        <v>1.02</v>
      </c>
      <c r="Y6">
        <v>1.02</v>
      </c>
      <c r="Z6">
        <v>1.01</v>
      </c>
      <c r="AA6" s="83">
        <v>1.05</v>
      </c>
    </row>
    <row r="7" spans="1:27" x14ac:dyDescent="0.35">
      <c r="T7" s="87"/>
      <c r="V7" s="82">
        <v>3</v>
      </c>
      <c r="W7">
        <v>1.1000000000000001</v>
      </c>
      <c r="X7">
        <v>1.05</v>
      </c>
      <c r="Y7">
        <v>1.1000000000000001</v>
      </c>
      <c r="Z7">
        <v>1.02</v>
      </c>
      <c r="AA7" s="83">
        <v>1.2</v>
      </c>
    </row>
    <row r="8" spans="1:27" x14ac:dyDescent="0.35">
      <c r="T8" s="87"/>
      <c r="V8" s="82">
        <v>4</v>
      </c>
      <c r="W8">
        <v>1.2</v>
      </c>
      <c r="X8">
        <v>1.1000000000000001</v>
      </c>
      <c r="Y8">
        <v>1.2</v>
      </c>
      <c r="Z8">
        <v>1.05</v>
      </c>
      <c r="AA8" s="83">
        <v>1.5</v>
      </c>
    </row>
    <row r="9" spans="1:27" ht="15" thickBot="1" x14ac:dyDescent="0.4">
      <c r="T9" s="87"/>
      <c r="V9" s="84">
        <v>5</v>
      </c>
      <c r="W9" s="85">
        <v>1.5</v>
      </c>
      <c r="X9" s="85">
        <v>1.2</v>
      </c>
      <c r="Y9" s="85">
        <v>1.5</v>
      </c>
      <c r="Z9" s="85">
        <v>1.1000000000000001</v>
      </c>
      <c r="AA9" s="86">
        <v>2</v>
      </c>
    </row>
  </sheetData>
  <mergeCells count="1">
    <mergeCell ref="V3:AA3"/>
  </mergeCells>
  <hyperlinks>
    <hyperlink ref="A1" location="'Table of contents'!A1" display="Table of contents" xr:uid="{00000000-0004-0000-13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A23"/>
  <sheetViews>
    <sheetView zoomScale="60" zoomScaleNormal="60" workbookViewId="0">
      <pane ySplit="3" topLeftCell="A4" activePane="bottomLeft" state="frozen"/>
      <selection pane="bottomLeft" activeCell="C1" sqref="C1:D1048576"/>
    </sheetView>
  </sheetViews>
  <sheetFormatPr defaultRowHeight="14.5" x14ac:dyDescent="0.35"/>
  <cols>
    <col min="1" max="1" width="19.453125" style="38" customWidth="1"/>
    <col min="2" max="2" width="22.26953125" style="38" bestFit="1" customWidth="1"/>
    <col min="3" max="3" width="12.453125" style="38" hidden="1" customWidth="1"/>
    <col min="4" max="4" width="25.453125" style="38" hidden="1" customWidth="1"/>
    <col min="5" max="5" width="25.453125" style="38" customWidth="1"/>
    <col min="6" max="6" width="18" style="38" customWidth="1"/>
    <col min="7" max="7" width="16.7265625" style="38" customWidth="1"/>
    <col min="8" max="8" width="16.81640625" style="38" customWidth="1"/>
    <col min="9" max="9" width="33.7265625" style="38" customWidth="1"/>
  </cols>
  <sheetData>
    <row r="1" spans="1:27" x14ac:dyDescent="0.35">
      <c r="A1" s="78" t="s">
        <v>769</v>
      </c>
    </row>
    <row r="2" spans="1:27" ht="16" thickBot="1" x14ac:dyDescent="0.4">
      <c r="A2" s="79" t="s">
        <v>762</v>
      </c>
    </row>
    <row r="3" spans="1:27" ht="60" customHeight="1" thickBot="1" x14ac:dyDescent="0.4">
      <c r="A3" s="1" t="s">
        <v>38</v>
      </c>
      <c r="B3" s="2" t="s">
        <v>39</v>
      </c>
      <c r="C3" s="2" t="s">
        <v>420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57" t="s">
        <v>620</v>
      </c>
      <c r="B4" s="58"/>
      <c r="C4" s="58"/>
      <c r="D4" s="58"/>
      <c r="E4" s="58"/>
      <c r="F4" s="58"/>
      <c r="G4" s="76"/>
      <c r="H4" s="38" t="s">
        <v>622</v>
      </c>
      <c r="I4" s="58"/>
      <c r="J4" s="58"/>
      <c r="K4" s="58"/>
      <c r="L4" s="58"/>
      <c r="M4" s="58"/>
      <c r="N4" s="58"/>
      <c r="O4" t="str">
        <f t="shared" ref="O4:S6" si="0">IF(J4=1,W$5,IF(J4=2,W$6,IF(J4=3,W$7,IF(J4=4,W$8,IF(J4=5,W$9,"no")))))</f>
        <v>no</v>
      </c>
      <c r="P4" t="str">
        <f t="shared" si="0"/>
        <v>no</v>
      </c>
      <c r="Q4" t="str">
        <f t="shared" si="0"/>
        <v>no</v>
      </c>
      <c r="R4" t="str">
        <f t="shared" si="0"/>
        <v>no</v>
      </c>
      <c r="S4" t="str">
        <f t="shared" si="0"/>
        <v>no</v>
      </c>
      <c r="T4" s="87" t="e">
        <f t="array" ref="T4">EXP(SQRT(SUM(LN(O4:S4)^2)))</f>
        <v>#VALUE!</v>
      </c>
      <c r="V4" s="81" t="s">
        <v>772</v>
      </c>
      <c r="W4" s="2" t="s">
        <v>47</v>
      </c>
      <c r="X4" s="2" t="s">
        <v>48</v>
      </c>
      <c r="Y4" s="2" t="s">
        <v>49</v>
      </c>
      <c r="Z4" s="2" t="s">
        <v>50</v>
      </c>
      <c r="AA4" s="2" t="s">
        <v>51</v>
      </c>
    </row>
    <row r="5" spans="1:27" ht="29" x14ac:dyDescent="0.35">
      <c r="A5" s="47" t="s">
        <v>53</v>
      </c>
      <c r="C5" t="s">
        <v>623</v>
      </c>
      <c r="D5" t="s">
        <v>624</v>
      </c>
      <c r="E5" s="38" t="s">
        <v>712</v>
      </c>
      <c r="F5" s="38" t="s">
        <v>694</v>
      </c>
      <c r="G5" s="76" t="s">
        <v>621</v>
      </c>
      <c r="H5" s="38" t="s">
        <v>622</v>
      </c>
      <c r="I5" s="38" t="s">
        <v>695</v>
      </c>
      <c r="J5" s="66">
        <v>4</v>
      </c>
      <c r="K5" s="74">
        <v>5</v>
      </c>
      <c r="L5" s="74">
        <v>5</v>
      </c>
      <c r="M5" s="59">
        <v>1</v>
      </c>
      <c r="N5" s="59">
        <v>1</v>
      </c>
      <c r="O5">
        <f t="shared" si="0"/>
        <v>1.2</v>
      </c>
      <c r="P5">
        <f t="shared" si="0"/>
        <v>1.2</v>
      </c>
      <c r="Q5">
        <f t="shared" si="0"/>
        <v>1.5</v>
      </c>
      <c r="R5">
        <f t="shared" si="0"/>
        <v>1</v>
      </c>
      <c r="S5">
        <f t="shared" si="0"/>
        <v>1</v>
      </c>
      <c r="T5" s="87">
        <f t="array" ref="T5">EXP(SQRT(SUM(LN(O5:S5)^2)))</f>
        <v>1.6168893782141394</v>
      </c>
      <c r="V5" s="82">
        <v>1</v>
      </c>
      <c r="W5">
        <v>1</v>
      </c>
      <c r="X5">
        <v>1</v>
      </c>
      <c r="Y5">
        <v>1</v>
      </c>
      <c r="Z5">
        <v>1</v>
      </c>
      <c r="AA5" s="83">
        <v>1</v>
      </c>
    </row>
    <row r="6" spans="1:27" ht="67.5" customHeight="1" x14ac:dyDescent="0.35">
      <c r="A6" s="47" t="s">
        <v>67</v>
      </c>
      <c r="B6" s="38" t="s">
        <v>625</v>
      </c>
      <c r="C6" s="38">
        <v>89</v>
      </c>
      <c r="D6" t="s">
        <v>74</v>
      </c>
      <c r="E6" s="38" t="s">
        <v>712</v>
      </c>
      <c r="F6" s="38" t="s">
        <v>694</v>
      </c>
      <c r="G6" s="76" t="s">
        <v>621</v>
      </c>
      <c r="H6" s="38" t="s">
        <v>622</v>
      </c>
      <c r="I6" s="38" t="s">
        <v>695</v>
      </c>
      <c r="J6" s="66">
        <v>4</v>
      </c>
      <c r="K6" s="74">
        <v>5</v>
      </c>
      <c r="L6" s="66">
        <v>4</v>
      </c>
      <c r="M6" s="59">
        <v>1</v>
      </c>
      <c r="N6" s="59">
        <v>1</v>
      </c>
      <c r="O6">
        <f t="shared" si="0"/>
        <v>1.2</v>
      </c>
      <c r="P6">
        <f t="shared" si="0"/>
        <v>1.2</v>
      </c>
      <c r="Q6">
        <f t="shared" si="0"/>
        <v>1.2</v>
      </c>
      <c r="R6">
        <f t="shared" si="0"/>
        <v>1</v>
      </c>
      <c r="S6">
        <f t="shared" si="0"/>
        <v>1</v>
      </c>
      <c r="T6" s="87">
        <f t="array" ref="T6">EXP(SQRT(SUM(LN(O6:S6)^2)))</f>
        <v>1.3713425173473328</v>
      </c>
      <c r="V6" s="82">
        <v>2</v>
      </c>
      <c r="W6">
        <v>1.05</v>
      </c>
      <c r="X6">
        <v>1.02</v>
      </c>
      <c r="Y6">
        <v>1.02</v>
      </c>
      <c r="Z6">
        <v>1.01</v>
      </c>
      <c r="AA6" s="83">
        <v>1.05</v>
      </c>
    </row>
    <row r="7" spans="1:27" ht="67.5" customHeight="1" x14ac:dyDescent="0.35">
      <c r="A7" s="47" t="s">
        <v>456</v>
      </c>
      <c r="B7" t="s">
        <v>626</v>
      </c>
      <c r="C7" s="38">
        <v>59</v>
      </c>
      <c r="D7" t="s">
        <v>74</v>
      </c>
      <c r="E7" s="38" t="s">
        <v>712</v>
      </c>
      <c r="F7" s="38" t="s">
        <v>694</v>
      </c>
      <c r="G7" s="76" t="s">
        <v>621</v>
      </c>
      <c r="H7" s="38" t="s">
        <v>622</v>
      </c>
      <c r="I7" s="38" t="s">
        <v>695</v>
      </c>
      <c r="J7" s="66">
        <v>4</v>
      </c>
      <c r="K7" s="74">
        <v>5</v>
      </c>
      <c r="L7" s="66">
        <v>4</v>
      </c>
      <c r="M7" s="59">
        <v>1</v>
      </c>
      <c r="N7" s="59">
        <v>1</v>
      </c>
      <c r="O7">
        <f t="shared" ref="O7:O21" si="1">IF(J7=1,W$5,IF(J7=2,W$6,IF(J7=3,W$7,IF(J7=4,W$8,IF(J7=5,W$9,"no")))))</f>
        <v>1.2</v>
      </c>
      <c r="P7">
        <f t="shared" ref="P7:P21" si="2">IF(K7=1,X$5,IF(K7=2,X$6,IF(K7=3,X$7,IF(K7=4,X$8,IF(K7=5,X$9,"no")))))</f>
        <v>1.2</v>
      </c>
      <c r="Q7">
        <f t="shared" ref="Q7:Q21" si="3">IF(L7=1,Y$5,IF(L7=2,Y$6,IF(L7=3,Y$7,IF(L7=4,Y$8,IF(L7=5,Y$9,"no")))))</f>
        <v>1.2</v>
      </c>
      <c r="R7">
        <f t="shared" ref="R7:R21" si="4">IF(M7=1,Z$5,IF(M7=2,Z$6,IF(M7=3,Z$7,IF(M7=4,Z$8,IF(M7=5,Z$9,"no")))))</f>
        <v>1</v>
      </c>
      <c r="S7">
        <f t="shared" ref="S7:S21" si="5">IF(N7=1,AA$5,IF(N7=2,AA$6,IF(N7=3,AA$7,IF(N7=4,AA$8,IF(N7=5,AA$9,"no")))))</f>
        <v>1</v>
      </c>
      <c r="T7" s="87">
        <f t="array" ref="T7">EXP(SQRT(SUM(LN(O7:S7)^2)))</f>
        <v>1.3713425173473328</v>
      </c>
      <c r="V7" s="82">
        <v>3</v>
      </c>
      <c r="W7">
        <v>1.1000000000000001</v>
      </c>
      <c r="X7">
        <v>1.05</v>
      </c>
      <c r="Y7">
        <v>1.1000000000000001</v>
      </c>
      <c r="Z7">
        <v>1.02</v>
      </c>
      <c r="AA7" s="83">
        <v>1.2</v>
      </c>
    </row>
    <row r="8" spans="1:27" ht="43.5" x14ac:dyDescent="0.35">
      <c r="A8" s="47"/>
      <c r="B8" t="s">
        <v>627</v>
      </c>
      <c r="C8">
        <v>45</v>
      </c>
      <c r="D8" t="s">
        <v>74</v>
      </c>
      <c r="E8" s="38" t="s">
        <v>628</v>
      </c>
      <c r="F8" s="38" t="s">
        <v>698</v>
      </c>
      <c r="G8" s="76" t="s">
        <v>621</v>
      </c>
      <c r="H8" s="38" t="s">
        <v>622</v>
      </c>
      <c r="I8" s="38" t="s">
        <v>696</v>
      </c>
      <c r="J8" s="66">
        <v>4</v>
      </c>
      <c r="K8" s="66">
        <v>4</v>
      </c>
      <c r="L8" s="66">
        <v>4</v>
      </c>
      <c r="M8" s="59">
        <v>1</v>
      </c>
      <c r="N8" s="59">
        <v>1</v>
      </c>
      <c r="O8">
        <f t="shared" si="1"/>
        <v>1.2</v>
      </c>
      <c r="P8">
        <f t="shared" si="2"/>
        <v>1.1000000000000001</v>
      </c>
      <c r="Q8">
        <f t="shared" si="3"/>
        <v>1.2</v>
      </c>
      <c r="R8">
        <f t="shared" si="4"/>
        <v>1</v>
      </c>
      <c r="S8">
        <f t="shared" si="5"/>
        <v>1</v>
      </c>
      <c r="T8" s="87">
        <f t="array" ref="T8">EXP(SQRT(SUM(LN(O8:S8)^2)))</f>
        <v>1.3163902184345033</v>
      </c>
      <c r="V8" s="82">
        <v>4</v>
      </c>
      <c r="W8">
        <v>1.2</v>
      </c>
      <c r="X8">
        <v>1.1000000000000001</v>
      </c>
      <c r="Y8">
        <v>1.2</v>
      </c>
      <c r="Z8">
        <v>1.05</v>
      </c>
      <c r="AA8" s="83">
        <v>1.5</v>
      </c>
    </row>
    <row r="9" spans="1:27" ht="44" thickBot="1" x14ac:dyDescent="0.4">
      <c r="A9" s="47"/>
      <c r="B9" t="s">
        <v>629</v>
      </c>
      <c r="C9" s="38">
        <v>53</v>
      </c>
      <c r="D9" t="s">
        <v>74</v>
      </c>
      <c r="E9" s="38" t="s">
        <v>628</v>
      </c>
      <c r="F9" s="38" t="s">
        <v>698</v>
      </c>
      <c r="G9" s="76" t="s">
        <v>621</v>
      </c>
      <c r="H9" s="38" t="s">
        <v>622</v>
      </c>
      <c r="I9" s="38" t="s">
        <v>696</v>
      </c>
      <c r="J9" s="66">
        <v>4</v>
      </c>
      <c r="K9" s="66">
        <v>4</v>
      </c>
      <c r="L9" s="66">
        <v>4</v>
      </c>
      <c r="M9" s="59">
        <v>1</v>
      </c>
      <c r="N9" s="59">
        <v>1</v>
      </c>
      <c r="O9">
        <f t="shared" si="1"/>
        <v>1.2</v>
      </c>
      <c r="P9">
        <f t="shared" si="2"/>
        <v>1.1000000000000001</v>
      </c>
      <c r="Q9">
        <f t="shared" si="3"/>
        <v>1.2</v>
      </c>
      <c r="R9">
        <f t="shared" si="4"/>
        <v>1</v>
      </c>
      <c r="S9">
        <f t="shared" si="5"/>
        <v>1</v>
      </c>
      <c r="T9" s="87">
        <f t="array" ref="T9">EXP(SQRT(SUM(LN(O9:S9)^2)))</f>
        <v>1.3163902184345033</v>
      </c>
      <c r="V9" s="84">
        <v>5</v>
      </c>
      <c r="W9" s="85">
        <v>1.5</v>
      </c>
      <c r="X9" s="85">
        <v>1.2</v>
      </c>
      <c r="Y9" s="85">
        <v>1.5</v>
      </c>
      <c r="Z9" s="85">
        <v>1.1000000000000001</v>
      </c>
      <c r="AA9" s="86">
        <v>2</v>
      </c>
    </row>
    <row r="10" spans="1:27" ht="60.75" customHeight="1" x14ac:dyDescent="0.35">
      <c r="A10" s="47"/>
      <c r="B10" t="s">
        <v>630</v>
      </c>
      <c r="C10" s="38">
        <v>333</v>
      </c>
      <c r="D10" t="s">
        <v>74</v>
      </c>
      <c r="E10" s="38" t="s">
        <v>628</v>
      </c>
      <c r="F10" s="38" t="s">
        <v>698</v>
      </c>
      <c r="G10" s="76" t="s">
        <v>621</v>
      </c>
      <c r="H10" s="38" t="s">
        <v>622</v>
      </c>
      <c r="I10" s="38" t="s">
        <v>696</v>
      </c>
      <c r="J10" s="66">
        <v>4</v>
      </c>
      <c r="K10" s="66">
        <v>4</v>
      </c>
      <c r="L10" s="66">
        <v>4</v>
      </c>
      <c r="M10" s="59">
        <v>1</v>
      </c>
      <c r="N10" s="59">
        <v>1</v>
      </c>
      <c r="O10">
        <f t="shared" si="1"/>
        <v>1.2</v>
      </c>
      <c r="P10">
        <f t="shared" si="2"/>
        <v>1.1000000000000001</v>
      </c>
      <c r="Q10">
        <f t="shared" si="3"/>
        <v>1.2</v>
      </c>
      <c r="R10">
        <f t="shared" si="4"/>
        <v>1</v>
      </c>
      <c r="S10">
        <f t="shared" si="5"/>
        <v>1</v>
      </c>
      <c r="T10" s="87">
        <f t="array" ref="T10">EXP(SQRT(SUM(LN(O10:S10)^2)))</f>
        <v>1.3163902184345033</v>
      </c>
    </row>
    <row r="11" spans="1:27" ht="79.5" customHeight="1" x14ac:dyDescent="0.35">
      <c r="A11" s="47" t="s">
        <v>631</v>
      </c>
      <c r="B11" s="38" t="s">
        <v>825</v>
      </c>
      <c r="C11" s="38">
        <v>4.95</v>
      </c>
      <c r="D11" t="s">
        <v>74</v>
      </c>
      <c r="E11" s="38" t="s">
        <v>628</v>
      </c>
      <c r="F11" s="38" t="s">
        <v>698</v>
      </c>
      <c r="G11" s="76" t="s">
        <v>621</v>
      </c>
      <c r="H11" s="38" t="s">
        <v>622</v>
      </c>
      <c r="I11" s="38" t="s">
        <v>696</v>
      </c>
      <c r="J11" s="66">
        <v>4</v>
      </c>
      <c r="K11" s="66">
        <v>4</v>
      </c>
      <c r="L11" s="66">
        <v>4</v>
      </c>
      <c r="M11" s="59">
        <v>1</v>
      </c>
      <c r="N11" s="59">
        <v>1</v>
      </c>
      <c r="O11">
        <f t="shared" si="1"/>
        <v>1.2</v>
      </c>
      <c r="P11">
        <f t="shared" si="2"/>
        <v>1.1000000000000001</v>
      </c>
      <c r="Q11">
        <f t="shared" si="3"/>
        <v>1.2</v>
      </c>
      <c r="R11">
        <f t="shared" si="4"/>
        <v>1</v>
      </c>
      <c r="S11">
        <f t="shared" si="5"/>
        <v>1</v>
      </c>
      <c r="T11" s="87">
        <f t="array" ref="T11">EXP(SQRT(SUM(LN(O11:S11)^2)))</f>
        <v>1.3163902184345033</v>
      </c>
    </row>
    <row r="12" spans="1:27" ht="69.75" customHeight="1" x14ac:dyDescent="0.35">
      <c r="A12" s="47" t="s">
        <v>437</v>
      </c>
      <c r="B12"/>
      <c r="C12" s="38">
        <v>89</v>
      </c>
      <c r="D12" t="s">
        <v>74</v>
      </c>
      <c r="E12" s="38" t="s">
        <v>628</v>
      </c>
      <c r="F12" s="38" t="s">
        <v>698</v>
      </c>
      <c r="G12" s="76" t="s">
        <v>621</v>
      </c>
      <c r="H12" s="38" t="s">
        <v>622</v>
      </c>
      <c r="I12" s="38" t="s">
        <v>696</v>
      </c>
      <c r="J12" s="66">
        <v>4</v>
      </c>
      <c r="K12" s="66">
        <v>4</v>
      </c>
      <c r="L12" s="66">
        <v>4</v>
      </c>
      <c r="M12" s="59">
        <v>1</v>
      </c>
      <c r="N12" s="59">
        <v>1</v>
      </c>
      <c r="O12">
        <f t="shared" si="1"/>
        <v>1.2</v>
      </c>
      <c r="P12">
        <f t="shared" si="2"/>
        <v>1.1000000000000001</v>
      </c>
      <c r="Q12">
        <f t="shared" si="3"/>
        <v>1.2</v>
      </c>
      <c r="R12">
        <f t="shared" si="4"/>
        <v>1</v>
      </c>
      <c r="S12">
        <f t="shared" si="5"/>
        <v>1</v>
      </c>
      <c r="T12" s="87">
        <f t="array" ref="T12">EXP(SQRT(SUM(LN(O12:S12)^2)))</f>
        <v>1.3163902184345033</v>
      </c>
    </row>
    <row r="13" spans="1:27" ht="69.75" customHeight="1" x14ac:dyDescent="0.35">
      <c r="A13" s="47" t="s">
        <v>632</v>
      </c>
      <c r="B13"/>
      <c r="C13" s="38">
        <v>23.7</v>
      </c>
      <c r="D13" t="s">
        <v>74</v>
      </c>
      <c r="E13" s="38" t="s">
        <v>628</v>
      </c>
      <c r="F13" s="38" t="s">
        <v>698</v>
      </c>
      <c r="G13" s="76" t="s">
        <v>621</v>
      </c>
      <c r="H13" s="38" t="s">
        <v>622</v>
      </c>
      <c r="I13" s="38" t="s">
        <v>696</v>
      </c>
      <c r="J13" s="66">
        <v>4</v>
      </c>
      <c r="K13" s="66">
        <v>4</v>
      </c>
      <c r="L13" s="66">
        <v>4</v>
      </c>
      <c r="M13" s="59">
        <v>1</v>
      </c>
      <c r="N13" s="59">
        <v>1</v>
      </c>
      <c r="O13">
        <f t="shared" si="1"/>
        <v>1.2</v>
      </c>
      <c r="P13">
        <f t="shared" si="2"/>
        <v>1.1000000000000001</v>
      </c>
      <c r="Q13">
        <f t="shared" si="3"/>
        <v>1.2</v>
      </c>
      <c r="R13">
        <f t="shared" si="4"/>
        <v>1</v>
      </c>
      <c r="S13">
        <f t="shared" si="5"/>
        <v>1</v>
      </c>
      <c r="T13" s="87">
        <f t="array" ref="T13">EXP(SQRT(SUM(LN(O13:S13)^2)))</f>
        <v>1.3163902184345033</v>
      </c>
    </row>
    <row r="14" spans="1:27" ht="87.75" customHeight="1" x14ac:dyDescent="0.35">
      <c r="A14" s="47" t="s">
        <v>634</v>
      </c>
      <c r="C14" s="38">
        <v>69</v>
      </c>
      <c r="D14" t="s">
        <v>74</v>
      </c>
      <c r="E14" s="38" t="s">
        <v>635</v>
      </c>
      <c r="F14" s="38" t="s">
        <v>717</v>
      </c>
      <c r="G14" s="76" t="s">
        <v>621</v>
      </c>
      <c r="H14" s="38" t="s">
        <v>622</v>
      </c>
      <c r="I14" s="38" t="s">
        <v>718</v>
      </c>
      <c r="J14" s="66">
        <v>4</v>
      </c>
      <c r="K14" s="75">
        <v>3</v>
      </c>
      <c r="L14" s="66">
        <v>4</v>
      </c>
      <c r="M14" s="59">
        <v>1</v>
      </c>
      <c r="N14" s="59">
        <v>1</v>
      </c>
      <c r="O14">
        <f t="shared" si="1"/>
        <v>1.2</v>
      </c>
      <c r="P14">
        <f t="shared" si="2"/>
        <v>1.05</v>
      </c>
      <c r="Q14">
        <f t="shared" si="3"/>
        <v>1.2</v>
      </c>
      <c r="R14">
        <f t="shared" si="4"/>
        <v>1</v>
      </c>
      <c r="S14">
        <f t="shared" si="5"/>
        <v>1</v>
      </c>
      <c r="T14" s="87">
        <f t="array" ref="T14">EXP(SQRT(SUM(LN(O14:S14)^2)))</f>
        <v>1.3000688016831126</v>
      </c>
    </row>
    <row r="15" spans="1:27" ht="92.25" customHeight="1" x14ac:dyDescent="0.35">
      <c r="A15" s="47" t="s">
        <v>636</v>
      </c>
      <c r="B15" s="38" t="s">
        <v>637</v>
      </c>
      <c r="C15" s="38">
        <v>1</v>
      </c>
      <c r="D15" t="s">
        <v>638</v>
      </c>
      <c r="E15" s="38" t="s">
        <v>697</v>
      </c>
      <c r="F15" s="38" t="s">
        <v>698</v>
      </c>
      <c r="G15" s="76" t="s">
        <v>621</v>
      </c>
      <c r="H15" s="38" t="s">
        <v>622</v>
      </c>
      <c r="I15" s="38" t="s">
        <v>696</v>
      </c>
      <c r="J15" s="66">
        <v>4</v>
      </c>
      <c r="K15" s="66">
        <v>4</v>
      </c>
      <c r="L15" s="66">
        <v>4</v>
      </c>
      <c r="M15" s="59">
        <v>1</v>
      </c>
      <c r="N15" s="59">
        <v>1</v>
      </c>
      <c r="O15">
        <f t="shared" si="1"/>
        <v>1.2</v>
      </c>
      <c r="P15">
        <f t="shared" si="2"/>
        <v>1.1000000000000001</v>
      </c>
      <c r="Q15">
        <f t="shared" si="3"/>
        <v>1.2</v>
      </c>
      <c r="R15">
        <f t="shared" si="4"/>
        <v>1</v>
      </c>
      <c r="S15">
        <f t="shared" si="5"/>
        <v>1</v>
      </c>
      <c r="T15" s="87">
        <f t="array" ref="T15">EXP(SQRT(SUM(LN(O15:S15)^2)))</f>
        <v>1.3163902184345033</v>
      </c>
    </row>
    <row r="16" spans="1:27" ht="56.25" customHeight="1" x14ac:dyDescent="0.35">
      <c r="A16" s="47" t="s">
        <v>639</v>
      </c>
      <c r="B16" s="38" t="s">
        <v>640</v>
      </c>
      <c r="C16" s="38">
        <v>1.9</v>
      </c>
      <c r="D16" t="s">
        <v>638</v>
      </c>
      <c r="E16" s="38" t="s">
        <v>697</v>
      </c>
      <c r="F16" s="38" t="s">
        <v>698</v>
      </c>
      <c r="G16" s="76" t="s">
        <v>621</v>
      </c>
      <c r="H16" s="38" t="s">
        <v>622</v>
      </c>
      <c r="I16" s="38" t="s">
        <v>696</v>
      </c>
      <c r="J16" s="66">
        <v>4</v>
      </c>
      <c r="K16" s="66">
        <v>4</v>
      </c>
      <c r="L16" s="66">
        <v>4</v>
      </c>
      <c r="M16" s="59">
        <v>1</v>
      </c>
      <c r="N16" s="59">
        <v>1</v>
      </c>
      <c r="O16">
        <f t="shared" si="1"/>
        <v>1.2</v>
      </c>
      <c r="P16">
        <f t="shared" si="2"/>
        <v>1.1000000000000001</v>
      </c>
      <c r="Q16">
        <f t="shared" si="3"/>
        <v>1.2</v>
      </c>
      <c r="R16">
        <f t="shared" si="4"/>
        <v>1</v>
      </c>
      <c r="S16">
        <f t="shared" si="5"/>
        <v>1</v>
      </c>
      <c r="T16" s="87">
        <f t="array" ref="T16">EXP(SQRT(SUM(LN(O16:S16)^2)))</f>
        <v>1.3163902184345033</v>
      </c>
    </row>
    <row r="17" spans="1:20" ht="43.5" x14ac:dyDescent="0.35">
      <c r="A17" s="47"/>
      <c r="B17" t="s">
        <v>641</v>
      </c>
      <c r="C17" s="38">
        <v>2</v>
      </c>
      <c r="D17" t="s">
        <v>638</v>
      </c>
      <c r="E17" s="38" t="s">
        <v>697</v>
      </c>
      <c r="F17" s="38" t="s">
        <v>698</v>
      </c>
      <c r="G17" s="76" t="s">
        <v>621</v>
      </c>
      <c r="H17" s="38" t="s">
        <v>622</v>
      </c>
      <c r="I17" s="38" t="s">
        <v>696</v>
      </c>
      <c r="J17" s="66">
        <v>4</v>
      </c>
      <c r="K17" s="66">
        <v>4</v>
      </c>
      <c r="L17" s="66">
        <v>4</v>
      </c>
      <c r="M17" s="59">
        <v>1</v>
      </c>
      <c r="N17" s="59">
        <v>1</v>
      </c>
      <c r="O17">
        <f t="shared" si="1"/>
        <v>1.2</v>
      </c>
      <c r="P17">
        <f t="shared" si="2"/>
        <v>1.1000000000000001</v>
      </c>
      <c r="Q17">
        <f t="shared" si="3"/>
        <v>1.2</v>
      </c>
      <c r="R17">
        <f t="shared" si="4"/>
        <v>1</v>
      </c>
      <c r="S17">
        <f t="shared" si="5"/>
        <v>1</v>
      </c>
      <c r="T17" s="87">
        <f t="array" ref="T17">EXP(SQRT(SUM(LN(O17:S17)^2)))</f>
        <v>1.3163902184345033</v>
      </c>
    </row>
    <row r="18" spans="1:20" s="38" customFormat="1" ht="43.5" x14ac:dyDescent="0.35">
      <c r="A18" s="47"/>
      <c r="B18" s="38" t="s">
        <v>642</v>
      </c>
      <c r="C18" s="38">
        <v>1</v>
      </c>
      <c r="D18" t="s">
        <v>638</v>
      </c>
      <c r="E18" s="38" t="s">
        <v>697</v>
      </c>
      <c r="F18" s="38" t="s">
        <v>698</v>
      </c>
      <c r="G18" s="76" t="s">
        <v>621</v>
      </c>
      <c r="H18" s="38" t="s">
        <v>622</v>
      </c>
      <c r="I18" s="38" t="s">
        <v>696</v>
      </c>
      <c r="J18" s="66">
        <v>4</v>
      </c>
      <c r="K18" s="66">
        <v>4</v>
      </c>
      <c r="L18" s="66">
        <v>4</v>
      </c>
      <c r="M18" s="59">
        <v>1</v>
      </c>
      <c r="N18" s="59">
        <v>1</v>
      </c>
      <c r="O18">
        <f t="shared" si="1"/>
        <v>1.2</v>
      </c>
      <c r="P18">
        <f t="shared" si="2"/>
        <v>1.1000000000000001</v>
      </c>
      <c r="Q18">
        <f t="shared" si="3"/>
        <v>1.2</v>
      </c>
      <c r="R18">
        <f t="shared" si="4"/>
        <v>1</v>
      </c>
      <c r="S18">
        <f t="shared" si="5"/>
        <v>1</v>
      </c>
      <c r="T18" s="87">
        <f t="array" ref="T18">EXP(SQRT(SUM(LN(O18:S18)^2)))</f>
        <v>1.3163902184345033</v>
      </c>
    </row>
    <row r="19" spans="1:20" s="38" customFormat="1" ht="43.5" x14ac:dyDescent="0.35">
      <c r="B19" s="38" t="s">
        <v>643</v>
      </c>
      <c r="C19" s="38">
        <v>1</v>
      </c>
      <c r="D19" t="s">
        <v>638</v>
      </c>
      <c r="E19" s="38" t="s">
        <v>697</v>
      </c>
      <c r="F19" s="38" t="s">
        <v>698</v>
      </c>
      <c r="G19" s="76" t="s">
        <v>621</v>
      </c>
      <c r="H19" s="38" t="s">
        <v>622</v>
      </c>
      <c r="I19" s="38" t="s">
        <v>696</v>
      </c>
      <c r="J19" s="66">
        <v>4</v>
      </c>
      <c r="K19" s="66">
        <v>4</v>
      </c>
      <c r="L19" s="66">
        <v>4</v>
      </c>
      <c r="M19" s="59">
        <v>1</v>
      </c>
      <c r="N19" s="59">
        <v>1</v>
      </c>
      <c r="O19">
        <f t="shared" si="1"/>
        <v>1.2</v>
      </c>
      <c r="P19">
        <f t="shared" si="2"/>
        <v>1.1000000000000001</v>
      </c>
      <c r="Q19">
        <f t="shared" si="3"/>
        <v>1.2</v>
      </c>
      <c r="R19">
        <f t="shared" si="4"/>
        <v>1</v>
      </c>
      <c r="S19">
        <f t="shared" si="5"/>
        <v>1</v>
      </c>
      <c r="T19" s="87">
        <f t="array" ref="T19">EXP(SQRT(SUM(LN(O19:S19)^2)))</f>
        <v>1.3163902184345033</v>
      </c>
    </row>
    <row r="20" spans="1:20" s="38" customFormat="1" ht="43.5" x14ac:dyDescent="0.35">
      <c r="B20" s="38" t="s">
        <v>644</v>
      </c>
      <c r="C20" s="38">
        <v>0</v>
      </c>
      <c r="D20" t="s">
        <v>638</v>
      </c>
      <c r="E20" s="38" t="s">
        <v>697</v>
      </c>
      <c r="F20" s="38" t="s">
        <v>698</v>
      </c>
      <c r="G20" s="76" t="s">
        <v>621</v>
      </c>
      <c r="H20" s="38" t="s">
        <v>622</v>
      </c>
      <c r="I20" s="38" t="s">
        <v>696</v>
      </c>
      <c r="J20" s="66">
        <v>4</v>
      </c>
      <c r="K20" s="66">
        <v>4</v>
      </c>
      <c r="L20" s="66">
        <v>4</v>
      </c>
      <c r="M20" s="59">
        <v>1</v>
      </c>
      <c r="N20" s="59">
        <v>1</v>
      </c>
      <c r="O20">
        <f t="shared" si="1"/>
        <v>1.2</v>
      </c>
      <c r="P20">
        <f t="shared" si="2"/>
        <v>1.1000000000000001</v>
      </c>
      <c r="Q20">
        <f t="shared" si="3"/>
        <v>1.2</v>
      </c>
      <c r="R20">
        <f t="shared" si="4"/>
        <v>1</v>
      </c>
      <c r="S20">
        <f t="shared" si="5"/>
        <v>1</v>
      </c>
      <c r="T20" s="87">
        <f t="array" ref="T20">EXP(SQRT(SUM(LN(O20:S20)^2)))</f>
        <v>1.3163902184345033</v>
      </c>
    </row>
    <row r="21" spans="1:20" ht="101.5" x14ac:dyDescent="0.35">
      <c r="A21" s="47" t="s">
        <v>798</v>
      </c>
      <c r="B21" s="38" t="s">
        <v>799</v>
      </c>
      <c r="E21" s="38" t="s">
        <v>805</v>
      </c>
      <c r="F21" s="38" t="s">
        <v>806</v>
      </c>
      <c r="G21" s="38">
        <v>1990</v>
      </c>
      <c r="H21" s="38" t="s">
        <v>807</v>
      </c>
      <c r="I21" s="38" t="s">
        <v>808</v>
      </c>
      <c r="J21" s="66">
        <v>4</v>
      </c>
      <c r="K21" s="66">
        <v>4</v>
      </c>
      <c r="L21" s="74">
        <v>5</v>
      </c>
      <c r="M21" s="61">
        <v>2</v>
      </c>
      <c r="N21" s="59">
        <v>1</v>
      </c>
      <c r="O21">
        <f t="shared" si="1"/>
        <v>1.2</v>
      </c>
      <c r="P21">
        <f t="shared" si="2"/>
        <v>1.1000000000000001</v>
      </c>
      <c r="Q21">
        <f t="shared" si="3"/>
        <v>1.5</v>
      </c>
      <c r="R21">
        <f t="shared" si="4"/>
        <v>1.01</v>
      </c>
      <c r="S21">
        <f t="shared" si="5"/>
        <v>1</v>
      </c>
      <c r="T21" s="87">
        <f t="array" ref="T21">EXP(SQRT(SUM(LN(O21:S21)^2)))</f>
        <v>1.5758289066762539</v>
      </c>
    </row>
    <row r="22" spans="1:20" ht="29" x14ac:dyDescent="0.35">
      <c r="B22" s="38" t="s">
        <v>800</v>
      </c>
      <c r="E22" s="38" t="s">
        <v>802</v>
      </c>
      <c r="F22" s="38" t="s">
        <v>218</v>
      </c>
      <c r="G22" s="38" t="s">
        <v>621</v>
      </c>
      <c r="H22" s="38" t="s">
        <v>803</v>
      </c>
      <c r="I22" s="89" t="s">
        <v>227</v>
      </c>
      <c r="J22" s="61">
        <v>2</v>
      </c>
      <c r="K22" s="75">
        <v>3</v>
      </c>
      <c r="L22" s="66">
        <v>4</v>
      </c>
      <c r="M22" s="61">
        <v>2</v>
      </c>
      <c r="N22" s="59">
        <v>1</v>
      </c>
      <c r="O22">
        <f t="shared" ref="O22:O23" si="6">IF(J22=1,W$5,IF(J22=2,W$6,IF(J22=3,W$7,IF(J22=4,W$8,IF(J22=5,W$9,"no")))))</f>
        <v>1.05</v>
      </c>
      <c r="P22">
        <f t="shared" ref="P22:P23" si="7">IF(K22=1,X$5,IF(K22=2,X$6,IF(K22=3,X$7,IF(K22=4,X$8,IF(K22=5,X$9,"no")))))</f>
        <v>1.05</v>
      </c>
      <c r="Q22">
        <f t="shared" ref="Q22:Q23" si="8">IF(L22=1,Y$5,IF(L22=2,Y$6,IF(L22=3,Y$7,IF(L22=4,Y$8,IF(L22=5,Y$9,"no")))))</f>
        <v>1.2</v>
      </c>
      <c r="R22">
        <f t="shared" ref="R22:R23" si="9">IF(M22=1,Z$5,IF(M22=2,Z$6,IF(M22=3,Z$7,IF(M22=4,Z$8,IF(M22=5,Z$9,"no")))))</f>
        <v>1.01</v>
      </c>
      <c r="S22">
        <f t="shared" ref="S22:S23" si="10">IF(N22=1,AA$5,IF(N22=2,AA$6,IF(N22=3,AA$7,IF(N22=4,AA$8,IF(N22=5,AA$9,"no")))))</f>
        <v>1</v>
      </c>
      <c r="T22" s="87">
        <f t="array" ref="T22">EXP(SQRT(SUM(LN(O22:S22)^2)))</f>
        <v>1.215548092916382</v>
      </c>
    </row>
    <row r="23" spans="1:20" ht="87" x14ac:dyDescent="0.35">
      <c r="B23" s="38" t="s">
        <v>801</v>
      </c>
      <c r="E23" s="38" t="s">
        <v>804</v>
      </c>
      <c r="F23" s="38" t="s">
        <v>698</v>
      </c>
      <c r="G23" s="38" t="s">
        <v>698</v>
      </c>
      <c r="H23" s="38" t="s">
        <v>803</v>
      </c>
      <c r="I23" s="38" t="s">
        <v>801</v>
      </c>
      <c r="J23" s="66">
        <v>4</v>
      </c>
      <c r="K23" s="74">
        <v>5</v>
      </c>
      <c r="L23" s="74">
        <v>5</v>
      </c>
      <c r="M23" s="61">
        <v>2</v>
      </c>
      <c r="N23" s="59">
        <v>1</v>
      </c>
      <c r="O23">
        <f t="shared" si="6"/>
        <v>1.2</v>
      </c>
      <c r="P23">
        <f t="shared" si="7"/>
        <v>1.2</v>
      </c>
      <c r="Q23">
        <f t="shared" si="8"/>
        <v>1.5</v>
      </c>
      <c r="R23">
        <f t="shared" si="9"/>
        <v>1.01</v>
      </c>
      <c r="S23">
        <f t="shared" si="10"/>
        <v>1</v>
      </c>
      <c r="T23" s="87">
        <f t="array" ref="T23">EXP(SQRT(SUM(LN(O23:S23)^2)))</f>
        <v>1.6170559509870748</v>
      </c>
    </row>
  </sheetData>
  <mergeCells count="1">
    <mergeCell ref="V3:AA3"/>
  </mergeCells>
  <hyperlinks>
    <hyperlink ref="A1" location="'Table of contents'!A1" display="Table of contents" xr:uid="{00000000-0004-0000-1400-000000000000}"/>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A21"/>
  <sheetViews>
    <sheetView zoomScale="60" zoomScaleNormal="60" workbookViewId="0">
      <pane ySplit="3" topLeftCell="A4" activePane="bottomLeft" state="frozen"/>
      <selection pane="bottomLeft" activeCell="C1" sqref="C1:D1048576"/>
    </sheetView>
  </sheetViews>
  <sheetFormatPr defaultRowHeight="14.5" x14ac:dyDescent="0.35"/>
  <cols>
    <col min="1" max="1" width="21.7265625" style="38" bestFit="1" customWidth="1"/>
    <col min="2" max="2" width="22.26953125" style="38" bestFit="1" customWidth="1"/>
    <col min="3" max="3" width="12.453125" style="38" hidden="1" customWidth="1"/>
    <col min="4" max="4" width="25.453125" style="38" hidden="1" customWidth="1"/>
    <col min="5" max="5" width="40.54296875" style="38" customWidth="1"/>
    <col min="6" max="6" width="18" style="38" customWidth="1"/>
    <col min="7" max="7" width="16.7265625" style="38" customWidth="1"/>
    <col min="8" max="8" width="16.81640625" style="38" customWidth="1"/>
    <col min="9" max="9" width="33.7265625" style="38" customWidth="1"/>
  </cols>
  <sheetData>
    <row r="1" spans="1:27" x14ac:dyDescent="0.35">
      <c r="A1" s="78" t="s">
        <v>769</v>
      </c>
    </row>
    <row r="2" spans="1:27" ht="16" thickBot="1" x14ac:dyDescent="0.4">
      <c r="A2" s="79" t="s">
        <v>763</v>
      </c>
    </row>
    <row r="3" spans="1:27" ht="60" customHeight="1" thickBot="1" x14ac:dyDescent="0.4">
      <c r="A3" s="1" t="s">
        <v>38</v>
      </c>
      <c r="B3" s="2" t="s">
        <v>39</v>
      </c>
      <c r="C3" s="2" t="s">
        <v>420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26.5" thickBot="1" x14ac:dyDescent="0.4">
      <c r="A4" s="47" t="s">
        <v>53</v>
      </c>
      <c r="B4" s="38" t="s">
        <v>645</v>
      </c>
      <c r="C4">
        <v>3550</v>
      </c>
      <c r="D4" t="s">
        <v>74</v>
      </c>
      <c r="E4" t="s">
        <v>727</v>
      </c>
      <c r="F4" s="38" t="s">
        <v>698</v>
      </c>
      <c r="G4" s="76" t="s">
        <v>646</v>
      </c>
      <c r="H4" s="38" t="s">
        <v>446</v>
      </c>
      <c r="I4" s="38" t="s">
        <v>523</v>
      </c>
      <c r="J4" s="59">
        <v>1</v>
      </c>
      <c r="K4" s="75">
        <v>3</v>
      </c>
      <c r="L4" s="66">
        <v>4</v>
      </c>
      <c r="M4" s="59">
        <v>1</v>
      </c>
      <c r="N4" s="59">
        <v>1</v>
      </c>
      <c r="O4">
        <f t="shared" ref="O4:O18" si="0">IF(J4=1,W$5,IF(J4=2,W$6,IF(J4=3,W$7,IF(J4=4,W$8,IF(J4=5,W$9,"no")))))</f>
        <v>1</v>
      </c>
      <c r="P4">
        <f t="shared" ref="P4:P18" si="1">IF(K4=1,X$5,IF(K4=2,X$6,IF(K4=3,X$7,IF(K4=4,X$8,IF(K4=5,X$9,"no")))))</f>
        <v>1.05</v>
      </c>
      <c r="Q4">
        <f t="shared" ref="Q4:Q18" si="2">IF(L4=1,Y$5,IF(L4=2,Y$6,IF(L4=3,Y$7,IF(L4=4,Y$8,IF(L4=5,Y$9,"no")))))</f>
        <v>1.2</v>
      </c>
      <c r="R4">
        <f t="shared" ref="R4:R18" si="3">IF(M4=1,Z$5,IF(M4=2,Z$6,IF(M4=3,Z$7,IF(M4=4,Z$8,IF(M4=5,Z$9,"no")))))</f>
        <v>1</v>
      </c>
      <c r="S4">
        <f t="shared" ref="S4:S18" si="4">IF(N4=1,AA$5,IF(N4=2,AA$6,IF(N4=3,AA$7,IF(N4=4,AA$8,IF(N4=5,AA$9,"no")))))</f>
        <v>1</v>
      </c>
      <c r="T4" s="87">
        <f t="array" ref="T4">EXP(SQRT(SUM(LN(O4:S4)^2)))</f>
        <v>1.207723199572867</v>
      </c>
      <c r="V4" s="81" t="s">
        <v>772</v>
      </c>
      <c r="W4" s="2" t="s">
        <v>47</v>
      </c>
      <c r="X4" s="2" t="s">
        <v>48</v>
      </c>
      <c r="Y4" s="2" t="s">
        <v>49</v>
      </c>
      <c r="Z4" s="2" t="s">
        <v>50</v>
      </c>
      <c r="AA4" s="2" t="s">
        <v>51</v>
      </c>
    </row>
    <row r="5" spans="1:27" ht="67.5" customHeight="1" x14ac:dyDescent="0.35">
      <c r="A5" s="47" t="s">
        <v>67</v>
      </c>
      <c r="B5" t="s">
        <v>647</v>
      </c>
      <c r="C5" s="38">
        <v>240</v>
      </c>
      <c r="D5" t="s">
        <v>74</v>
      </c>
      <c r="E5" t="s">
        <v>728</v>
      </c>
      <c r="F5" s="38" t="s">
        <v>698</v>
      </c>
      <c r="G5" s="38" t="s">
        <v>736</v>
      </c>
      <c r="H5" s="38" t="s">
        <v>446</v>
      </c>
      <c r="I5" s="38" t="s">
        <v>726</v>
      </c>
      <c r="J5" s="59">
        <v>1</v>
      </c>
      <c r="K5" s="75">
        <v>3</v>
      </c>
      <c r="L5" s="74">
        <v>5</v>
      </c>
      <c r="M5" s="59">
        <v>1</v>
      </c>
      <c r="N5" s="59">
        <v>1</v>
      </c>
      <c r="O5">
        <f t="shared" si="0"/>
        <v>1</v>
      </c>
      <c r="P5">
        <f t="shared" si="1"/>
        <v>1.05</v>
      </c>
      <c r="Q5">
        <f t="shared" si="2"/>
        <v>1.5</v>
      </c>
      <c r="R5">
        <f t="shared" si="3"/>
        <v>1</v>
      </c>
      <c r="S5">
        <f t="shared" si="4"/>
        <v>1</v>
      </c>
      <c r="T5" s="87">
        <f t="array" ref="T5">EXP(SQRT(SUM(LN(O5:S5)^2)))</f>
        <v>1.5043938375399291</v>
      </c>
      <c r="V5" s="82">
        <v>1</v>
      </c>
      <c r="W5">
        <v>1</v>
      </c>
      <c r="X5">
        <v>1</v>
      </c>
      <c r="Y5">
        <v>1</v>
      </c>
      <c r="Z5">
        <v>1</v>
      </c>
      <c r="AA5" s="83">
        <v>1</v>
      </c>
    </row>
    <row r="6" spans="1:27" ht="67.5" customHeight="1" x14ac:dyDescent="0.35">
      <c r="A6" s="47" t="s">
        <v>826</v>
      </c>
      <c r="B6" s="38" t="s">
        <v>828</v>
      </c>
      <c r="D6"/>
      <c r="E6" t="s">
        <v>727</v>
      </c>
      <c r="F6" s="38" t="s">
        <v>698</v>
      </c>
      <c r="G6" s="38" t="s">
        <v>829</v>
      </c>
      <c r="H6" s="38" t="s">
        <v>446</v>
      </c>
      <c r="I6" s="38" t="s">
        <v>523</v>
      </c>
      <c r="J6" s="59">
        <v>1</v>
      </c>
      <c r="K6" s="75">
        <v>3</v>
      </c>
      <c r="L6" s="74">
        <v>5</v>
      </c>
      <c r="M6" s="59">
        <v>1</v>
      </c>
      <c r="N6" s="59">
        <v>1</v>
      </c>
      <c r="O6">
        <f t="shared" si="0"/>
        <v>1</v>
      </c>
      <c r="P6">
        <f t="shared" si="1"/>
        <v>1.05</v>
      </c>
      <c r="Q6">
        <f t="shared" si="2"/>
        <v>1.5</v>
      </c>
      <c r="R6">
        <f t="shared" si="3"/>
        <v>1</v>
      </c>
      <c r="S6">
        <f t="shared" si="4"/>
        <v>1</v>
      </c>
      <c r="T6" s="87">
        <f t="array" ref="T6">EXP(SQRT(SUM(LN(O6:S6)^2)))</f>
        <v>1.5043938375399291</v>
      </c>
      <c r="V6" s="82">
        <v>2</v>
      </c>
      <c r="W6">
        <v>1.05</v>
      </c>
      <c r="X6">
        <v>1.02</v>
      </c>
      <c r="Y6">
        <v>1.02</v>
      </c>
      <c r="Z6">
        <v>1.01</v>
      </c>
      <c r="AA6" s="83">
        <v>1.05</v>
      </c>
    </row>
    <row r="7" spans="1:27" ht="67.5" customHeight="1" x14ac:dyDescent="0.35">
      <c r="A7" s="47" t="s">
        <v>827</v>
      </c>
      <c r="B7" s="38" t="s">
        <v>828</v>
      </c>
      <c r="D7"/>
      <c r="E7" t="s">
        <v>728</v>
      </c>
      <c r="F7" s="38" t="s">
        <v>698</v>
      </c>
      <c r="G7" s="38" t="s">
        <v>830</v>
      </c>
      <c r="H7" s="38" t="s">
        <v>446</v>
      </c>
      <c r="I7" s="38" t="s">
        <v>523</v>
      </c>
      <c r="J7" s="59">
        <v>1</v>
      </c>
      <c r="K7" s="75">
        <v>3</v>
      </c>
      <c r="L7" s="74">
        <v>5</v>
      </c>
      <c r="M7" s="59">
        <v>1</v>
      </c>
      <c r="N7" s="59">
        <v>1</v>
      </c>
      <c r="O7">
        <f t="shared" si="0"/>
        <v>1</v>
      </c>
      <c r="P7">
        <f t="shared" si="1"/>
        <v>1.05</v>
      </c>
      <c r="Q7">
        <f t="shared" si="2"/>
        <v>1.5</v>
      </c>
      <c r="R7">
        <f t="shared" si="3"/>
        <v>1</v>
      </c>
      <c r="S7">
        <f t="shared" si="4"/>
        <v>1</v>
      </c>
      <c r="T7" s="87">
        <f t="array" ref="T7">EXP(SQRT(SUM(LN(O7:S7)^2)))</f>
        <v>1.5043938375399291</v>
      </c>
      <c r="V7" s="82">
        <v>3</v>
      </c>
      <c r="W7">
        <v>1.1000000000000001</v>
      </c>
      <c r="X7">
        <v>1.05</v>
      </c>
      <c r="Y7">
        <v>1.1000000000000001</v>
      </c>
      <c r="Z7">
        <v>1.02</v>
      </c>
      <c r="AA7" s="83">
        <v>1.2</v>
      </c>
    </row>
    <row r="8" spans="1:27" ht="67.5" customHeight="1" x14ac:dyDescent="0.35">
      <c r="A8" s="47" t="s">
        <v>627</v>
      </c>
      <c r="B8"/>
      <c r="C8" s="38">
        <v>44</v>
      </c>
      <c r="D8" t="s">
        <v>74</v>
      </c>
      <c r="E8" t="s">
        <v>729</v>
      </c>
      <c r="F8" s="38" t="s">
        <v>698</v>
      </c>
      <c r="G8" s="38" t="s">
        <v>736</v>
      </c>
      <c r="H8" s="38" t="s">
        <v>446</v>
      </c>
      <c r="I8" s="38" t="s">
        <v>523</v>
      </c>
      <c r="J8" s="59">
        <v>1</v>
      </c>
      <c r="K8" s="75">
        <v>3</v>
      </c>
      <c r="L8" s="74">
        <v>5</v>
      </c>
      <c r="M8" s="59">
        <v>1</v>
      </c>
      <c r="N8" s="59">
        <v>1</v>
      </c>
      <c r="O8">
        <f t="shared" si="0"/>
        <v>1</v>
      </c>
      <c r="P8">
        <f t="shared" si="1"/>
        <v>1.05</v>
      </c>
      <c r="Q8">
        <f t="shared" si="2"/>
        <v>1.5</v>
      </c>
      <c r="R8">
        <f t="shared" si="3"/>
        <v>1</v>
      </c>
      <c r="S8">
        <f t="shared" si="4"/>
        <v>1</v>
      </c>
      <c r="T8" s="87">
        <f t="array" ref="T8">EXP(SQRT(SUM(LN(O8:S8)^2)))</f>
        <v>1.5043938375399291</v>
      </c>
      <c r="V8" s="82">
        <v>4</v>
      </c>
      <c r="W8">
        <v>1.2</v>
      </c>
      <c r="X8">
        <v>1.1000000000000001</v>
      </c>
      <c r="Y8">
        <v>1.2</v>
      </c>
      <c r="Z8">
        <v>1.05</v>
      </c>
      <c r="AA8" s="83">
        <v>1.5</v>
      </c>
    </row>
    <row r="9" spans="1:27" ht="15" thickBot="1" x14ac:dyDescent="0.4">
      <c r="A9" s="47" t="s">
        <v>648</v>
      </c>
      <c r="B9"/>
      <c r="C9">
        <v>70</v>
      </c>
      <c r="D9" t="s">
        <v>74</v>
      </c>
      <c r="E9" t="s">
        <v>730</v>
      </c>
      <c r="F9" s="38" t="s">
        <v>698</v>
      </c>
      <c r="G9" s="38" t="s">
        <v>736</v>
      </c>
      <c r="H9" s="38" t="s">
        <v>446</v>
      </c>
      <c r="I9" s="38" t="s">
        <v>523</v>
      </c>
      <c r="J9" s="59">
        <v>1</v>
      </c>
      <c r="K9" s="75">
        <v>3</v>
      </c>
      <c r="L9" s="74">
        <v>5</v>
      </c>
      <c r="M9" s="59">
        <v>1</v>
      </c>
      <c r="N9" s="59">
        <v>1</v>
      </c>
      <c r="O9">
        <f t="shared" si="0"/>
        <v>1</v>
      </c>
      <c r="P9">
        <f t="shared" si="1"/>
        <v>1.05</v>
      </c>
      <c r="Q9">
        <f t="shared" si="2"/>
        <v>1.5</v>
      </c>
      <c r="R9">
        <f t="shared" si="3"/>
        <v>1</v>
      </c>
      <c r="S9">
        <f t="shared" si="4"/>
        <v>1</v>
      </c>
      <c r="T9" s="87">
        <f t="array" ref="T9">EXP(SQRT(SUM(LN(O9:S9)^2)))</f>
        <v>1.5043938375399291</v>
      </c>
      <c r="V9" s="84">
        <v>5</v>
      </c>
      <c r="W9" s="85">
        <v>1.5</v>
      </c>
      <c r="X9" s="85">
        <v>1.2</v>
      </c>
      <c r="Y9" s="85">
        <v>1.5</v>
      </c>
      <c r="Z9" s="85">
        <v>1.1000000000000001</v>
      </c>
      <c r="AA9" s="86">
        <v>2</v>
      </c>
    </row>
    <row r="10" spans="1:27" x14ac:dyDescent="0.35">
      <c r="A10" s="50" t="s">
        <v>649</v>
      </c>
      <c r="B10"/>
      <c r="C10" s="38">
        <v>167</v>
      </c>
      <c r="D10" t="s">
        <v>74</v>
      </c>
      <c r="E10" t="s">
        <v>731</v>
      </c>
      <c r="F10" s="38" t="s">
        <v>698</v>
      </c>
      <c r="G10" s="38" t="s">
        <v>736</v>
      </c>
      <c r="H10" s="38" t="s">
        <v>446</v>
      </c>
      <c r="I10" s="38" t="s">
        <v>523</v>
      </c>
      <c r="J10" s="59">
        <v>1</v>
      </c>
      <c r="K10" s="75">
        <v>3</v>
      </c>
      <c r="L10" s="74">
        <v>5</v>
      </c>
      <c r="M10" s="59">
        <v>1</v>
      </c>
      <c r="N10" s="59">
        <v>1</v>
      </c>
      <c r="O10">
        <f t="shared" si="0"/>
        <v>1</v>
      </c>
      <c r="P10">
        <f t="shared" si="1"/>
        <v>1.05</v>
      </c>
      <c r="Q10">
        <f t="shared" si="2"/>
        <v>1.5</v>
      </c>
      <c r="R10">
        <f t="shared" si="3"/>
        <v>1</v>
      </c>
      <c r="S10">
        <f t="shared" si="4"/>
        <v>1</v>
      </c>
      <c r="T10" s="87">
        <f t="array" ref="T10">EXP(SQRT(SUM(LN(O10:S10)^2)))</f>
        <v>1.5043938375399291</v>
      </c>
    </row>
    <row r="11" spans="1:27" ht="79.5" customHeight="1" x14ac:dyDescent="0.35">
      <c r="A11" s="47" t="s">
        <v>631</v>
      </c>
      <c r="B11" s="38" t="s">
        <v>825</v>
      </c>
      <c r="C11">
        <v>5.67</v>
      </c>
      <c r="D11" t="s">
        <v>74</v>
      </c>
      <c r="E11" t="s">
        <v>732</v>
      </c>
      <c r="F11" s="38" t="s">
        <v>698</v>
      </c>
      <c r="G11" s="38" t="s">
        <v>736</v>
      </c>
      <c r="H11" s="38" t="s">
        <v>446</v>
      </c>
      <c r="I11" s="38" t="s">
        <v>719</v>
      </c>
      <c r="J11" s="59">
        <v>1</v>
      </c>
      <c r="K11" s="75">
        <v>3</v>
      </c>
      <c r="L11" s="74">
        <v>5</v>
      </c>
      <c r="M11" s="59">
        <v>1</v>
      </c>
      <c r="N11" s="59">
        <v>1</v>
      </c>
      <c r="O11">
        <f t="shared" si="0"/>
        <v>1</v>
      </c>
      <c r="P11">
        <f t="shared" si="1"/>
        <v>1.05</v>
      </c>
      <c r="Q11">
        <f t="shared" si="2"/>
        <v>1.5</v>
      </c>
      <c r="R11">
        <f t="shared" si="3"/>
        <v>1</v>
      </c>
      <c r="S11">
        <f t="shared" si="4"/>
        <v>1</v>
      </c>
      <c r="T11" s="87">
        <f t="array" ref="T11">EXP(SQRT(SUM(LN(O11:S11)^2)))</f>
        <v>1.5043938375399291</v>
      </c>
    </row>
    <row r="12" spans="1:27" ht="69.75" customHeight="1" x14ac:dyDescent="0.35">
      <c r="A12" s="47" t="s">
        <v>437</v>
      </c>
      <c r="B12"/>
      <c r="C12" s="38">
        <v>89</v>
      </c>
      <c r="D12" t="s">
        <v>74</v>
      </c>
      <c r="E12" t="s">
        <v>733</v>
      </c>
      <c r="F12" s="38" t="s">
        <v>698</v>
      </c>
      <c r="G12" s="38" t="s">
        <v>736</v>
      </c>
      <c r="H12" s="38" t="s">
        <v>446</v>
      </c>
      <c r="I12" s="38" t="s">
        <v>719</v>
      </c>
      <c r="J12" s="59">
        <v>1</v>
      </c>
      <c r="K12" s="75">
        <v>3</v>
      </c>
      <c r="L12" s="74">
        <v>5</v>
      </c>
      <c r="M12" s="59">
        <v>1</v>
      </c>
      <c r="N12" s="59">
        <v>1</v>
      </c>
      <c r="O12">
        <f t="shared" si="0"/>
        <v>1</v>
      </c>
      <c r="P12">
        <f t="shared" si="1"/>
        <v>1.05</v>
      </c>
      <c r="Q12">
        <f t="shared" si="2"/>
        <v>1.5</v>
      </c>
      <c r="R12">
        <f t="shared" si="3"/>
        <v>1</v>
      </c>
      <c r="S12">
        <f t="shared" si="4"/>
        <v>1</v>
      </c>
      <c r="T12" s="87">
        <f t="array" ref="T12">EXP(SQRT(SUM(LN(O12:S12)^2)))</f>
        <v>1.5043938375399291</v>
      </c>
    </row>
    <row r="13" spans="1:27" ht="69.75" customHeight="1" x14ac:dyDescent="0.35">
      <c r="A13" s="47" t="s">
        <v>632</v>
      </c>
      <c r="B13"/>
      <c r="C13" s="38">
        <v>22</v>
      </c>
      <c r="D13" t="s">
        <v>74</v>
      </c>
      <c r="E13" t="s">
        <v>734</v>
      </c>
      <c r="F13" s="38" t="s">
        <v>698</v>
      </c>
      <c r="G13" s="38" t="s">
        <v>736</v>
      </c>
      <c r="H13" s="38" t="s">
        <v>446</v>
      </c>
      <c r="I13" s="38" t="s">
        <v>719</v>
      </c>
      <c r="J13" s="59">
        <v>1</v>
      </c>
      <c r="K13" s="75">
        <v>3</v>
      </c>
      <c r="L13" s="74">
        <v>5</v>
      </c>
      <c r="M13" s="59">
        <v>1</v>
      </c>
      <c r="N13" s="59">
        <v>1</v>
      </c>
      <c r="O13">
        <f t="shared" si="0"/>
        <v>1</v>
      </c>
      <c r="P13">
        <f t="shared" si="1"/>
        <v>1.05</v>
      </c>
      <c r="Q13">
        <f t="shared" si="2"/>
        <v>1.5</v>
      </c>
      <c r="R13">
        <f t="shared" si="3"/>
        <v>1</v>
      </c>
      <c r="S13">
        <f t="shared" si="4"/>
        <v>1</v>
      </c>
      <c r="T13" s="87">
        <f t="array" ref="T13">EXP(SQRT(SUM(LN(O13:S13)^2)))</f>
        <v>1.5043938375399291</v>
      </c>
    </row>
    <row r="14" spans="1:27" ht="69.75" customHeight="1" x14ac:dyDescent="0.35">
      <c r="A14" s="47" t="s">
        <v>633</v>
      </c>
      <c r="B14"/>
      <c r="C14" s="38">
        <v>88</v>
      </c>
      <c r="D14" t="s">
        <v>650</v>
      </c>
      <c r="E14" t="s">
        <v>735</v>
      </c>
      <c r="F14" s="38" t="s">
        <v>698</v>
      </c>
      <c r="G14" s="38" t="s">
        <v>736</v>
      </c>
      <c r="H14" s="38" t="s">
        <v>446</v>
      </c>
      <c r="I14" s="38" t="s">
        <v>523</v>
      </c>
      <c r="J14" s="59">
        <v>1</v>
      </c>
      <c r="K14" s="75">
        <v>3</v>
      </c>
      <c r="L14" s="74">
        <v>5</v>
      </c>
      <c r="M14" s="59">
        <v>1</v>
      </c>
      <c r="N14" s="59">
        <v>1</v>
      </c>
      <c r="O14">
        <f t="shared" si="0"/>
        <v>1</v>
      </c>
      <c r="P14">
        <f t="shared" si="1"/>
        <v>1.05</v>
      </c>
      <c r="Q14">
        <f t="shared" si="2"/>
        <v>1.5</v>
      </c>
      <c r="R14">
        <f t="shared" si="3"/>
        <v>1</v>
      </c>
      <c r="S14">
        <f t="shared" si="4"/>
        <v>1</v>
      </c>
      <c r="T14" s="87">
        <f t="array" ref="T14">EXP(SQRT(SUM(LN(O14:S14)^2)))</f>
        <v>1.5043938375399291</v>
      </c>
    </row>
    <row r="15" spans="1:27" ht="87.75" customHeight="1" x14ac:dyDescent="0.35">
      <c r="A15" s="47" t="s">
        <v>634</v>
      </c>
      <c r="C15" s="38">
        <v>70</v>
      </c>
      <c r="D15" t="s">
        <v>74</v>
      </c>
      <c r="E15" s="38" t="s">
        <v>699</v>
      </c>
      <c r="F15" s="38" t="s">
        <v>700</v>
      </c>
      <c r="G15" s="38" t="s">
        <v>736</v>
      </c>
      <c r="H15" s="38" t="s">
        <v>446</v>
      </c>
      <c r="I15" s="38" t="s">
        <v>809</v>
      </c>
      <c r="J15" s="59">
        <v>1</v>
      </c>
      <c r="K15" s="75">
        <v>5</v>
      </c>
      <c r="L15" s="74">
        <v>5</v>
      </c>
      <c r="M15" s="59">
        <v>1</v>
      </c>
      <c r="N15" s="59">
        <v>4</v>
      </c>
      <c r="O15">
        <f t="shared" si="0"/>
        <v>1</v>
      </c>
      <c r="P15">
        <f t="shared" si="1"/>
        <v>1.2</v>
      </c>
      <c r="Q15">
        <f t="shared" si="2"/>
        <v>1.5</v>
      </c>
      <c r="R15">
        <f t="shared" si="3"/>
        <v>1</v>
      </c>
      <c r="S15">
        <f t="shared" si="4"/>
        <v>1.5</v>
      </c>
      <c r="T15" s="87">
        <f t="array" ref="T15">EXP(SQRT(SUM(LN(O15:S15)^2)))</f>
        <v>1.8252223248340027</v>
      </c>
    </row>
    <row r="16" spans="1:27" ht="101.5" x14ac:dyDescent="0.35">
      <c r="A16" s="47" t="s">
        <v>798</v>
      </c>
      <c r="B16" s="38" t="s">
        <v>799</v>
      </c>
      <c r="E16" s="38" t="s">
        <v>805</v>
      </c>
      <c r="F16" s="38" t="s">
        <v>806</v>
      </c>
      <c r="G16" s="38">
        <v>1990</v>
      </c>
      <c r="H16" s="38" t="s">
        <v>807</v>
      </c>
      <c r="I16" s="38" t="s">
        <v>808</v>
      </c>
      <c r="J16" s="59">
        <v>1</v>
      </c>
      <c r="K16" s="66">
        <v>4</v>
      </c>
      <c r="L16" s="74">
        <v>5</v>
      </c>
      <c r="M16" s="61">
        <v>2</v>
      </c>
      <c r="N16" s="59">
        <v>1</v>
      </c>
      <c r="O16">
        <f t="shared" si="0"/>
        <v>1</v>
      </c>
      <c r="P16">
        <f t="shared" si="1"/>
        <v>1.1000000000000001</v>
      </c>
      <c r="Q16">
        <f t="shared" si="2"/>
        <v>1.5</v>
      </c>
      <c r="R16">
        <f t="shared" si="3"/>
        <v>1.01</v>
      </c>
      <c r="S16">
        <f t="shared" si="4"/>
        <v>1</v>
      </c>
      <c r="T16" s="87">
        <f t="array" ref="T16">EXP(SQRT(SUM(LN(O16:S16)^2)))</f>
        <v>1.5168492538102136</v>
      </c>
    </row>
    <row r="17" spans="1:20" ht="29" x14ac:dyDescent="0.35">
      <c r="B17" s="38" t="s">
        <v>800</v>
      </c>
      <c r="E17" s="38" t="s">
        <v>802</v>
      </c>
      <c r="F17" s="38" t="s">
        <v>218</v>
      </c>
      <c r="G17" s="38" t="s">
        <v>621</v>
      </c>
      <c r="H17" s="38" t="s">
        <v>803</v>
      </c>
      <c r="I17" s="89" t="s">
        <v>227</v>
      </c>
      <c r="J17" s="61">
        <v>2</v>
      </c>
      <c r="K17" s="75">
        <v>3</v>
      </c>
      <c r="L17" s="66">
        <v>4</v>
      </c>
      <c r="M17" s="61">
        <v>2</v>
      </c>
      <c r="N17" s="59">
        <v>1</v>
      </c>
      <c r="O17">
        <f t="shared" si="0"/>
        <v>1.05</v>
      </c>
      <c r="P17">
        <f t="shared" si="1"/>
        <v>1.05</v>
      </c>
      <c r="Q17">
        <f t="shared" si="2"/>
        <v>1.2</v>
      </c>
      <c r="R17">
        <f t="shared" si="3"/>
        <v>1.01</v>
      </c>
      <c r="S17">
        <f t="shared" si="4"/>
        <v>1</v>
      </c>
      <c r="T17" s="87">
        <f t="array" ref="T17">EXP(SQRT(SUM(LN(O17:S17)^2)))</f>
        <v>1.215548092916382</v>
      </c>
    </row>
    <row r="18" spans="1:20" ht="43.5" x14ac:dyDescent="0.35">
      <c r="B18" s="38" t="s">
        <v>801</v>
      </c>
      <c r="E18" s="38" t="s">
        <v>804</v>
      </c>
      <c r="F18" s="38" t="s">
        <v>698</v>
      </c>
      <c r="G18" s="38" t="s">
        <v>698</v>
      </c>
      <c r="H18" s="38" t="s">
        <v>803</v>
      </c>
      <c r="I18" s="38" t="s">
        <v>801</v>
      </c>
      <c r="J18" s="66">
        <v>4</v>
      </c>
      <c r="K18" s="74">
        <v>5</v>
      </c>
      <c r="L18" s="74">
        <v>5</v>
      </c>
      <c r="M18" s="61">
        <v>2</v>
      </c>
      <c r="N18" s="59">
        <v>1</v>
      </c>
      <c r="O18">
        <f t="shared" si="0"/>
        <v>1.2</v>
      </c>
      <c r="P18">
        <f t="shared" si="1"/>
        <v>1.2</v>
      </c>
      <c r="Q18">
        <f t="shared" si="2"/>
        <v>1.5</v>
      </c>
      <c r="R18">
        <f t="shared" si="3"/>
        <v>1.01</v>
      </c>
      <c r="S18">
        <f t="shared" si="4"/>
        <v>1</v>
      </c>
      <c r="T18" s="87">
        <f t="array" ref="T18">EXP(SQRT(SUM(LN(O18:S18)^2)))</f>
        <v>1.6170559509870748</v>
      </c>
    </row>
    <row r="19" spans="1:20" s="38" customFormat="1" x14ac:dyDescent="0.35">
      <c r="A19" s="47"/>
      <c r="G19" s="76"/>
      <c r="J19"/>
      <c r="K19"/>
      <c r="L19"/>
      <c r="M19"/>
      <c r="N19"/>
    </row>
    <row r="20" spans="1:20" s="38" customFormat="1" x14ac:dyDescent="0.35">
      <c r="G20" s="76"/>
      <c r="J20"/>
      <c r="K20"/>
      <c r="L20"/>
      <c r="M20"/>
      <c r="N20"/>
    </row>
    <row r="21" spans="1:20" s="38" customFormat="1" x14ac:dyDescent="0.35">
      <c r="G21" s="76"/>
      <c r="J21"/>
      <c r="K21"/>
      <c r="L21"/>
      <c r="M21"/>
      <c r="N21"/>
    </row>
  </sheetData>
  <mergeCells count="1">
    <mergeCell ref="V3:AA3"/>
  </mergeCells>
  <hyperlinks>
    <hyperlink ref="A1" location="'Table of contents'!A1" display="Table of contents" xr:uid="{00000000-0004-0000-1500-000000000000}"/>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26"/>
  <sheetViews>
    <sheetView zoomScale="90" zoomScaleNormal="90" workbookViewId="0"/>
  </sheetViews>
  <sheetFormatPr defaultRowHeight="14.5" x14ac:dyDescent="0.35"/>
  <cols>
    <col min="1" max="1" width="10.7265625" customWidth="1"/>
    <col min="2" max="2" width="19.453125" customWidth="1"/>
    <col min="3" max="3" width="18.81640625" hidden="1" customWidth="1"/>
    <col min="4" max="4" width="8.7265625" hidden="1" customWidth="1"/>
    <col min="5" max="5" width="22.1796875" customWidth="1"/>
    <col min="6" max="6" width="15.26953125" customWidth="1"/>
    <col min="9" max="9" width="28.26953125" customWidth="1"/>
  </cols>
  <sheetData>
    <row r="1" spans="1:27" x14ac:dyDescent="0.35">
      <c r="A1" s="78" t="s">
        <v>769</v>
      </c>
    </row>
    <row r="2" spans="1:27" ht="16" thickBot="1" x14ac:dyDescent="0.4">
      <c r="A2" s="79" t="s">
        <v>764</v>
      </c>
    </row>
    <row r="3" spans="1:27" ht="26.5" thickBot="1" x14ac:dyDescent="0.4">
      <c r="A3" s="1" t="s">
        <v>38</v>
      </c>
      <c r="B3" s="2" t="s">
        <v>39</v>
      </c>
      <c r="C3" s="2" t="s">
        <v>502</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63" t="s">
        <v>503</v>
      </c>
      <c r="B4" s="64"/>
      <c r="C4" s="64"/>
      <c r="D4" s="64"/>
      <c r="E4" s="64"/>
      <c r="F4" s="64"/>
      <c r="G4" s="64"/>
      <c r="H4" s="64"/>
      <c r="I4" s="64"/>
      <c r="J4" s="64"/>
      <c r="K4" s="64"/>
      <c r="L4" s="64"/>
      <c r="M4" s="64"/>
      <c r="N4" s="64"/>
      <c r="O4" t="str">
        <f t="shared" ref="O4:S6" si="0">IF(J4=1,W$5,IF(J4=2,W$6,IF(J4=3,W$7,IF(J4=4,W$8,IF(J4=5,W$9,"no")))))</f>
        <v>no</v>
      </c>
      <c r="P4" t="str">
        <f t="shared" si="0"/>
        <v>no</v>
      </c>
      <c r="Q4" t="str">
        <f t="shared" si="0"/>
        <v>no</v>
      </c>
      <c r="R4" t="str">
        <f t="shared" si="0"/>
        <v>no</v>
      </c>
      <c r="S4" t="str">
        <f t="shared" si="0"/>
        <v>no</v>
      </c>
      <c r="T4" s="87" t="e">
        <f t="array" ref="T4">EXP(SQRT(SUM(LN(O4:S4)^2)))</f>
        <v>#VALUE!</v>
      </c>
      <c r="V4" s="81" t="s">
        <v>772</v>
      </c>
      <c r="W4" s="2" t="s">
        <v>47</v>
      </c>
      <c r="X4" s="2" t="s">
        <v>48</v>
      </c>
      <c r="Y4" s="2" t="s">
        <v>49</v>
      </c>
      <c r="Z4" s="2" t="s">
        <v>50</v>
      </c>
      <c r="AA4" s="2" t="s">
        <v>51</v>
      </c>
    </row>
    <row r="5" spans="1:27" x14ac:dyDescent="0.35">
      <c r="A5" s="47" t="s">
        <v>53</v>
      </c>
      <c r="B5" s="38" t="s">
        <v>444</v>
      </c>
      <c r="E5" s="65" t="s">
        <v>504</v>
      </c>
      <c r="F5" t="s">
        <v>324</v>
      </c>
      <c r="G5" t="s">
        <v>505</v>
      </c>
      <c r="H5" t="s">
        <v>446</v>
      </c>
      <c r="I5" t="s">
        <v>506</v>
      </c>
      <c r="J5" s="59">
        <v>1</v>
      </c>
      <c r="K5" s="59">
        <v>1</v>
      </c>
      <c r="L5" s="66">
        <v>4</v>
      </c>
      <c r="M5" s="59">
        <v>1</v>
      </c>
      <c r="N5" s="59">
        <v>1</v>
      </c>
      <c r="O5">
        <f t="shared" si="0"/>
        <v>1</v>
      </c>
      <c r="P5">
        <f t="shared" si="0"/>
        <v>1</v>
      </c>
      <c r="Q5">
        <f t="shared" si="0"/>
        <v>1.2</v>
      </c>
      <c r="R5">
        <f t="shared" si="0"/>
        <v>1</v>
      </c>
      <c r="S5">
        <f t="shared" si="0"/>
        <v>1</v>
      </c>
      <c r="T5" s="87">
        <f t="array" ref="T5">EXP(SQRT(SUM(LN(O5:S5)^2)))</f>
        <v>1.2</v>
      </c>
      <c r="V5" s="82">
        <v>1</v>
      </c>
      <c r="W5">
        <v>1</v>
      </c>
      <c r="X5">
        <v>1</v>
      </c>
      <c r="Y5">
        <v>1</v>
      </c>
      <c r="Z5">
        <v>1</v>
      </c>
      <c r="AA5" s="83">
        <v>1</v>
      </c>
    </row>
    <row r="6" spans="1:27" x14ac:dyDescent="0.35">
      <c r="A6" s="47" t="s">
        <v>61</v>
      </c>
      <c r="B6" s="38" t="s">
        <v>422</v>
      </c>
      <c r="E6" s="65" t="s">
        <v>504</v>
      </c>
      <c r="F6" t="s">
        <v>324</v>
      </c>
      <c r="G6" t="s">
        <v>505</v>
      </c>
      <c r="H6" t="s">
        <v>446</v>
      </c>
      <c r="I6" t="s">
        <v>506</v>
      </c>
      <c r="J6" s="59">
        <v>1</v>
      </c>
      <c r="K6" s="59">
        <v>1</v>
      </c>
      <c r="L6" s="66">
        <v>4</v>
      </c>
      <c r="M6" s="59">
        <v>1</v>
      </c>
      <c r="N6" s="59">
        <v>1</v>
      </c>
      <c r="O6">
        <f t="shared" si="0"/>
        <v>1</v>
      </c>
      <c r="P6">
        <f t="shared" si="0"/>
        <v>1</v>
      </c>
      <c r="Q6">
        <f t="shared" si="0"/>
        <v>1.2</v>
      </c>
      <c r="R6">
        <f t="shared" si="0"/>
        <v>1</v>
      </c>
      <c r="S6">
        <f t="shared" si="0"/>
        <v>1</v>
      </c>
      <c r="T6" s="87">
        <f t="array" ref="T6">EXP(SQRT(SUM(LN(O6:S6)^2)))</f>
        <v>1.2</v>
      </c>
      <c r="V6" s="82">
        <v>2</v>
      </c>
      <c r="W6">
        <v>1.05</v>
      </c>
      <c r="X6">
        <v>1.02</v>
      </c>
      <c r="Y6">
        <v>1.02</v>
      </c>
      <c r="Z6">
        <v>1.01</v>
      </c>
      <c r="AA6" s="83">
        <v>1.05</v>
      </c>
    </row>
    <row r="7" spans="1:27" x14ac:dyDescent="0.35">
      <c r="A7" s="47" t="s">
        <v>67</v>
      </c>
      <c r="B7" s="38" t="s">
        <v>67</v>
      </c>
      <c r="E7" s="65" t="s">
        <v>507</v>
      </c>
      <c r="F7" t="s">
        <v>324</v>
      </c>
      <c r="G7" t="s">
        <v>508</v>
      </c>
      <c r="H7" t="s">
        <v>446</v>
      </c>
      <c r="I7" t="s">
        <v>227</v>
      </c>
      <c r="J7" s="59">
        <v>1</v>
      </c>
      <c r="K7" s="59">
        <v>1</v>
      </c>
      <c r="L7" s="66">
        <v>4</v>
      </c>
      <c r="M7" s="59">
        <v>1</v>
      </c>
      <c r="N7" s="59">
        <v>1</v>
      </c>
      <c r="O7">
        <f t="shared" ref="O7:S9" si="1">IF(J7=1,W$5,IF(J7=2,W$6,IF(J7=3,W$7,IF(J7=4,W$8,IF(J7=5,W$9,"no")))))</f>
        <v>1</v>
      </c>
      <c r="P7">
        <f t="shared" si="1"/>
        <v>1</v>
      </c>
      <c r="Q7">
        <f t="shared" si="1"/>
        <v>1.2</v>
      </c>
      <c r="R7">
        <f t="shared" si="1"/>
        <v>1</v>
      </c>
      <c r="S7">
        <f t="shared" si="1"/>
        <v>1</v>
      </c>
      <c r="T7" s="87">
        <f t="array" ref="T7">EXP(SQRT(SUM(LN(O7:S7)^2)))</f>
        <v>1.2</v>
      </c>
      <c r="V7" s="82">
        <v>3</v>
      </c>
      <c r="W7">
        <v>1.1000000000000001</v>
      </c>
      <c r="X7">
        <v>1.05</v>
      </c>
      <c r="Y7">
        <v>1.1000000000000001</v>
      </c>
      <c r="Z7">
        <v>1.02</v>
      </c>
      <c r="AA7" s="83">
        <v>1.2</v>
      </c>
    </row>
    <row r="8" spans="1:27" ht="29" x14ac:dyDescent="0.35">
      <c r="A8" s="47" t="s">
        <v>237</v>
      </c>
      <c r="B8" s="38" t="s">
        <v>831</v>
      </c>
      <c r="E8" s="65" t="s">
        <v>507</v>
      </c>
      <c r="F8" t="s">
        <v>324</v>
      </c>
      <c r="G8" t="s">
        <v>508</v>
      </c>
      <c r="H8" t="s">
        <v>446</v>
      </c>
      <c r="I8" t="s">
        <v>227</v>
      </c>
      <c r="J8" s="59">
        <v>1</v>
      </c>
      <c r="K8" s="59">
        <v>1</v>
      </c>
      <c r="L8" s="66">
        <v>4</v>
      </c>
      <c r="M8" s="59">
        <v>1</v>
      </c>
      <c r="N8" s="59">
        <v>1</v>
      </c>
      <c r="O8">
        <f t="shared" si="1"/>
        <v>1</v>
      </c>
      <c r="P8">
        <f t="shared" si="1"/>
        <v>1</v>
      </c>
      <c r="Q8">
        <f t="shared" si="1"/>
        <v>1.2</v>
      </c>
      <c r="R8">
        <f t="shared" si="1"/>
        <v>1</v>
      </c>
      <c r="S8">
        <f t="shared" si="1"/>
        <v>1</v>
      </c>
      <c r="T8" s="87">
        <f t="array" ref="T8">EXP(SQRT(SUM(LN(O8:S8)^2)))</f>
        <v>1.2</v>
      </c>
      <c r="V8" s="82">
        <v>4</v>
      </c>
      <c r="W8">
        <v>1.2</v>
      </c>
      <c r="X8">
        <v>1.1000000000000001</v>
      </c>
      <c r="Y8">
        <v>1.2</v>
      </c>
      <c r="Z8">
        <v>1.05</v>
      </c>
      <c r="AA8" s="83">
        <v>1.5</v>
      </c>
    </row>
    <row r="9" spans="1:27" ht="29.5" thickBot="1" x14ac:dyDescent="0.4">
      <c r="A9" s="47"/>
      <c r="B9" s="38" t="s">
        <v>832</v>
      </c>
      <c r="E9" s="65" t="s">
        <v>507</v>
      </c>
      <c r="F9" t="s">
        <v>324</v>
      </c>
      <c r="G9" t="s">
        <v>508</v>
      </c>
      <c r="H9" t="s">
        <v>446</v>
      </c>
      <c r="I9" t="s">
        <v>227</v>
      </c>
      <c r="J9" s="59">
        <v>1</v>
      </c>
      <c r="K9" s="59">
        <v>1</v>
      </c>
      <c r="L9" s="66">
        <v>4</v>
      </c>
      <c r="M9" s="59">
        <v>1</v>
      </c>
      <c r="N9" s="59">
        <v>1</v>
      </c>
      <c r="O9">
        <f t="shared" si="1"/>
        <v>1</v>
      </c>
      <c r="P9">
        <f t="shared" si="1"/>
        <v>1</v>
      </c>
      <c r="Q9">
        <f t="shared" si="1"/>
        <v>1.2</v>
      </c>
      <c r="R9">
        <f t="shared" si="1"/>
        <v>1</v>
      </c>
      <c r="S9">
        <f t="shared" si="1"/>
        <v>1</v>
      </c>
      <c r="T9" s="87">
        <f t="array" ref="T9">EXP(SQRT(SUM(LN(O9:S9)^2)))</f>
        <v>1.2</v>
      </c>
      <c r="V9" s="84">
        <v>5</v>
      </c>
      <c r="W9" s="85">
        <v>1.5</v>
      </c>
      <c r="X9" s="85">
        <v>1.2</v>
      </c>
      <c r="Y9" s="85">
        <v>1.5</v>
      </c>
      <c r="Z9" s="85">
        <v>1.1000000000000001</v>
      </c>
      <c r="AA9" s="86">
        <v>2</v>
      </c>
    </row>
    <row r="10" spans="1:27" ht="29" x14ac:dyDescent="0.35">
      <c r="A10" s="47"/>
      <c r="B10" s="38" t="s">
        <v>833</v>
      </c>
      <c r="E10" s="65" t="s">
        <v>507</v>
      </c>
      <c r="F10" t="s">
        <v>324</v>
      </c>
      <c r="G10" t="s">
        <v>508</v>
      </c>
      <c r="H10" t="s">
        <v>446</v>
      </c>
      <c r="I10" t="s">
        <v>227</v>
      </c>
      <c r="J10" s="59">
        <v>1</v>
      </c>
      <c r="K10" s="59">
        <v>1</v>
      </c>
      <c r="L10" s="66">
        <v>4</v>
      </c>
      <c r="M10" s="59">
        <v>1</v>
      </c>
      <c r="N10" s="59">
        <v>1</v>
      </c>
      <c r="O10">
        <f t="shared" ref="O10:O26" si="2">IF(J10=1,W$5,IF(J10=2,W$6,IF(J10=3,W$7,IF(J10=4,W$8,IF(J10=5,W$9,"no")))))</f>
        <v>1</v>
      </c>
      <c r="P10">
        <f t="shared" ref="P10:P26" si="3">IF(K10=1,X$5,IF(K10=2,X$6,IF(K10=3,X$7,IF(K10=4,X$8,IF(K10=5,X$9,"no")))))</f>
        <v>1</v>
      </c>
      <c r="Q10">
        <f t="shared" ref="Q10:Q26" si="4">IF(L10=1,Y$5,IF(L10=2,Y$6,IF(L10=3,Y$7,IF(L10=4,Y$8,IF(L10=5,Y$9,"no")))))</f>
        <v>1.2</v>
      </c>
      <c r="R10">
        <f t="shared" ref="R10:R26" si="5">IF(M10=1,Z$5,IF(M10=2,Z$6,IF(M10=3,Z$7,IF(M10=4,Z$8,IF(M10=5,Z$9,"no")))))</f>
        <v>1</v>
      </c>
      <c r="S10">
        <f t="shared" ref="S10:S26" si="6">IF(N10=1,AA$5,IF(N10=2,AA$6,IF(N10=3,AA$7,IF(N10=4,AA$8,IF(N10=5,AA$9,"no")))))</f>
        <v>1</v>
      </c>
      <c r="T10" s="87">
        <f t="array" ref="T10">EXP(SQRT(SUM(LN(O10:S10)^2)))</f>
        <v>1.2</v>
      </c>
    </row>
    <row r="11" spans="1:27" ht="29" x14ac:dyDescent="0.35">
      <c r="A11" s="47"/>
      <c r="B11" s="38" t="s">
        <v>834</v>
      </c>
      <c r="E11" s="65" t="s">
        <v>507</v>
      </c>
      <c r="F11" t="s">
        <v>324</v>
      </c>
      <c r="G11" t="s">
        <v>508</v>
      </c>
      <c r="H11" t="s">
        <v>446</v>
      </c>
      <c r="I11" t="s">
        <v>227</v>
      </c>
      <c r="J11" s="59">
        <v>1</v>
      </c>
      <c r="K11" s="59">
        <v>1</v>
      </c>
      <c r="L11" s="66">
        <v>4</v>
      </c>
      <c r="M11" s="59">
        <v>1</v>
      </c>
      <c r="N11" s="59">
        <v>1</v>
      </c>
      <c r="O11">
        <f t="shared" si="2"/>
        <v>1</v>
      </c>
      <c r="P11">
        <f t="shared" si="3"/>
        <v>1</v>
      </c>
      <c r="Q11">
        <f t="shared" si="4"/>
        <v>1.2</v>
      </c>
      <c r="R11">
        <f t="shared" si="5"/>
        <v>1</v>
      </c>
      <c r="S11">
        <f t="shared" si="6"/>
        <v>1</v>
      </c>
      <c r="T11" s="87">
        <f t="array" ref="T11">EXP(SQRT(SUM(LN(O11:S11)^2)))</f>
        <v>1.2</v>
      </c>
    </row>
    <row r="12" spans="1:27" ht="29" x14ac:dyDescent="0.35">
      <c r="A12" s="47"/>
      <c r="B12" s="38" t="s">
        <v>835</v>
      </c>
      <c r="E12" s="65" t="s">
        <v>507</v>
      </c>
      <c r="F12" t="s">
        <v>324</v>
      </c>
      <c r="G12" t="s">
        <v>508</v>
      </c>
      <c r="H12" t="s">
        <v>446</v>
      </c>
      <c r="I12" t="s">
        <v>227</v>
      </c>
      <c r="J12" s="59">
        <v>1</v>
      </c>
      <c r="K12" s="59">
        <v>1</v>
      </c>
      <c r="L12" s="66">
        <v>4</v>
      </c>
      <c r="M12" s="59">
        <v>1</v>
      </c>
      <c r="N12" s="59">
        <v>1</v>
      </c>
      <c r="O12">
        <f t="shared" si="2"/>
        <v>1</v>
      </c>
      <c r="P12">
        <f t="shared" si="3"/>
        <v>1</v>
      </c>
      <c r="Q12">
        <f t="shared" si="4"/>
        <v>1.2</v>
      </c>
      <c r="R12">
        <f t="shared" si="5"/>
        <v>1</v>
      </c>
      <c r="S12">
        <f t="shared" si="6"/>
        <v>1</v>
      </c>
      <c r="T12" s="87">
        <f t="array" ref="T12">EXP(SQRT(SUM(LN(O12:S12)^2)))</f>
        <v>1.2</v>
      </c>
    </row>
    <row r="13" spans="1:27" x14ac:dyDescent="0.35">
      <c r="A13" s="47" t="s">
        <v>99</v>
      </c>
      <c r="B13" s="38"/>
      <c r="E13" s="65" t="s">
        <v>507</v>
      </c>
      <c r="F13" t="s">
        <v>324</v>
      </c>
      <c r="G13" t="s">
        <v>508</v>
      </c>
      <c r="H13" t="s">
        <v>446</v>
      </c>
      <c r="I13" t="s">
        <v>227</v>
      </c>
      <c r="J13" s="59">
        <v>1</v>
      </c>
      <c r="K13" s="59">
        <v>1</v>
      </c>
      <c r="L13" s="66">
        <v>4</v>
      </c>
      <c r="M13" s="59">
        <v>1</v>
      </c>
      <c r="N13" s="59">
        <v>1</v>
      </c>
      <c r="O13">
        <f t="shared" si="2"/>
        <v>1</v>
      </c>
      <c r="P13">
        <f t="shared" si="3"/>
        <v>1</v>
      </c>
      <c r="Q13">
        <f t="shared" si="4"/>
        <v>1.2</v>
      </c>
      <c r="R13">
        <f t="shared" si="5"/>
        <v>1</v>
      </c>
      <c r="S13">
        <f t="shared" si="6"/>
        <v>1</v>
      </c>
      <c r="T13" s="87">
        <f t="array" ref="T13">EXP(SQRT(SUM(LN(O13:S13)^2)))</f>
        <v>1.2</v>
      </c>
    </row>
    <row r="14" spans="1:27" x14ac:dyDescent="0.35">
      <c r="A14" s="47" t="s">
        <v>254</v>
      </c>
      <c r="B14" s="38" t="s">
        <v>435</v>
      </c>
      <c r="E14" s="65" t="s">
        <v>507</v>
      </c>
      <c r="F14" t="s">
        <v>324</v>
      </c>
      <c r="G14" t="s">
        <v>508</v>
      </c>
      <c r="H14" t="s">
        <v>446</v>
      </c>
      <c r="I14" t="s">
        <v>227</v>
      </c>
      <c r="J14" s="59">
        <v>1</v>
      </c>
      <c r="K14" s="59">
        <v>1</v>
      </c>
      <c r="L14" s="66">
        <v>4</v>
      </c>
      <c r="M14" s="59">
        <v>1</v>
      </c>
      <c r="N14" s="59">
        <v>1</v>
      </c>
      <c r="O14">
        <f t="shared" si="2"/>
        <v>1</v>
      </c>
      <c r="P14">
        <f t="shared" si="3"/>
        <v>1</v>
      </c>
      <c r="Q14">
        <f t="shared" si="4"/>
        <v>1.2</v>
      </c>
      <c r="R14">
        <f t="shared" si="5"/>
        <v>1</v>
      </c>
      <c r="S14">
        <f t="shared" si="6"/>
        <v>1</v>
      </c>
      <c r="T14" s="87">
        <f t="array" ref="T14">EXP(SQRT(SUM(LN(O14:S14)^2)))</f>
        <v>1.2</v>
      </c>
    </row>
    <row r="15" spans="1:27" ht="29" x14ac:dyDescent="0.35">
      <c r="A15" s="47" t="s">
        <v>436</v>
      </c>
      <c r="B15" s="38" t="s">
        <v>437</v>
      </c>
      <c r="E15" s="65" t="s">
        <v>507</v>
      </c>
      <c r="F15" t="s">
        <v>324</v>
      </c>
      <c r="G15" t="s">
        <v>508</v>
      </c>
      <c r="H15" t="s">
        <v>446</v>
      </c>
      <c r="I15" t="s">
        <v>227</v>
      </c>
      <c r="J15" s="59">
        <v>1</v>
      </c>
      <c r="K15" s="59">
        <v>1</v>
      </c>
      <c r="L15" s="66">
        <v>4</v>
      </c>
      <c r="M15" s="59">
        <v>1</v>
      </c>
      <c r="N15" s="59">
        <v>1</v>
      </c>
      <c r="O15">
        <f t="shared" si="2"/>
        <v>1</v>
      </c>
      <c r="P15">
        <f t="shared" si="3"/>
        <v>1</v>
      </c>
      <c r="Q15">
        <f t="shared" si="4"/>
        <v>1.2</v>
      </c>
      <c r="R15">
        <f t="shared" si="5"/>
        <v>1</v>
      </c>
      <c r="S15">
        <f t="shared" si="6"/>
        <v>1</v>
      </c>
      <c r="T15" s="87">
        <f t="array" ref="T15">EXP(SQRT(SUM(LN(O15:S15)^2)))</f>
        <v>1.2</v>
      </c>
    </row>
    <row r="16" spans="1:27" x14ac:dyDescent="0.35">
      <c r="A16" s="47"/>
      <c r="B16" s="38" t="s">
        <v>509</v>
      </c>
      <c r="E16" s="65" t="s">
        <v>507</v>
      </c>
      <c r="F16" t="s">
        <v>324</v>
      </c>
      <c r="G16" t="s">
        <v>508</v>
      </c>
      <c r="H16" t="s">
        <v>446</v>
      </c>
      <c r="I16" t="s">
        <v>227</v>
      </c>
      <c r="J16" s="59">
        <v>1</v>
      </c>
      <c r="K16" s="59">
        <v>1</v>
      </c>
      <c r="L16" s="66">
        <v>4</v>
      </c>
      <c r="M16" s="59">
        <v>1</v>
      </c>
      <c r="N16" s="59">
        <v>1</v>
      </c>
      <c r="O16">
        <f t="shared" si="2"/>
        <v>1</v>
      </c>
      <c r="P16">
        <f t="shared" si="3"/>
        <v>1</v>
      </c>
      <c r="Q16">
        <f t="shared" si="4"/>
        <v>1.2</v>
      </c>
      <c r="R16">
        <f t="shared" si="5"/>
        <v>1</v>
      </c>
      <c r="S16">
        <f t="shared" si="6"/>
        <v>1</v>
      </c>
      <c r="T16" s="87">
        <f t="array" ref="T16">EXP(SQRT(SUM(LN(O16:S16)^2)))</f>
        <v>1.2</v>
      </c>
    </row>
    <row r="17" spans="1:20" ht="29" x14ac:dyDescent="0.35">
      <c r="A17" s="47" t="s">
        <v>266</v>
      </c>
      <c r="B17" s="38"/>
      <c r="E17" s="65" t="s">
        <v>275</v>
      </c>
      <c r="J17" s="60"/>
      <c r="K17" s="60"/>
      <c r="L17" s="60"/>
      <c r="M17" s="60"/>
      <c r="N17" s="60"/>
      <c r="O17" t="str">
        <f t="shared" si="2"/>
        <v>no</v>
      </c>
      <c r="P17" t="str">
        <f t="shared" si="3"/>
        <v>no</v>
      </c>
      <c r="Q17" t="str">
        <f t="shared" si="4"/>
        <v>no</v>
      </c>
      <c r="R17" t="str">
        <f t="shared" si="5"/>
        <v>no</v>
      </c>
      <c r="S17" t="str">
        <f t="shared" si="6"/>
        <v>no</v>
      </c>
      <c r="T17" s="87" t="e">
        <f t="array" ref="T17">EXP(SQRT(SUM(LN(O17:S17)^2)))</f>
        <v>#VALUE!</v>
      </c>
    </row>
    <row r="18" spans="1:20" ht="29" x14ac:dyDescent="0.35">
      <c r="A18" s="47" t="s">
        <v>126</v>
      </c>
      <c r="B18" s="38" t="s">
        <v>441</v>
      </c>
      <c r="E18" t="s">
        <v>510</v>
      </c>
      <c r="F18" t="s">
        <v>511</v>
      </c>
      <c r="G18" t="s">
        <v>512</v>
      </c>
      <c r="H18" t="s">
        <v>513</v>
      </c>
      <c r="I18" t="s">
        <v>513</v>
      </c>
      <c r="J18" s="61">
        <v>2</v>
      </c>
      <c r="K18" s="59">
        <v>1</v>
      </c>
      <c r="L18" s="66">
        <v>4</v>
      </c>
      <c r="M18" s="61">
        <v>2</v>
      </c>
      <c r="N18" s="61">
        <v>2</v>
      </c>
      <c r="O18">
        <f t="shared" si="2"/>
        <v>1.05</v>
      </c>
      <c r="P18">
        <f t="shared" si="3"/>
        <v>1</v>
      </c>
      <c r="Q18">
        <f t="shared" si="4"/>
        <v>1.2</v>
      </c>
      <c r="R18">
        <f t="shared" si="5"/>
        <v>1.01</v>
      </c>
      <c r="S18">
        <f t="shared" si="6"/>
        <v>1.05</v>
      </c>
      <c r="T18" s="87">
        <f t="array" ref="T18">EXP(SQRT(SUM(LN(O18:S18)^2)))</f>
        <v>1.215548092916382</v>
      </c>
    </row>
    <row r="19" spans="1:20" ht="58" x14ac:dyDescent="0.35">
      <c r="A19" s="47" t="s">
        <v>276</v>
      </c>
      <c r="B19" s="38" t="s">
        <v>514</v>
      </c>
      <c r="E19" s="65" t="s">
        <v>507</v>
      </c>
      <c r="F19" t="s">
        <v>324</v>
      </c>
      <c r="G19" t="s">
        <v>508</v>
      </c>
      <c r="H19" t="s">
        <v>446</v>
      </c>
      <c r="I19" t="s">
        <v>227</v>
      </c>
      <c r="J19" s="59">
        <v>1</v>
      </c>
      <c r="K19" s="59">
        <v>1</v>
      </c>
      <c r="L19" s="66">
        <v>4</v>
      </c>
      <c r="M19" s="59">
        <v>1</v>
      </c>
      <c r="N19" s="59">
        <v>1</v>
      </c>
      <c r="O19">
        <f t="shared" si="2"/>
        <v>1</v>
      </c>
      <c r="P19">
        <f t="shared" si="3"/>
        <v>1</v>
      </c>
      <c r="Q19">
        <f t="shared" si="4"/>
        <v>1.2</v>
      </c>
      <c r="R19">
        <f t="shared" si="5"/>
        <v>1</v>
      </c>
      <c r="S19">
        <f t="shared" si="6"/>
        <v>1</v>
      </c>
      <c r="T19" s="87">
        <f t="array" ref="T19">EXP(SQRT(SUM(LN(O19:S19)^2)))</f>
        <v>1.2</v>
      </c>
    </row>
    <row r="20" spans="1:20" ht="188.5" x14ac:dyDescent="0.35">
      <c r="A20" s="47"/>
      <c r="B20" s="38" t="s">
        <v>799</v>
      </c>
      <c r="C20" s="38"/>
      <c r="D20" s="38"/>
      <c r="E20" s="38" t="s">
        <v>805</v>
      </c>
      <c r="F20" s="38" t="s">
        <v>806</v>
      </c>
      <c r="G20" s="38">
        <v>1990</v>
      </c>
      <c r="H20" s="38" t="s">
        <v>807</v>
      </c>
      <c r="I20" s="38" t="s">
        <v>808</v>
      </c>
      <c r="J20" s="66">
        <v>4</v>
      </c>
      <c r="K20" s="66">
        <v>4</v>
      </c>
      <c r="L20" s="74">
        <v>5</v>
      </c>
      <c r="M20" s="61">
        <v>2</v>
      </c>
      <c r="N20" s="59">
        <v>1</v>
      </c>
      <c r="O20">
        <f t="shared" si="2"/>
        <v>1.2</v>
      </c>
      <c r="P20">
        <f t="shared" si="3"/>
        <v>1.1000000000000001</v>
      </c>
      <c r="Q20">
        <f t="shared" si="4"/>
        <v>1.5</v>
      </c>
      <c r="R20">
        <f t="shared" si="5"/>
        <v>1.01</v>
      </c>
      <c r="S20">
        <f t="shared" si="6"/>
        <v>1</v>
      </c>
      <c r="T20" s="87">
        <f t="array" ref="T20">EXP(SQRT(SUM(LN(O20:S20)^2)))</f>
        <v>1.5758289066762539</v>
      </c>
    </row>
    <row r="21" spans="1:20" ht="72.5" x14ac:dyDescent="0.35">
      <c r="A21" s="47"/>
      <c r="B21" s="38" t="s">
        <v>515</v>
      </c>
      <c r="E21" s="38" t="s">
        <v>699</v>
      </c>
      <c r="F21" s="38" t="s">
        <v>700</v>
      </c>
      <c r="G21" s="38" t="s">
        <v>736</v>
      </c>
      <c r="H21" s="38" t="s">
        <v>446</v>
      </c>
      <c r="I21" s="38" t="s">
        <v>809</v>
      </c>
      <c r="J21" s="59">
        <v>1</v>
      </c>
      <c r="K21" s="75">
        <v>5</v>
      </c>
      <c r="L21" s="74">
        <v>5</v>
      </c>
      <c r="M21" s="59">
        <v>1</v>
      </c>
      <c r="N21" s="59">
        <v>4</v>
      </c>
      <c r="O21">
        <f t="shared" si="2"/>
        <v>1</v>
      </c>
      <c r="P21">
        <f t="shared" si="3"/>
        <v>1.2</v>
      </c>
      <c r="Q21">
        <f t="shared" si="4"/>
        <v>1.5</v>
      </c>
      <c r="R21">
        <f t="shared" si="5"/>
        <v>1</v>
      </c>
      <c r="S21">
        <f t="shared" si="6"/>
        <v>1.5</v>
      </c>
      <c r="T21" s="87">
        <f t="array" ref="T21">EXP(SQRT(SUM(LN(O21:S21)^2)))</f>
        <v>1.8252223248340027</v>
      </c>
    </row>
    <row r="22" spans="1:20" ht="58" x14ac:dyDescent="0.35">
      <c r="A22" s="47"/>
      <c r="B22" s="38" t="s">
        <v>810</v>
      </c>
      <c r="E22" s="38" t="s">
        <v>802</v>
      </c>
      <c r="F22" s="38" t="s">
        <v>218</v>
      </c>
      <c r="G22" s="38" t="s">
        <v>621</v>
      </c>
      <c r="H22" s="38" t="s">
        <v>803</v>
      </c>
      <c r="I22" s="89" t="s">
        <v>227</v>
      </c>
      <c r="J22" s="59">
        <v>1</v>
      </c>
      <c r="K22" s="75">
        <v>3</v>
      </c>
      <c r="L22" s="66">
        <v>4</v>
      </c>
      <c r="M22" s="61">
        <v>2</v>
      </c>
      <c r="N22" s="59">
        <v>1</v>
      </c>
      <c r="O22">
        <f t="shared" si="2"/>
        <v>1</v>
      </c>
      <c r="P22">
        <f t="shared" si="3"/>
        <v>1.05</v>
      </c>
      <c r="Q22">
        <f t="shared" si="4"/>
        <v>1.2</v>
      </c>
      <c r="R22">
        <f t="shared" si="5"/>
        <v>1.01</v>
      </c>
      <c r="S22">
        <f t="shared" si="6"/>
        <v>1</v>
      </c>
      <c r="T22" s="87">
        <f t="array" ref="T22">EXP(SQRT(SUM(LN(O22:S22)^2)))</f>
        <v>1.2080397996500609</v>
      </c>
    </row>
    <row r="23" spans="1:20" ht="101.5" x14ac:dyDescent="0.35">
      <c r="A23" s="47"/>
      <c r="B23" s="38" t="s">
        <v>801</v>
      </c>
      <c r="C23" s="38"/>
      <c r="D23" s="38"/>
      <c r="E23" s="38" t="s">
        <v>804</v>
      </c>
      <c r="F23" s="38" t="s">
        <v>698</v>
      </c>
      <c r="G23" s="38" t="s">
        <v>698</v>
      </c>
      <c r="H23" s="38" t="s">
        <v>803</v>
      </c>
      <c r="I23" s="38" t="s">
        <v>801</v>
      </c>
      <c r="J23" s="66">
        <v>4</v>
      </c>
      <c r="K23" s="74">
        <v>5</v>
      </c>
      <c r="L23" s="74">
        <v>5</v>
      </c>
      <c r="M23" s="61">
        <v>2</v>
      </c>
      <c r="N23" s="59">
        <v>1</v>
      </c>
      <c r="O23">
        <f t="shared" si="2"/>
        <v>1.2</v>
      </c>
      <c r="P23">
        <f t="shared" si="3"/>
        <v>1.2</v>
      </c>
      <c r="Q23">
        <f t="shared" si="4"/>
        <v>1.5</v>
      </c>
      <c r="R23">
        <f t="shared" si="5"/>
        <v>1.01</v>
      </c>
      <c r="S23">
        <f t="shared" si="6"/>
        <v>1</v>
      </c>
      <c r="T23" s="87">
        <f t="array" ref="T23">EXP(SQRT(SUM(LN(O23:S23)^2)))</f>
        <v>1.6170559509870748</v>
      </c>
    </row>
    <row r="24" spans="1:20" x14ac:dyDescent="0.35">
      <c r="A24" s="47"/>
      <c r="B24" s="38" t="s">
        <v>492</v>
      </c>
      <c r="E24" t="s">
        <v>516</v>
      </c>
      <c r="F24" t="s">
        <v>517</v>
      </c>
      <c r="G24" t="s">
        <v>508</v>
      </c>
      <c r="H24" t="s">
        <v>446</v>
      </c>
      <c r="I24" t="s">
        <v>227</v>
      </c>
      <c r="J24" s="59">
        <v>1</v>
      </c>
      <c r="K24" s="59">
        <v>1</v>
      </c>
      <c r="L24" s="66">
        <v>4</v>
      </c>
      <c r="M24" s="59">
        <v>1</v>
      </c>
      <c r="N24" s="59">
        <v>1</v>
      </c>
      <c r="O24">
        <f t="shared" si="2"/>
        <v>1</v>
      </c>
      <c r="P24">
        <f t="shared" si="3"/>
        <v>1</v>
      </c>
      <c r="Q24">
        <f t="shared" si="4"/>
        <v>1.2</v>
      </c>
      <c r="R24">
        <f t="shared" si="5"/>
        <v>1</v>
      </c>
      <c r="S24">
        <f t="shared" si="6"/>
        <v>1</v>
      </c>
      <c r="T24" s="87">
        <f t="array" ref="T24">EXP(SQRT(SUM(LN(O24:S24)^2)))</f>
        <v>1.2</v>
      </c>
    </row>
    <row r="25" spans="1:20" ht="43.5" x14ac:dyDescent="0.35">
      <c r="A25" s="47" t="s">
        <v>199</v>
      </c>
      <c r="B25" s="38"/>
      <c r="E25" t="s">
        <v>811</v>
      </c>
      <c r="F25" t="s">
        <v>518</v>
      </c>
      <c r="G25" t="s">
        <v>508</v>
      </c>
      <c r="H25" t="s">
        <v>446</v>
      </c>
      <c r="I25" t="s">
        <v>227</v>
      </c>
      <c r="J25" s="59">
        <v>1</v>
      </c>
      <c r="K25" s="59">
        <v>1</v>
      </c>
      <c r="L25" s="66">
        <v>4</v>
      </c>
      <c r="M25" s="59">
        <v>1</v>
      </c>
      <c r="N25" s="59">
        <v>1</v>
      </c>
      <c r="O25">
        <f t="shared" si="2"/>
        <v>1</v>
      </c>
      <c r="P25">
        <f t="shared" si="3"/>
        <v>1</v>
      </c>
      <c r="Q25">
        <f t="shared" si="4"/>
        <v>1.2</v>
      </c>
      <c r="R25">
        <f t="shared" si="5"/>
        <v>1</v>
      </c>
      <c r="S25">
        <f t="shared" si="6"/>
        <v>1</v>
      </c>
      <c r="T25" s="87">
        <f t="array" ref="T25">EXP(SQRT(SUM(LN(O25:S25)^2)))</f>
        <v>1.2</v>
      </c>
    </row>
    <row r="26" spans="1:20" ht="29" x14ac:dyDescent="0.35">
      <c r="A26" s="47" t="s">
        <v>153</v>
      </c>
      <c r="B26" s="38"/>
      <c r="E26" t="s">
        <v>275</v>
      </c>
      <c r="J26" s="60"/>
      <c r="K26" s="60"/>
      <c r="L26" s="60"/>
      <c r="M26" s="60"/>
      <c r="N26" s="60"/>
      <c r="O26" t="str">
        <f t="shared" si="2"/>
        <v>no</v>
      </c>
      <c r="P26" t="str">
        <f t="shared" si="3"/>
        <v>no</v>
      </c>
      <c r="Q26" t="str">
        <f t="shared" si="4"/>
        <v>no</v>
      </c>
      <c r="R26" t="str">
        <f t="shared" si="5"/>
        <v>no</v>
      </c>
      <c r="S26" t="str">
        <f t="shared" si="6"/>
        <v>no</v>
      </c>
      <c r="T26" s="87" t="e">
        <f t="array" ref="T26">EXP(SQRT(SUM(LN(O26:S26)^2)))</f>
        <v>#VALUE!</v>
      </c>
    </row>
  </sheetData>
  <mergeCells count="1">
    <mergeCell ref="V3:AA3"/>
  </mergeCells>
  <hyperlinks>
    <hyperlink ref="A1" location="'Table of contents'!A1" display="Table of contents" xr:uid="{00000000-0004-0000-1600-000000000000}"/>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A65"/>
  <sheetViews>
    <sheetView zoomScale="80" zoomScaleNormal="80" workbookViewId="0">
      <pane xSplit="1" ySplit="3" topLeftCell="B17" activePane="bottomRight" state="frozen"/>
      <selection pane="topRight" activeCell="B1" sqref="B1"/>
      <selection pane="bottomLeft" activeCell="A4" sqref="A4"/>
      <selection pane="bottomRight" activeCell="C1" sqref="C1:D1048576"/>
    </sheetView>
  </sheetViews>
  <sheetFormatPr defaultRowHeight="14.5" x14ac:dyDescent="0.35"/>
  <cols>
    <col min="1" max="1" width="20.453125" style="36" customWidth="1"/>
    <col min="2" max="2" width="45.81640625" style="36" customWidth="1"/>
    <col min="3" max="3" width="11" style="36" hidden="1" customWidth="1"/>
    <col min="4" max="4" width="0" style="36" hidden="1" customWidth="1"/>
    <col min="5" max="5" width="41.54296875" style="36" customWidth="1"/>
    <col min="6" max="6" width="11.1796875" style="36" customWidth="1"/>
    <col min="7" max="7" width="16.81640625" style="36" customWidth="1"/>
    <col min="8" max="8" width="11.1796875" style="36" customWidth="1"/>
    <col min="9" max="9" width="34" style="36" customWidth="1"/>
    <col min="10" max="14" width="8.7265625" style="36"/>
  </cols>
  <sheetData>
    <row r="1" spans="1:27" x14ac:dyDescent="0.35">
      <c r="A1" s="78" t="s">
        <v>769</v>
      </c>
    </row>
    <row r="2" spans="1:27" ht="16" thickBot="1" x14ac:dyDescent="0.4">
      <c r="A2" s="79" t="s">
        <v>943</v>
      </c>
    </row>
    <row r="3" spans="1:27" ht="39.5" thickBot="1" x14ac:dyDescent="0.4">
      <c r="A3" s="1" t="s">
        <v>38</v>
      </c>
      <c r="B3" s="2" t="s">
        <v>39</v>
      </c>
      <c r="C3" s="2" t="s">
        <v>443</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26.5" thickBot="1" x14ac:dyDescent="0.4">
      <c r="A4" s="28" t="s">
        <v>53</v>
      </c>
      <c r="B4" s="29" t="s">
        <v>215</v>
      </c>
      <c r="C4" s="29"/>
      <c r="D4" s="29" t="s">
        <v>216</v>
      </c>
      <c r="E4" s="29" t="s">
        <v>217</v>
      </c>
      <c r="F4" s="29" t="s">
        <v>218</v>
      </c>
      <c r="G4" s="29" t="s">
        <v>219</v>
      </c>
      <c r="H4" s="29" t="s">
        <v>528</v>
      </c>
      <c r="I4" s="29" t="s">
        <v>221</v>
      </c>
      <c r="J4" s="30">
        <v>1</v>
      </c>
      <c r="K4" s="33">
        <v>3</v>
      </c>
      <c r="L4" s="32">
        <v>2</v>
      </c>
      <c r="M4" s="30">
        <v>1</v>
      </c>
      <c r="N4" s="30">
        <v>1</v>
      </c>
      <c r="O4">
        <f t="shared" ref="O4:S6" si="0">IF(J4=1,W$5,IF(J4=2,W$6,IF(J4=3,W$7,IF(J4=4,W$8,IF(J4=5,W$9,"no")))))</f>
        <v>1</v>
      </c>
      <c r="P4">
        <f t="shared" si="0"/>
        <v>1.05</v>
      </c>
      <c r="Q4">
        <f t="shared" si="0"/>
        <v>1.02</v>
      </c>
      <c r="R4">
        <f t="shared" si="0"/>
        <v>1</v>
      </c>
      <c r="S4">
        <f t="shared" si="0"/>
        <v>1</v>
      </c>
      <c r="T4" s="87">
        <f t="array" ref="T4">EXP(SQRT(SUM(LN(O4:S4)^2)))</f>
        <v>1.0540666817458317</v>
      </c>
      <c r="V4" s="81" t="s">
        <v>772</v>
      </c>
      <c r="W4" s="2" t="s">
        <v>47</v>
      </c>
      <c r="X4" s="2" t="s">
        <v>48</v>
      </c>
      <c r="Y4" s="2" t="s">
        <v>49</v>
      </c>
      <c r="Z4" s="2" t="s">
        <v>50</v>
      </c>
      <c r="AA4" s="2" t="s">
        <v>51</v>
      </c>
    </row>
    <row r="5" spans="1:27" ht="26.5" thickBot="1" x14ac:dyDescent="0.4">
      <c r="A5" s="28"/>
      <c r="B5" s="29" t="s">
        <v>222</v>
      </c>
      <c r="C5" s="29"/>
      <c r="D5" s="29" t="s">
        <v>216</v>
      </c>
      <c r="E5" s="29" t="s">
        <v>217</v>
      </c>
      <c r="F5" s="29" t="s">
        <v>218</v>
      </c>
      <c r="G5" s="29" t="s">
        <v>223</v>
      </c>
      <c r="H5" s="29" t="s">
        <v>528</v>
      </c>
      <c r="I5" s="29" t="s">
        <v>221</v>
      </c>
      <c r="J5" s="30">
        <v>1</v>
      </c>
      <c r="K5" s="33">
        <v>3</v>
      </c>
      <c r="L5" s="32">
        <v>2</v>
      </c>
      <c r="M5" s="30">
        <v>1</v>
      </c>
      <c r="N5" s="30">
        <v>1</v>
      </c>
      <c r="O5">
        <f t="shared" si="0"/>
        <v>1</v>
      </c>
      <c r="P5">
        <f t="shared" si="0"/>
        <v>1.05</v>
      </c>
      <c r="Q5">
        <f t="shared" si="0"/>
        <v>1.02</v>
      </c>
      <c r="R5">
        <f t="shared" si="0"/>
        <v>1</v>
      </c>
      <c r="S5">
        <f t="shared" si="0"/>
        <v>1</v>
      </c>
      <c r="T5" s="87">
        <f t="array" ref="T5">EXP(SQRT(SUM(LN(O5:S5)^2)))</f>
        <v>1.0540666817458317</v>
      </c>
      <c r="V5" s="82">
        <v>1</v>
      </c>
      <c r="W5">
        <v>1</v>
      </c>
      <c r="X5">
        <v>1</v>
      </c>
      <c r="Y5">
        <v>1</v>
      </c>
      <c r="Z5">
        <v>1</v>
      </c>
      <c r="AA5" s="83">
        <v>1</v>
      </c>
    </row>
    <row r="6" spans="1:27" ht="15" thickBot="1" x14ac:dyDescent="0.4">
      <c r="A6" s="28" t="s">
        <v>61</v>
      </c>
      <c r="B6" s="29" t="s">
        <v>224</v>
      </c>
      <c r="C6" s="29"/>
      <c r="D6" s="29" t="s">
        <v>225</v>
      </c>
      <c r="E6" s="29" t="s">
        <v>226</v>
      </c>
      <c r="F6" s="29" t="s">
        <v>218</v>
      </c>
      <c r="G6" s="29" t="s">
        <v>219</v>
      </c>
      <c r="H6" s="29" t="s">
        <v>528</v>
      </c>
      <c r="I6" s="29" t="s">
        <v>227</v>
      </c>
      <c r="J6" s="32">
        <v>2</v>
      </c>
      <c r="K6" s="33">
        <v>3</v>
      </c>
      <c r="L6" s="32">
        <v>2</v>
      </c>
      <c r="M6" s="30">
        <v>1</v>
      </c>
      <c r="N6" s="30">
        <v>1</v>
      </c>
      <c r="O6">
        <f t="shared" si="0"/>
        <v>1.05</v>
      </c>
      <c r="P6">
        <f t="shared" si="0"/>
        <v>1.05</v>
      </c>
      <c r="Q6">
        <f t="shared" si="0"/>
        <v>1.02</v>
      </c>
      <c r="R6">
        <f t="shared" si="0"/>
        <v>1</v>
      </c>
      <c r="S6">
        <f t="shared" si="0"/>
        <v>1</v>
      </c>
      <c r="T6" s="87">
        <f t="array" ref="T6">EXP(SQRT(SUM(LN(O6:S6)^2)))</f>
        <v>1.0744244531716256</v>
      </c>
      <c r="V6" s="82">
        <v>2</v>
      </c>
      <c r="W6">
        <v>1.05</v>
      </c>
      <c r="X6">
        <v>1.02</v>
      </c>
      <c r="Y6">
        <v>1.02</v>
      </c>
      <c r="Z6">
        <v>1.01</v>
      </c>
      <c r="AA6" s="83">
        <v>1.05</v>
      </c>
    </row>
    <row r="7" spans="1:27" ht="15" thickBot="1" x14ac:dyDescent="0.4">
      <c r="A7" s="28"/>
      <c r="B7" s="29" t="s">
        <v>228</v>
      </c>
      <c r="C7" s="29"/>
      <c r="D7" s="29" t="s">
        <v>63</v>
      </c>
      <c r="E7" s="29" t="s">
        <v>229</v>
      </c>
      <c r="F7" s="29" t="s">
        <v>218</v>
      </c>
      <c r="G7" s="29" t="s">
        <v>219</v>
      </c>
      <c r="H7" s="29" t="s">
        <v>528</v>
      </c>
      <c r="I7" s="29" t="s">
        <v>227</v>
      </c>
      <c r="J7" s="32">
        <v>2</v>
      </c>
      <c r="K7" s="33">
        <v>3</v>
      </c>
      <c r="L7" s="32">
        <v>2</v>
      </c>
      <c r="M7" s="30">
        <v>1</v>
      </c>
      <c r="N7" s="30">
        <v>1</v>
      </c>
      <c r="O7">
        <f t="shared" ref="O7:S9" si="1">IF(J7=1,W$5,IF(J7=2,W$6,IF(J7=3,W$7,IF(J7=4,W$8,IF(J7=5,W$9,"no")))))</f>
        <v>1.05</v>
      </c>
      <c r="P7">
        <f t="shared" si="1"/>
        <v>1.05</v>
      </c>
      <c r="Q7">
        <f t="shared" si="1"/>
        <v>1.02</v>
      </c>
      <c r="R7">
        <f t="shared" si="1"/>
        <v>1</v>
      </c>
      <c r="S7">
        <f t="shared" si="1"/>
        <v>1</v>
      </c>
      <c r="T7" s="87">
        <f t="array" ref="T7">EXP(SQRT(SUM(LN(O7:S7)^2)))</f>
        <v>1.0744244531716256</v>
      </c>
      <c r="V7" s="82">
        <v>3</v>
      </c>
      <c r="W7">
        <v>1.1000000000000001</v>
      </c>
      <c r="X7">
        <v>1.05</v>
      </c>
      <c r="Y7">
        <v>1.1000000000000001</v>
      </c>
      <c r="Z7">
        <v>1.02</v>
      </c>
      <c r="AA7" s="83">
        <v>1.2</v>
      </c>
    </row>
    <row r="8" spans="1:27" ht="15" thickBot="1" x14ac:dyDescent="0.4">
      <c r="A8" s="28"/>
      <c r="B8" s="29" t="s">
        <v>230</v>
      </c>
      <c r="C8" s="29"/>
      <c r="D8" s="29" t="s">
        <v>63</v>
      </c>
      <c r="E8" s="29" t="s">
        <v>229</v>
      </c>
      <c r="F8" s="29" t="s">
        <v>218</v>
      </c>
      <c r="G8" s="29" t="s">
        <v>219</v>
      </c>
      <c r="H8" s="29" t="s">
        <v>528</v>
      </c>
      <c r="I8" s="29" t="s">
        <v>227</v>
      </c>
      <c r="J8" s="32">
        <v>2</v>
      </c>
      <c r="K8" s="33">
        <v>3</v>
      </c>
      <c r="L8" s="32">
        <v>2</v>
      </c>
      <c r="M8" s="30">
        <v>1</v>
      </c>
      <c r="N8" s="30">
        <v>1</v>
      </c>
      <c r="O8">
        <f t="shared" si="1"/>
        <v>1.05</v>
      </c>
      <c r="P8">
        <f t="shared" si="1"/>
        <v>1.05</v>
      </c>
      <c r="Q8">
        <f t="shared" si="1"/>
        <v>1.02</v>
      </c>
      <c r="R8">
        <f t="shared" si="1"/>
        <v>1</v>
      </c>
      <c r="S8">
        <f t="shared" si="1"/>
        <v>1</v>
      </c>
      <c r="T8" s="87">
        <f t="array" ref="T8">EXP(SQRT(SUM(LN(O8:S8)^2)))</f>
        <v>1.0744244531716256</v>
      </c>
      <c r="V8" s="82">
        <v>4</v>
      </c>
      <c r="W8">
        <v>1.2</v>
      </c>
      <c r="X8">
        <v>1.1000000000000001</v>
      </c>
      <c r="Y8">
        <v>1.2</v>
      </c>
      <c r="Z8">
        <v>1.05</v>
      </c>
      <c r="AA8" s="83">
        <v>1.5</v>
      </c>
    </row>
    <row r="9" spans="1:27" ht="15" thickBot="1" x14ac:dyDescent="0.4">
      <c r="A9" s="28"/>
      <c r="B9" s="29" t="s">
        <v>231</v>
      </c>
      <c r="C9" s="29"/>
      <c r="D9" s="29" t="s">
        <v>63</v>
      </c>
      <c r="E9" s="29" t="s">
        <v>229</v>
      </c>
      <c r="F9" s="29" t="s">
        <v>218</v>
      </c>
      <c r="G9" s="29" t="s">
        <v>219</v>
      </c>
      <c r="H9" s="29" t="s">
        <v>528</v>
      </c>
      <c r="I9" s="29" t="s">
        <v>227</v>
      </c>
      <c r="J9" s="32">
        <v>2</v>
      </c>
      <c r="K9" s="33">
        <v>3</v>
      </c>
      <c r="L9" s="32">
        <v>2</v>
      </c>
      <c r="M9" s="30">
        <v>1</v>
      </c>
      <c r="N9" s="30">
        <v>1</v>
      </c>
      <c r="O9">
        <f t="shared" si="1"/>
        <v>1.05</v>
      </c>
      <c r="P9">
        <f t="shared" si="1"/>
        <v>1.05</v>
      </c>
      <c r="Q9">
        <f t="shared" si="1"/>
        <v>1.02</v>
      </c>
      <c r="R9">
        <f t="shared" si="1"/>
        <v>1</v>
      </c>
      <c r="S9">
        <f t="shared" si="1"/>
        <v>1</v>
      </c>
      <c r="T9" s="87">
        <f t="array" ref="T9">EXP(SQRT(SUM(LN(O9:S9)^2)))</f>
        <v>1.0744244531716256</v>
      </c>
      <c r="V9" s="84">
        <v>5</v>
      </c>
      <c r="W9" s="85">
        <v>1.5</v>
      </c>
      <c r="X9" s="85">
        <v>1.2</v>
      </c>
      <c r="Y9" s="85">
        <v>1.5</v>
      </c>
      <c r="Z9" s="85">
        <v>1.1000000000000001</v>
      </c>
      <c r="AA9" s="86">
        <v>2</v>
      </c>
    </row>
    <row r="10" spans="1:27" ht="15" thickBot="1" x14ac:dyDescent="0.4">
      <c r="A10" s="29"/>
      <c r="B10" s="29" t="s">
        <v>232</v>
      </c>
      <c r="C10" s="29"/>
      <c r="D10" s="29" t="s">
        <v>63</v>
      </c>
      <c r="E10" s="29" t="s">
        <v>229</v>
      </c>
      <c r="F10" s="29" t="s">
        <v>218</v>
      </c>
      <c r="G10" s="29" t="s">
        <v>219</v>
      </c>
      <c r="H10" s="29" t="s">
        <v>528</v>
      </c>
      <c r="I10" s="29" t="s">
        <v>227</v>
      </c>
      <c r="J10" s="32">
        <v>2</v>
      </c>
      <c r="K10" s="33">
        <v>3</v>
      </c>
      <c r="L10" s="32">
        <v>2</v>
      </c>
      <c r="M10" s="30">
        <v>1</v>
      </c>
      <c r="N10" s="30">
        <v>1</v>
      </c>
      <c r="O10">
        <f t="shared" ref="O10:O65" si="2">IF(J10=1,W$5,IF(J10=2,W$6,IF(J10=3,W$7,IF(J10=4,W$8,IF(J10=5,W$9,"no")))))</f>
        <v>1.05</v>
      </c>
      <c r="P10">
        <f t="shared" ref="P10:P65" si="3">IF(K10=1,X$5,IF(K10=2,X$6,IF(K10=3,X$7,IF(K10=4,X$8,IF(K10=5,X$9,"no")))))</f>
        <v>1.05</v>
      </c>
      <c r="Q10">
        <f t="shared" ref="Q10:Q65" si="4">IF(L10=1,Y$5,IF(L10=2,Y$6,IF(L10=3,Y$7,IF(L10=4,Y$8,IF(L10=5,Y$9,"no")))))</f>
        <v>1.02</v>
      </c>
      <c r="R10">
        <f t="shared" ref="R10:R65" si="5">IF(M10=1,Z$5,IF(M10=2,Z$6,IF(M10=3,Z$7,IF(M10=4,Z$8,IF(M10=5,Z$9,"no")))))</f>
        <v>1</v>
      </c>
      <c r="S10">
        <f t="shared" ref="S10:S65" si="6">IF(N10=1,AA$5,IF(N10=2,AA$6,IF(N10=3,AA$7,IF(N10=4,AA$8,IF(N10=5,AA$9,"no")))))</f>
        <v>1</v>
      </c>
      <c r="T10" s="87">
        <f t="array" ref="T10">EXP(SQRT(SUM(LN(O10:S10)^2)))</f>
        <v>1.0744244531716256</v>
      </c>
    </row>
    <row r="11" spans="1:27" ht="15" thickBot="1" x14ac:dyDescent="0.4">
      <c r="A11" s="29"/>
      <c r="B11" s="29" t="s">
        <v>233</v>
      </c>
      <c r="C11" s="29"/>
      <c r="D11" s="29" t="s">
        <v>63</v>
      </c>
      <c r="E11" s="29" t="s">
        <v>229</v>
      </c>
      <c r="F11" s="29" t="s">
        <v>218</v>
      </c>
      <c r="G11" s="29" t="s">
        <v>219</v>
      </c>
      <c r="H11" s="29" t="s">
        <v>528</v>
      </c>
      <c r="I11" s="29" t="s">
        <v>227</v>
      </c>
      <c r="J11" s="32">
        <v>2</v>
      </c>
      <c r="K11" s="33">
        <v>3</v>
      </c>
      <c r="L11" s="32">
        <v>2</v>
      </c>
      <c r="M11" s="30">
        <v>1</v>
      </c>
      <c r="N11" s="30">
        <v>1</v>
      </c>
      <c r="O11">
        <f t="shared" si="2"/>
        <v>1.05</v>
      </c>
      <c r="P11">
        <f t="shared" si="3"/>
        <v>1.05</v>
      </c>
      <c r="Q11">
        <f t="shared" si="4"/>
        <v>1.02</v>
      </c>
      <c r="R11">
        <f t="shared" si="5"/>
        <v>1</v>
      </c>
      <c r="S11">
        <f t="shared" si="6"/>
        <v>1</v>
      </c>
      <c r="T11" s="87">
        <f t="array" ref="T11">EXP(SQRT(SUM(LN(O11:S11)^2)))</f>
        <v>1.0744244531716256</v>
      </c>
    </row>
    <row r="12" spans="1:27" ht="15" thickBot="1" x14ac:dyDescent="0.4">
      <c r="A12" s="2" t="s">
        <v>67</v>
      </c>
      <c r="B12" s="29" t="s">
        <v>234</v>
      </c>
      <c r="C12" s="29"/>
      <c r="D12" s="29" t="s">
        <v>74</v>
      </c>
      <c r="E12" s="29" t="s">
        <v>235</v>
      </c>
      <c r="F12" s="29" t="s">
        <v>218</v>
      </c>
      <c r="G12" s="29" t="s">
        <v>236</v>
      </c>
      <c r="H12" s="29" t="s">
        <v>528</v>
      </c>
      <c r="I12" s="29" t="s">
        <v>227</v>
      </c>
      <c r="J12" s="30">
        <v>1</v>
      </c>
      <c r="K12" s="33">
        <v>3</v>
      </c>
      <c r="L12" s="33">
        <v>3</v>
      </c>
      <c r="M12" s="30">
        <v>1</v>
      </c>
      <c r="N12" s="30">
        <v>1</v>
      </c>
      <c r="O12">
        <f t="shared" si="2"/>
        <v>1</v>
      </c>
      <c r="P12">
        <f t="shared" si="3"/>
        <v>1.05</v>
      </c>
      <c r="Q12">
        <f t="shared" si="4"/>
        <v>1.1000000000000001</v>
      </c>
      <c r="R12">
        <f t="shared" si="5"/>
        <v>1</v>
      </c>
      <c r="S12">
        <f t="shared" si="6"/>
        <v>1</v>
      </c>
      <c r="T12" s="87">
        <f t="array" ref="T12">EXP(SQRT(SUM(LN(O12:S12)^2)))</f>
        <v>1.1130148943987077</v>
      </c>
    </row>
    <row r="13" spans="1:27" ht="15" thickBot="1" x14ac:dyDescent="0.4">
      <c r="A13" s="2" t="s">
        <v>237</v>
      </c>
      <c r="B13" s="29" t="s">
        <v>238</v>
      </c>
      <c r="C13" s="29"/>
      <c r="D13" s="29" t="s">
        <v>74</v>
      </c>
      <c r="E13" s="29" t="s">
        <v>239</v>
      </c>
      <c r="F13" s="29" t="s">
        <v>218</v>
      </c>
      <c r="G13" s="29">
        <v>2012</v>
      </c>
      <c r="H13" s="29" t="s">
        <v>528</v>
      </c>
      <c r="I13" s="29" t="s">
        <v>227</v>
      </c>
      <c r="J13" s="32">
        <v>2</v>
      </c>
      <c r="K13" s="33">
        <v>3</v>
      </c>
      <c r="L13" s="33">
        <v>3</v>
      </c>
      <c r="M13" s="30">
        <v>1</v>
      </c>
      <c r="N13" s="30">
        <v>1</v>
      </c>
      <c r="O13">
        <f t="shared" si="2"/>
        <v>1.05</v>
      </c>
      <c r="P13">
        <f t="shared" si="3"/>
        <v>1.05</v>
      </c>
      <c r="Q13">
        <f t="shared" si="4"/>
        <v>1.1000000000000001</v>
      </c>
      <c r="R13">
        <f t="shared" si="5"/>
        <v>1</v>
      </c>
      <c r="S13">
        <f t="shared" si="6"/>
        <v>1</v>
      </c>
      <c r="T13" s="87">
        <f t="array" ref="T13">EXP(SQRT(SUM(LN(O13:S13)^2)))</f>
        <v>1.1248669232235737</v>
      </c>
    </row>
    <row r="14" spans="1:27" ht="39.75" customHeight="1" thickBot="1" x14ac:dyDescent="0.4">
      <c r="A14" s="29"/>
      <c r="B14" s="29" t="s">
        <v>240</v>
      </c>
      <c r="C14" s="29"/>
      <c r="D14" s="29" t="s">
        <v>74</v>
      </c>
      <c r="E14" s="29" t="s">
        <v>241</v>
      </c>
      <c r="F14" s="29" t="s">
        <v>218</v>
      </c>
      <c r="G14" s="29" t="s">
        <v>219</v>
      </c>
      <c r="H14" s="29" t="s">
        <v>528</v>
      </c>
      <c r="I14" s="29" t="s">
        <v>227</v>
      </c>
      <c r="J14" s="30">
        <v>1</v>
      </c>
      <c r="K14" s="33">
        <v>3</v>
      </c>
      <c r="L14" s="32">
        <v>2</v>
      </c>
      <c r="M14" s="30">
        <v>1</v>
      </c>
      <c r="N14" s="30">
        <v>1</v>
      </c>
      <c r="O14">
        <f t="shared" si="2"/>
        <v>1</v>
      </c>
      <c r="P14">
        <f t="shared" si="3"/>
        <v>1.05</v>
      </c>
      <c r="Q14">
        <f t="shared" si="4"/>
        <v>1.02</v>
      </c>
      <c r="R14">
        <f t="shared" si="5"/>
        <v>1</v>
      </c>
      <c r="S14">
        <f t="shared" si="6"/>
        <v>1</v>
      </c>
      <c r="T14" s="87">
        <f t="array" ref="T14">EXP(SQRT(SUM(LN(O14:S14)^2)))</f>
        <v>1.0540666817458317</v>
      </c>
    </row>
    <row r="15" spans="1:27" ht="41.25" customHeight="1" thickBot="1" x14ac:dyDescent="0.4">
      <c r="A15" s="29"/>
      <c r="B15" s="29" t="s">
        <v>242</v>
      </c>
      <c r="C15" s="29"/>
      <c r="D15" s="29" t="s">
        <v>74</v>
      </c>
      <c r="E15" s="29" t="s">
        <v>241</v>
      </c>
      <c r="F15" s="29" t="s">
        <v>218</v>
      </c>
      <c r="G15" s="29" t="s">
        <v>219</v>
      </c>
      <c r="H15" s="29" t="s">
        <v>528</v>
      </c>
      <c r="I15" s="29" t="s">
        <v>227</v>
      </c>
      <c r="J15" s="30">
        <v>1</v>
      </c>
      <c r="K15" s="33">
        <v>3</v>
      </c>
      <c r="L15" s="32">
        <v>2</v>
      </c>
      <c r="M15" s="30">
        <v>1</v>
      </c>
      <c r="N15" s="30">
        <v>1</v>
      </c>
      <c r="O15">
        <f t="shared" si="2"/>
        <v>1</v>
      </c>
      <c r="P15">
        <f t="shared" si="3"/>
        <v>1.05</v>
      </c>
      <c r="Q15">
        <f t="shared" si="4"/>
        <v>1.02</v>
      </c>
      <c r="R15">
        <f t="shared" si="5"/>
        <v>1</v>
      </c>
      <c r="S15">
        <f t="shared" si="6"/>
        <v>1</v>
      </c>
      <c r="T15" s="87">
        <f t="array" ref="T15">EXP(SQRT(SUM(LN(O15:S15)^2)))</f>
        <v>1.0540666817458317</v>
      </c>
    </row>
    <row r="16" spans="1:27" ht="26.5" thickBot="1" x14ac:dyDescent="0.4">
      <c r="A16" s="29"/>
      <c r="B16" s="29" t="s">
        <v>243</v>
      </c>
      <c r="C16" s="29"/>
      <c r="D16" s="29" t="s">
        <v>74</v>
      </c>
      <c r="E16" s="29" t="s">
        <v>529</v>
      </c>
      <c r="F16" s="29" t="s">
        <v>218</v>
      </c>
      <c r="G16" s="29" t="s">
        <v>279</v>
      </c>
      <c r="H16" s="29" t="s">
        <v>528</v>
      </c>
      <c r="I16" s="29" t="s">
        <v>227</v>
      </c>
      <c r="J16" s="30">
        <v>1</v>
      </c>
      <c r="K16" s="33">
        <v>3</v>
      </c>
      <c r="L16" s="30">
        <v>1</v>
      </c>
      <c r="M16" s="30">
        <v>1</v>
      </c>
      <c r="N16" s="30">
        <v>1</v>
      </c>
      <c r="O16">
        <f t="shared" si="2"/>
        <v>1</v>
      </c>
      <c r="P16">
        <f t="shared" si="3"/>
        <v>1.05</v>
      </c>
      <c r="Q16">
        <f t="shared" si="4"/>
        <v>1</v>
      </c>
      <c r="R16">
        <f t="shared" si="5"/>
        <v>1</v>
      </c>
      <c r="S16">
        <f t="shared" si="6"/>
        <v>1</v>
      </c>
      <c r="T16" s="87">
        <f t="array" ref="T16">EXP(SQRT(SUM(LN(O16:S16)^2)))</f>
        <v>1.05</v>
      </c>
    </row>
    <row r="17" spans="1:20" ht="26.5" thickBot="1" x14ac:dyDescent="0.4">
      <c r="A17" s="29"/>
      <c r="B17" s="29" t="s">
        <v>245</v>
      </c>
      <c r="C17" s="29"/>
      <c r="D17" s="29" t="s">
        <v>74</v>
      </c>
      <c r="E17" s="29" t="s">
        <v>529</v>
      </c>
      <c r="F17" s="29" t="s">
        <v>218</v>
      </c>
      <c r="G17" s="29" t="s">
        <v>279</v>
      </c>
      <c r="H17" s="29" t="s">
        <v>528</v>
      </c>
      <c r="I17" s="29" t="s">
        <v>227</v>
      </c>
      <c r="J17" s="30">
        <v>1</v>
      </c>
      <c r="K17" s="33">
        <v>3</v>
      </c>
      <c r="L17" s="30">
        <v>1</v>
      </c>
      <c r="M17" s="30">
        <v>1</v>
      </c>
      <c r="N17" s="30">
        <v>1</v>
      </c>
      <c r="O17">
        <f t="shared" si="2"/>
        <v>1</v>
      </c>
      <c r="P17">
        <f t="shared" si="3"/>
        <v>1.05</v>
      </c>
      <c r="Q17">
        <f t="shared" si="4"/>
        <v>1</v>
      </c>
      <c r="R17">
        <f t="shared" si="5"/>
        <v>1</v>
      </c>
      <c r="S17">
        <f t="shared" si="6"/>
        <v>1</v>
      </c>
      <c r="T17" s="87">
        <f t="array" ref="T17">EXP(SQRT(SUM(LN(O17:S17)^2)))</f>
        <v>1.05</v>
      </c>
    </row>
    <row r="18" spans="1:20" ht="26.5" thickBot="1" x14ac:dyDescent="0.4">
      <c r="A18" s="29"/>
      <c r="B18" s="29" t="s">
        <v>246</v>
      </c>
      <c r="C18" s="29"/>
      <c r="D18" s="29" t="s">
        <v>74</v>
      </c>
      <c r="E18" s="29" t="s">
        <v>529</v>
      </c>
      <c r="F18" s="29" t="s">
        <v>218</v>
      </c>
      <c r="G18" s="29" t="s">
        <v>279</v>
      </c>
      <c r="H18" s="29" t="s">
        <v>528</v>
      </c>
      <c r="I18" s="29" t="s">
        <v>227</v>
      </c>
      <c r="J18" s="30">
        <v>1</v>
      </c>
      <c r="K18" s="33">
        <v>3</v>
      </c>
      <c r="L18" s="30">
        <v>1</v>
      </c>
      <c r="M18" s="30">
        <v>1</v>
      </c>
      <c r="N18" s="30">
        <v>1</v>
      </c>
      <c r="O18">
        <f t="shared" si="2"/>
        <v>1</v>
      </c>
      <c r="P18">
        <f t="shared" si="3"/>
        <v>1.05</v>
      </c>
      <c r="Q18">
        <f t="shared" si="4"/>
        <v>1</v>
      </c>
      <c r="R18">
        <f t="shared" si="5"/>
        <v>1</v>
      </c>
      <c r="S18">
        <f t="shared" si="6"/>
        <v>1</v>
      </c>
      <c r="T18" s="87">
        <f t="array" ref="T18">EXP(SQRT(SUM(LN(O18:S18)^2)))</f>
        <v>1.05</v>
      </c>
    </row>
    <row r="19" spans="1:20" ht="26.5" thickBot="1" x14ac:dyDescent="0.4">
      <c r="A19" s="29"/>
      <c r="B19" s="29" t="s">
        <v>247</v>
      </c>
      <c r="C19" s="29"/>
      <c r="D19" s="29" t="s">
        <v>74</v>
      </c>
      <c r="E19" s="29" t="s">
        <v>529</v>
      </c>
      <c r="F19" s="29" t="s">
        <v>218</v>
      </c>
      <c r="G19" s="29" t="s">
        <v>279</v>
      </c>
      <c r="H19" s="29" t="s">
        <v>528</v>
      </c>
      <c r="I19" s="29" t="s">
        <v>227</v>
      </c>
      <c r="J19" s="30">
        <v>1</v>
      </c>
      <c r="K19" s="33">
        <v>3</v>
      </c>
      <c r="L19" s="30">
        <v>1</v>
      </c>
      <c r="M19" s="30">
        <v>1</v>
      </c>
      <c r="N19" s="30">
        <v>1</v>
      </c>
      <c r="O19">
        <f t="shared" si="2"/>
        <v>1</v>
      </c>
      <c r="P19">
        <f t="shared" si="3"/>
        <v>1.05</v>
      </c>
      <c r="Q19">
        <f t="shared" si="4"/>
        <v>1</v>
      </c>
      <c r="R19">
        <f t="shared" si="5"/>
        <v>1</v>
      </c>
      <c r="S19">
        <f t="shared" si="6"/>
        <v>1</v>
      </c>
      <c r="T19" s="87">
        <f t="array" ref="T19">EXP(SQRT(SUM(LN(O19:S19)^2)))</f>
        <v>1.05</v>
      </c>
    </row>
    <row r="20" spans="1:20" ht="26.5" thickBot="1" x14ac:dyDescent="0.4">
      <c r="A20" s="29"/>
      <c r="B20" s="29" t="s">
        <v>248</v>
      </c>
      <c r="C20" s="29"/>
      <c r="D20" s="29" t="s">
        <v>74</v>
      </c>
      <c r="E20" s="29" t="s">
        <v>529</v>
      </c>
      <c r="F20" s="29" t="s">
        <v>218</v>
      </c>
      <c r="G20" s="29" t="s">
        <v>279</v>
      </c>
      <c r="H20" s="29" t="s">
        <v>528</v>
      </c>
      <c r="I20" s="29" t="s">
        <v>227</v>
      </c>
      <c r="J20" s="30">
        <v>1</v>
      </c>
      <c r="K20" s="33">
        <v>3</v>
      </c>
      <c r="L20" s="30">
        <v>1</v>
      </c>
      <c r="M20" s="30">
        <v>1</v>
      </c>
      <c r="N20" s="30">
        <v>1</v>
      </c>
      <c r="O20">
        <f t="shared" si="2"/>
        <v>1</v>
      </c>
      <c r="P20">
        <f t="shared" si="3"/>
        <v>1.05</v>
      </c>
      <c r="Q20">
        <f t="shared" si="4"/>
        <v>1</v>
      </c>
      <c r="R20">
        <f t="shared" si="5"/>
        <v>1</v>
      </c>
      <c r="S20">
        <f t="shared" si="6"/>
        <v>1</v>
      </c>
      <c r="T20" s="87">
        <f t="array" ref="T20">EXP(SQRT(SUM(LN(O20:S20)^2)))</f>
        <v>1.05</v>
      </c>
    </row>
    <row r="21" spans="1:20" ht="26.5" thickBot="1" x14ac:dyDescent="0.4">
      <c r="A21" s="29"/>
      <c r="B21" s="29" t="s">
        <v>249</v>
      </c>
      <c r="C21" s="29"/>
      <c r="D21" s="29" t="s">
        <v>74</v>
      </c>
      <c r="E21" s="29" t="s">
        <v>529</v>
      </c>
      <c r="F21" s="29" t="s">
        <v>218</v>
      </c>
      <c r="G21" s="29" t="s">
        <v>279</v>
      </c>
      <c r="H21" s="29" t="s">
        <v>528</v>
      </c>
      <c r="I21" s="29" t="s">
        <v>227</v>
      </c>
      <c r="J21" s="30">
        <v>1</v>
      </c>
      <c r="K21" s="33">
        <v>3</v>
      </c>
      <c r="L21" s="30">
        <v>1</v>
      </c>
      <c r="M21" s="30">
        <v>1</v>
      </c>
      <c r="N21" s="30">
        <v>1</v>
      </c>
      <c r="O21">
        <f t="shared" si="2"/>
        <v>1</v>
      </c>
      <c r="P21">
        <f t="shared" si="3"/>
        <v>1.05</v>
      </c>
      <c r="Q21">
        <f t="shared" si="4"/>
        <v>1</v>
      </c>
      <c r="R21">
        <f t="shared" si="5"/>
        <v>1</v>
      </c>
      <c r="S21">
        <f t="shared" si="6"/>
        <v>1</v>
      </c>
      <c r="T21" s="87">
        <f t="array" ref="T21">EXP(SQRT(SUM(LN(O21:S21)^2)))</f>
        <v>1.05</v>
      </c>
    </row>
    <row r="22" spans="1:20" ht="26.5" thickBot="1" x14ac:dyDescent="0.4">
      <c r="A22" s="2" t="s">
        <v>99</v>
      </c>
      <c r="B22" s="29" t="s">
        <v>250</v>
      </c>
      <c r="C22" s="29"/>
      <c r="D22" s="29" t="s">
        <v>74</v>
      </c>
      <c r="E22" s="29" t="s">
        <v>251</v>
      </c>
      <c r="F22" s="29" t="s">
        <v>218</v>
      </c>
      <c r="G22" s="29" t="s">
        <v>219</v>
      </c>
      <c r="H22" s="29" t="s">
        <v>528</v>
      </c>
      <c r="I22" s="29" t="s">
        <v>227</v>
      </c>
      <c r="J22" s="30">
        <v>1</v>
      </c>
      <c r="K22" s="33">
        <v>3</v>
      </c>
      <c r="L22" s="32">
        <v>2</v>
      </c>
      <c r="M22" s="30">
        <v>1</v>
      </c>
      <c r="N22" s="30">
        <v>1</v>
      </c>
      <c r="O22">
        <f t="shared" si="2"/>
        <v>1</v>
      </c>
      <c r="P22">
        <f t="shared" si="3"/>
        <v>1.05</v>
      </c>
      <c r="Q22">
        <f t="shared" si="4"/>
        <v>1.02</v>
      </c>
      <c r="R22">
        <f t="shared" si="5"/>
        <v>1</v>
      </c>
      <c r="S22">
        <f t="shared" si="6"/>
        <v>1</v>
      </c>
      <c r="T22" s="87">
        <f t="array" ref="T22">EXP(SQRT(SUM(LN(O22:S22)^2)))</f>
        <v>1.0540666817458317</v>
      </c>
    </row>
    <row r="23" spans="1:20" ht="26.5" thickBot="1" x14ac:dyDescent="0.4">
      <c r="A23" s="29"/>
      <c r="B23" s="29" t="s">
        <v>252</v>
      </c>
      <c r="C23" s="29"/>
      <c r="D23" s="29" t="s">
        <v>74</v>
      </c>
      <c r="E23" s="29" t="s">
        <v>251</v>
      </c>
      <c r="F23" s="29" t="s">
        <v>218</v>
      </c>
      <c r="G23" s="29" t="s">
        <v>219</v>
      </c>
      <c r="H23" s="29" t="s">
        <v>528</v>
      </c>
      <c r="I23" s="29" t="s">
        <v>227</v>
      </c>
      <c r="J23" s="30">
        <v>1</v>
      </c>
      <c r="K23" s="33">
        <v>3</v>
      </c>
      <c r="L23" s="32">
        <v>2</v>
      </c>
      <c r="M23" s="30">
        <v>1</v>
      </c>
      <c r="N23" s="30">
        <v>1</v>
      </c>
      <c r="O23">
        <f t="shared" si="2"/>
        <v>1</v>
      </c>
      <c r="P23">
        <f t="shared" si="3"/>
        <v>1.05</v>
      </c>
      <c r="Q23">
        <f t="shared" si="4"/>
        <v>1.02</v>
      </c>
      <c r="R23">
        <f t="shared" si="5"/>
        <v>1</v>
      </c>
      <c r="S23">
        <f t="shared" si="6"/>
        <v>1</v>
      </c>
      <c r="T23" s="87">
        <f t="array" ref="T23">EXP(SQRT(SUM(LN(O23:S23)^2)))</f>
        <v>1.0540666817458317</v>
      </c>
    </row>
    <row r="24" spans="1:20" ht="26.5" thickBot="1" x14ac:dyDescent="0.4">
      <c r="A24" s="29"/>
      <c r="B24" s="29" t="s">
        <v>253</v>
      </c>
      <c r="C24" s="29"/>
      <c r="D24" s="29" t="s">
        <v>74</v>
      </c>
      <c r="E24" s="29" t="s">
        <v>251</v>
      </c>
      <c r="F24" s="29" t="s">
        <v>218</v>
      </c>
      <c r="G24" s="29" t="s">
        <v>219</v>
      </c>
      <c r="H24" s="29" t="s">
        <v>528</v>
      </c>
      <c r="I24" s="29" t="s">
        <v>227</v>
      </c>
      <c r="J24" s="30">
        <v>1</v>
      </c>
      <c r="K24" s="33">
        <v>3</v>
      </c>
      <c r="L24" s="32">
        <v>2</v>
      </c>
      <c r="M24" s="30">
        <v>1</v>
      </c>
      <c r="N24" s="30">
        <v>1</v>
      </c>
      <c r="O24">
        <f t="shared" si="2"/>
        <v>1</v>
      </c>
      <c r="P24">
        <f t="shared" si="3"/>
        <v>1.05</v>
      </c>
      <c r="Q24">
        <f t="shared" si="4"/>
        <v>1.02</v>
      </c>
      <c r="R24">
        <f t="shared" si="5"/>
        <v>1</v>
      </c>
      <c r="S24">
        <f t="shared" si="6"/>
        <v>1</v>
      </c>
      <c r="T24" s="87">
        <f t="array" ref="T24">EXP(SQRT(SUM(LN(O24:S24)^2)))</f>
        <v>1.0540666817458317</v>
      </c>
    </row>
    <row r="25" spans="1:20" ht="39.5" thickBot="1" x14ac:dyDescent="0.4">
      <c r="A25" s="2" t="s">
        <v>254</v>
      </c>
      <c r="B25" s="29" t="s">
        <v>255</v>
      </c>
      <c r="C25" s="29"/>
      <c r="D25" s="29" t="s">
        <v>256</v>
      </c>
      <c r="E25" s="29" t="s">
        <v>257</v>
      </c>
      <c r="F25" s="29" t="s">
        <v>218</v>
      </c>
      <c r="G25" s="29" t="s">
        <v>724</v>
      </c>
      <c r="H25" s="29" t="s">
        <v>528</v>
      </c>
      <c r="I25" s="29" t="s">
        <v>259</v>
      </c>
      <c r="J25" s="32">
        <v>2</v>
      </c>
      <c r="K25" s="33">
        <v>3</v>
      </c>
      <c r="L25" s="32">
        <v>2</v>
      </c>
      <c r="M25" s="30">
        <v>1</v>
      </c>
      <c r="N25" s="30">
        <v>1</v>
      </c>
      <c r="O25">
        <f t="shared" si="2"/>
        <v>1.05</v>
      </c>
      <c r="P25">
        <f t="shared" si="3"/>
        <v>1.05</v>
      </c>
      <c r="Q25">
        <f t="shared" si="4"/>
        <v>1.02</v>
      </c>
      <c r="R25">
        <f t="shared" si="5"/>
        <v>1</v>
      </c>
      <c r="S25">
        <f t="shared" si="6"/>
        <v>1</v>
      </c>
      <c r="T25" s="87">
        <f t="array" ref="T25">EXP(SQRT(SUM(LN(O25:S25)^2)))</f>
        <v>1.0744244531716256</v>
      </c>
    </row>
    <row r="26" spans="1:20" ht="26.5" thickBot="1" x14ac:dyDescent="0.4">
      <c r="A26" s="2"/>
      <c r="B26" s="29" t="s">
        <v>260</v>
      </c>
      <c r="C26" s="29"/>
      <c r="D26" s="29" t="s">
        <v>261</v>
      </c>
      <c r="E26" s="29" t="s">
        <v>262</v>
      </c>
      <c r="F26" s="29" t="s">
        <v>218</v>
      </c>
      <c r="G26" s="29">
        <v>2005</v>
      </c>
      <c r="H26" s="29" t="s">
        <v>528</v>
      </c>
      <c r="I26" s="29" t="s">
        <v>263</v>
      </c>
      <c r="J26" s="32">
        <v>2</v>
      </c>
      <c r="K26" s="33">
        <v>3</v>
      </c>
      <c r="L26" s="31">
        <v>5</v>
      </c>
      <c r="M26" s="30">
        <v>1</v>
      </c>
      <c r="N26" s="30">
        <v>1</v>
      </c>
      <c r="O26">
        <f t="shared" si="2"/>
        <v>1.05</v>
      </c>
      <c r="P26">
        <f t="shared" si="3"/>
        <v>1.05</v>
      </c>
      <c r="Q26">
        <f t="shared" si="4"/>
        <v>1.5</v>
      </c>
      <c r="R26">
        <f t="shared" si="5"/>
        <v>1</v>
      </c>
      <c r="S26">
        <f t="shared" si="6"/>
        <v>1</v>
      </c>
      <c r="T26" s="87">
        <f t="array" ref="T26">EXP(SQRT(SUM(LN(O26:S26)^2)))</f>
        <v>1.508769162317128</v>
      </c>
    </row>
    <row r="27" spans="1:20" ht="39.5" thickBot="1" x14ac:dyDescent="0.4">
      <c r="A27" s="2" t="s">
        <v>264</v>
      </c>
      <c r="B27" s="29" t="s">
        <v>265</v>
      </c>
      <c r="C27" s="29"/>
      <c r="D27" s="29" t="s">
        <v>256</v>
      </c>
      <c r="E27" s="29" t="s">
        <v>257</v>
      </c>
      <c r="F27" s="29" t="s">
        <v>218</v>
      </c>
      <c r="G27" s="29" t="s">
        <v>724</v>
      </c>
      <c r="H27" s="29" t="s">
        <v>528</v>
      </c>
      <c r="I27" s="29" t="s">
        <v>227</v>
      </c>
      <c r="J27" s="32">
        <v>2</v>
      </c>
      <c r="K27" s="33">
        <v>3</v>
      </c>
      <c r="L27" s="32">
        <v>2</v>
      </c>
      <c r="M27" s="30">
        <v>1</v>
      </c>
      <c r="N27" s="30">
        <v>1</v>
      </c>
      <c r="O27">
        <f t="shared" si="2"/>
        <v>1.05</v>
      </c>
      <c r="P27">
        <f t="shared" si="3"/>
        <v>1.05</v>
      </c>
      <c r="Q27">
        <f t="shared" si="4"/>
        <v>1.02</v>
      </c>
      <c r="R27">
        <f t="shared" si="5"/>
        <v>1</v>
      </c>
      <c r="S27">
        <f t="shared" si="6"/>
        <v>1</v>
      </c>
      <c r="T27" s="87">
        <f t="array" ref="T27">EXP(SQRT(SUM(LN(O27:S27)^2)))</f>
        <v>1.0744244531716256</v>
      </c>
    </row>
    <row r="28" spans="1:20" ht="39.5" thickBot="1" x14ac:dyDescent="0.4">
      <c r="A28" s="2"/>
      <c r="B28" s="29" t="s">
        <v>265</v>
      </c>
      <c r="C28" s="29"/>
      <c r="D28" s="29" t="s">
        <v>256</v>
      </c>
      <c r="E28" s="29" t="s">
        <v>257</v>
      </c>
      <c r="F28" s="29" t="s">
        <v>218</v>
      </c>
      <c r="G28" s="29" t="s">
        <v>724</v>
      </c>
      <c r="H28" s="29" t="s">
        <v>528</v>
      </c>
      <c r="I28" s="29" t="s">
        <v>227</v>
      </c>
      <c r="J28" s="32">
        <v>2</v>
      </c>
      <c r="K28" s="33">
        <v>3</v>
      </c>
      <c r="L28" s="32">
        <v>2</v>
      </c>
      <c r="M28" s="30">
        <v>1</v>
      </c>
      <c r="N28" s="30">
        <v>1</v>
      </c>
      <c r="O28">
        <f t="shared" si="2"/>
        <v>1.05</v>
      </c>
      <c r="P28">
        <f t="shared" si="3"/>
        <v>1.05</v>
      </c>
      <c r="Q28">
        <f t="shared" si="4"/>
        <v>1.02</v>
      </c>
      <c r="R28">
        <f t="shared" si="5"/>
        <v>1</v>
      </c>
      <c r="S28">
        <f t="shared" si="6"/>
        <v>1</v>
      </c>
      <c r="T28" s="87">
        <f t="array" ref="T28">EXP(SQRT(SUM(LN(O28:S28)^2)))</f>
        <v>1.0744244531716256</v>
      </c>
    </row>
    <row r="29" spans="1:20" ht="26.5" thickBot="1" x14ac:dyDescent="0.4">
      <c r="A29" s="2" t="s">
        <v>266</v>
      </c>
      <c r="B29" s="29" t="s">
        <v>267</v>
      </c>
      <c r="C29" s="29"/>
      <c r="D29" s="29" t="s">
        <v>268</v>
      </c>
      <c r="E29" s="29" t="s">
        <v>269</v>
      </c>
      <c r="F29" s="29" t="s">
        <v>218</v>
      </c>
      <c r="G29" s="29" t="s">
        <v>218</v>
      </c>
      <c r="H29" s="29" t="s">
        <v>528</v>
      </c>
      <c r="I29" s="29" t="s">
        <v>270</v>
      </c>
      <c r="J29" s="32">
        <v>2</v>
      </c>
      <c r="K29" s="33">
        <v>3</v>
      </c>
      <c r="L29" s="77">
        <v>4</v>
      </c>
      <c r="M29" s="30">
        <v>1</v>
      </c>
      <c r="N29" s="30">
        <v>1</v>
      </c>
      <c r="O29">
        <f t="shared" si="2"/>
        <v>1.05</v>
      </c>
      <c r="P29">
        <f t="shared" si="3"/>
        <v>1.05</v>
      </c>
      <c r="Q29">
        <f t="shared" si="4"/>
        <v>1.2</v>
      </c>
      <c r="R29">
        <f t="shared" si="5"/>
        <v>1</v>
      </c>
      <c r="S29">
        <f t="shared" si="6"/>
        <v>1</v>
      </c>
      <c r="T29" s="87">
        <f t="array" ref="T29">EXP(SQRT(SUM(LN(O29:S29)^2)))</f>
        <v>1.2152396494091648</v>
      </c>
    </row>
    <row r="30" spans="1:20" ht="26.5" thickBot="1" x14ac:dyDescent="0.4">
      <c r="A30" s="2"/>
      <c r="B30" s="29" t="s">
        <v>267</v>
      </c>
      <c r="C30" s="29"/>
      <c r="D30" s="29" t="s">
        <v>268</v>
      </c>
      <c r="E30" s="29" t="s">
        <v>269</v>
      </c>
      <c r="F30" s="29" t="s">
        <v>218</v>
      </c>
      <c r="G30" s="29" t="s">
        <v>218</v>
      </c>
      <c r="H30" s="29" t="s">
        <v>528</v>
      </c>
      <c r="I30" s="29" t="s">
        <v>271</v>
      </c>
      <c r="J30" s="32">
        <v>2</v>
      </c>
      <c r="K30" s="33">
        <v>3</v>
      </c>
      <c r="L30" s="77">
        <v>4</v>
      </c>
      <c r="M30" s="30">
        <v>1</v>
      </c>
      <c r="N30" s="30">
        <v>1</v>
      </c>
      <c r="O30">
        <f t="shared" si="2"/>
        <v>1.05</v>
      </c>
      <c r="P30">
        <f t="shared" si="3"/>
        <v>1.05</v>
      </c>
      <c r="Q30">
        <f t="shared" si="4"/>
        <v>1.2</v>
      </c>
      <c r="R30">
        <f t="shared" si="5"/>
        <v>1</v>
      </c>
      <c r="S30">
        <f t="shared" si="6"/>
        <v>1</v>
      </c>
      <c r="T30" s="87">
        <f t="array" ref="T30">EXP(SQRT(SUM(LN(O30:S30)^2)))</f>
        <v>1.2152396494091648</v>
      </c>
    </row>
    <row r="31" spans="1:20" ht="15" thickBot="1" x14ac:dyDescent="0.4">
      <c r="A31" s="2" t="s">
        <v>272</v>
      </c>
      <c r="B31" s="29" t="s">
        <v>273</v>
      </c>
      <c r="C31" s="29"/>
      <c r="D31" s="29" t="s">
        <v>70</v>
      </c>
      <c r="E31" s="29" t="s">
        <v>274</v>
      </c>
      <c r="F31" s="29" t="s">
        <v>218</v>
      </c>
      <c r="G31" s="29" t="s">
        <v>218</v>
      </c>
      <c r="H31" s="29" t="s">
        <v>528</v>
      </c>
      <c r="I31" s="29" t="s">
        <v>227</v>
      </c>
      <c r="J31" s="32">
        <v>2</v>
      </c>
      <c r="K31" s="33">
        <v>3</v>
      </c>
      <c r="L31" s="33">
        <v>3</v>
      </c>
      <c r="M31" s="30">
        <v>1</v>
      </c>
      <c r="N31" s="30">
        <v>1</v>
      </c>
      <c r="O31">
        <f t="shared" si="2"/>
        <v>1.05</v>
      </c>
      <c r="P31">
        <f t="shared" si="3"/>
        <v>1.05</v>
      </c>
      <c r="Q31">
        <f t="shared" si="4"/>
        <v>1.1000000000000001</v>
      </c>
      <c r="R31">
        <f t="shared" si="5"/>
        <v>1</v>
      </c>
      <c r="S31">
        <f t="shared" si="6"/>
        <v>1</v>
      </c>
      <c r="T31" s="87">
        <f t="array" ref="T31">EXP(SQRT(SUM(LN(O31:S31)^2)))</f>
        <v>1.1248669232235737</v>
      </c>
    </row>
    <row r="32" spans="1:20" ht="15" thickBot="1" x14ac:dyDescent="0.4">
      <c r="A32" s="34" t="s">
        <v>126</v>
      </c>
      <c r="B32" s="31" t="s">
        <v>275</v>
      </c>
      <c r="C32" s="29"/>
      <c r="D32" s="29"/>
      <c r="E32" s="29"/>
      <c r="F32" s="29"/>
      <c r="G32" s="29"/>
      <c r="H32" s="29"/>
      <c r="I32" s="29"/>
      <c r="J32" s="35"/>
      <c r="K32" s="35"/>
      <c r="L32" s="35"/>
      <c r="M32" s="35"/>
      <c r="N32" s="35"/>
      <c r="O32" t="str">
        <f t="shared" si="2"/>
        <v>no</v>
      </c>
      <c r="P32" t="str">
        <f t="shared" si="3"/>
        <v>no</v>
      </c>
      <c r="Q32" t="str">
        <f t="shared" si="4"/>
        <v>no</v>
      </c>
      <c r="R32" t="str">
        <f t="shared" si="5"/>
        <v>no</v>
      </c>
      <c r="S32" t="str">
        <f t="shared" si="6"/>
        <v>no</v>
      </c>
      <c r="T32" s="87" t="e">
        <f t="array" ref="T32">EXP(SQRT(SUM(LN(O32:S32)^2)))</f>
        <v>#VALUE!</v>
      </c>
    </row>
    <row r="33" spans="1:20" ht="15" thickBot="1" x14ac:dyDescent="0.4">
      <c r="A33" s="34" t="s">
        <v>149</v>
      </c>
      <c r="B33" s="31" t="s">
        <v>275</v>
      </c>
      <c r="C33" s="29"/>
      <c r="D33" s="29"/>
      <c r="E33" s="29"/>
      <c r="F33" s="29"/>
      <c r="G33" s="29"/>
      <c r="H33" s="29"/>
      <c r="I33" s="29"/>
      <c r="J33" s="35"/>
      <c r="K33" s="35"/>
      <c r="L33" s="35"/>
      <c r="M33" s="35"/>
      <c r="N33" s="35"/>
      <c r="O33" t="str">
        <f t="shared" si="2"/>
        <v>no</v>
      </c>
      <c r="P33" t="str">
        <f t="shared" si="3"/>
        <v>no</v>
      </c>
      <c r="Q33" t="str">
        <f t="shared" si="4"/>
        <v>no</v>
      </c>
      <c r="R33" t="str">
        <f t="shared" si="5"/>
        <v>no</v>
      </c>
      <c r="S33" t="str">
        <f t="shared" si="6"/>
        <v>no</v>
      </c>
      <c r="T33" s="87" t="e">
        <f t="array" ref="T33">EXP(SQRT(SUM(LN(O33:S33)^2)))</f>
        <v>#VALUE!</v>
      </c>
    </row>
    <row r="34" spans="1:20" ht="26.5" thickBot="1" x14ac:dyDescent="0.4">
      <c r="A34" s="2" t="s">
        <v>276</v>
      </c>
      <c r="B34" s="29" t="s">
        <v>277</v>
      </c>
      <c r="C34" s="29"/>
      <c r="D34" s="29" t="s">
        <v>74</v>
      </c>
      <c r="E34" s="29" t="s">
        <v>278</v>
      </c>
      <c r="F34" s="29" t="s">
        <v>218</v>
      </c>
      <c r="G34" s="29" t="s">
        <v>279</v>
      </c>
      <c r="H34" s="29" t="s">
        <v>280</v>
      </c>
      <c r="I34" s="29" t="s">
        <v>227</v>
      </c>
      <c r="J34" s="32">
        <v>2</v>
      </c>
      <c r="K34" s="33">
        <v>3</v>
      </c>
      <c r="L34" s="30">
        <v>1</v>
      </c>
      <c r="M34" s="32">
        <v>2</v>
      </c>
      <c r="N34" s="30">
        <v>1</v>
      </c>
      <c r="O34">
        <f t="shared" si="2"/>
        <v>1.05</v>
      </c>
      <c r="P34">
        <f t="shared" si="3"/>
        <v>1.05</v>
      </c>
      <c r="Q34">
        <f t="shared" si="4"/>
        <v>1</v>
      </c>
      <c r="R34">
        <f t="shared" si="5"/>
        <v>1.01</v>
      </c>
      <c r="S34">
        <f t="shared" si="6"/>
        <v>1</v>
      </c>
      <c r="T34" s="87">
        <f t="array" ref="T34">EXP(SQRT(SUM(LN(O34:S34)^2)))</f>
        <v>1.0722009304576894</v>
      </c>
    </row>
    <row r="35" spans="1:20" ht="26.5" thickBot="1" x14ac:dyDescent="0.4">
      <c r="A35" s="2"/>
      <c r="B35" s="29" t="s">
        <v>281</v>
      </c>
      <c r="C35" s="29"/>
      <c r="D35" s="29" t="s">
        <v>282</v>
      </c>
      <c r="E35" s="29" t="s">
        <v>283</v>
      </c>
      <c r="F35" s="29" t="s">
        <v>218</v>
      </c>
      <c r="G35" s="29" t="s">
        <v>279</v>
      </c>
      <c r="H35" s="29" t="s">
        <v>528</v>
      </c>
      <c r="I35" s="29" t="s">
        <v>227</v>
      </c>
      <c r="J35" s="30">
        <v>1</v>
      </c>
      <c r="K35" s="33">
        <v>3</v>
      </c>
      <c r="L35" s="30">
        <v>1</v>
      </c>
      <c r="M35" s="30">
        <v>1</v>
      </c>
      <c r="N35" s="30">
        <v>1</v>
      </c>
      <c r="O35">
        <f t="shared" si="2"/>
        <v>1</v>
      </c>
      <c r="P35">
        <f t="shared" si="3"/>
        <v>1.05</v>
      </c>
      <c r="Q35">
        <f t="shared" si="4"/>
        <v>1</v>
      </c>
      <c r="R35">
        <f t="shared" si="5"/>
        <v>1</v>
      </c>
      <c r="S35">
        <f t="shared" si="6"/>
        <v>1</v>
      </c>
      <c r="T35" s="87">
        <f t="array" ref="T35">EXP(SQRT(SUM(LN(O35:S35)^2)))</f>
        <v>1.05</v>
      </c>
    </row>
    <row r="36" spans="1:20" ht="15" thickBot="1" x14ac:dyDescent="0.4">
      <c r="A36" s="29"/>
      <c r="B36" s="29" t="s">
        <v>284</v>
      </c>
      <c r="C36" s="29"/>
      <c r="D36" s="29" t="s">
        <v>74</v>
      </c>
      <c r="E36" s="29" t="s">
        <v>278</v>
      </c>
      <c r="F36" s="29" t="s">
        <v>218</v>
      </c>
      <c r="G36" s="29" t="s">
        <v>279</v>
      </c>
      <c r="H36" s="29" t="s">
        <v>280</v>
      </c>
      <c r="I36" s="29" t="s">
        <v>227</v>
      </c>
      <c r="J36" s="32">
        <v>2</v>
      </c>
      <c r="K36" s="33">
        <v>3</v>
      </c>
      <c r="L36" s="30">
        <v>1</v>
      </c>
      <c r="M36" s="32">
        <v>2</v>
      </c>
      <c r="N36" s="30">
        <v>1</v>
      </c>
      <c r="O36">
        <f t="shared" si="2"/>
        <v>1.05</v>
      </c>
      <c r="P36">
        <f t="shared" si="3"/>
        <v>1.05</v>
      </c>
      <c r="Q36">
        <f t="shared" si="4"/>
        <v>1</v>
      </c>
      <c r="R36">
        <f t="shared" si="5"/>
        <v>1.01</v>
      </c>
      <c r="S36">
        <f t="shared" si="6"/>
        <v>1</v>
      </c>
      <c r="T36" s="87">
        <f t="array" ref="T36">EXP(SQRT(SUM(LN(O36:S36)^2)))</f>
        <v>1.0722009304576894</v>
      </c>
    </row>
    <row r="37" spans="1:20" ht="15" thickBot="1" x14ac:dyDescent="0.4">
      <c r="A37" s="29"/>
      <c r="B37" s="29" t="s">
        <v>285</v>
      </c>
      <c r="C37" s="29"/>
      <c r="D37" s="29" t="s">
        <v>74</v>
      </c>
      <c r="E37" s="29" t="s">
        <v>278</v>
      </c>
      <c r="F37" s="29" t="s">
        <v>218</v>
      </c>
      <c r="G37" s="29" t="s">
        <v>279</v>
      </c>
      <c r="H37" s="29" t="s">
        <v>280</v>
      </c>
      <c r="I37" s="29" t="s">
        <v>227</v>
      </c>
      <c r="J37" s="32">
        <v>2</v>
      </c>
      <c r="K37" s="33">
        <v>3</v>
      </c>
      <c r="L37" s="30">
        <v>1</v>
      </c>
      <c r="M37" s="32">
        <v>2</v>
      </c>
      <c r="N37" s="30">
        <v>1</v>
      </c>
      <c r="O37">
        <f t="shared" si="2"/>
        <v>1.05</v>
      </c>
      <c r="P37">
        <f t="shared" si="3"/>
        <v>1.05</v>
      </c>
      <c r="Q37">
        <f t="shared" si="4"/>
        <v>1</v>
      </c>
      <c r="R37">
        <f t="shared" si="5"/>
        <v>1.01</v>
      </c>
      <c r="S37">
        <f t="shared" si="6"/>
        <v>1</v>
      </c>
      <c r="T37" s="87">
        <f t="array" ref="T37">EXP(SQRT(SUM(LN(O37:S37)^2)))</f>
        <v>1.0722009304576894</v>
      </c>
    </row>
    <row r="38" spans="1:20" ht="15" thickBot="1" x14ac:dyDescent="0.4">
      <c r="A38" s="29"/>
      <c r="B38" s="29" t="s">
        <v>286</v>
      </c>
      <c r="C38" s="29"/>
      <c r="D38" s="29" t="s">
        <v>74</v>
      </c>
      <c r="E38" s="29" t="s">
        <v>278</v>
      </c>
      <c r="F38" s="29" t="s">
        <v>218</v>
      </c>
      <c r="G38" s="29" t="s">
        <v>279</v>
      </c>
      <c r="H38" s="29" t="s">
        <v>280</v>
      </c>
      <c r="I38" s="29" t="s">
        <v>227</v>
      </c>
      <c r="J38" s="32">
        <v>2</v>
      </c>
      <c r="K38" s="33">
        <v>3</v>
      </c>
      <c r="L38" s="30">
        <v>1</v>
      </c>
      <c r="M38" s="32">
        <v>2</v>
      </c>
      <c r="N38" s="30">
        <v>1</v>
      </c>
      <c r="O38">
        <f t="shared" si="2"/>
        <v>1.05</v>
      </c>
      <c r="P38">
        <f t="shared" si="3"/>
        <v>1.05</v>
      </c>
      <c r="Q38">
        <f t="shared" si="4"/>
        <v>1</v>
      </c>
      <c r="R38">
        <f t="shared" si="5"/>
        <v>1.01</v>
      </c>
      <c r="S38">
        <f t="shared" si="6"/>
        <v>1</v>
      </c>
      <c r="T38" s="87">
        <f t="array" ref="T38">EXP(SQRT(SUM(LN(O38:S38)^2)))</f>
        <v>1.0722009304576894</v>
      </c>
    </row>
    <row r="39" spans="1:20" ht="15" thickBot="1" x14ac:dyDescent="0.4">
      <c r="A39" s="29"/>
      <c r="B39" s="29" t="s">
        <v>287</v>
      </c>
      <c r="C39" s="29"/>
      <c r="D39" s="29" t="s">
        <v>74</v>
      </c>
      <c r="E39" s="29" t="s">
        <v>278</v>
      </c>
      <c r="F39" s="29" t="s">
        <v>218</v>
      </c>
      <c r="G39" s="29" t="s">
        <v>279</v>
      </c>
      <c r="H39" s="29" t="s">
        <v>280</v>
      </c>
      <c r="I39" s="29" t="s">
        <v>227</v>
      </c>
      <c r="J39" s="32">
        <v>2</v>
      </c>
      <c r="K39" s="33">
        <v>3</v>
      </c>
      <c r="L39" s="30">
        <v>1</v>
      </c>
      <c r="M39" s="32">
        <v>2</v>
      </c>
      <c r="N39" s="30">
        <v>1</v>
      </c>
      <c r="O39">
        <f t="shared" si="2"/>
        <v>1.05</v>
      </c>
      <c r="P39">
        <f t="shared" si="3"/>
        <v>1.05</v>
      </c>
      <c r="Q39">
        <f t="shared" si="4"/>
        <v>1</v>
      </c>
      <c r="R39">
        <f t="shared" si="5"/>
        <v>1.01</v>
      </c>
      <c r="S39">
        <f t="shared" si="6"/>
        <v>1</v>
      </c>
      <c r="T39" s="87">
        <f t="array" ref="T39">EXP(SQRT(SUM(LN(O39:S39)^2)))</f>
        <v>1.0722009304576894</v>
      </c>
    </row>
    <row r="40" spans="1:20" ht="15" thickBot="1" x14ac:dyDescent="0.4">
      <c r="A40" s="29"/>
      <c r="B40" s="29" t="s">
        <v>288</v>
      </c>
      <c r="C40" s="29"/>
      <c r="D40" s="29" t="s">
        <v>74</v>
      </c>
      <c r="E40" s="29" t="s">
        <v>278</v>
      </c>
      <c r="F40" s="29" t="s">
        <v>218</v>
      </c>
      <c r="G40" s="29" t="s">
        <v>279</v>
      </c>
      <c r="H40" s="29" t="s">
        <v>280</v>
      </c>
      <c r="I40" s="29" t="s">
        <v>227</v>
      </c>
      <c r="J40" s="32">
        <v>2</v>
      </c>
      <c r="K40" s="33">
        <v>3</v>
      </c>
      <c r="L40" s="30">
        <v>1</v>
      </c>
      <c r="M40" s="32">
        <v>2</v>
      </c>
      <c r="N40" s="30">
        <v>1</v>
      </c>
      <c r="O40">
        <f t="shared" si="2"/>
        <v>1.05</v>
      </c>
      <c r="P40">
        <f t="shared" si="3"/>
        <v>1.05</v>
      </c>
      <c r="Q40">
        <f t="shared" si="4"/>
        <v>1</v>
      </c>
      <c r="R40">
        <f t="shared" si="5"/>
        <v>1.01</v>
      </c>
      <c r="S40">
        <f t="shared" si="6"/>
        <v>1</v>
      </c>
      <c r="T40" s="87">
        <f t="array" ref="T40">EXP(SQRT(SUM(LN(O40:S40)^2)))</f>
        <v>1.0722009304576894</v>
      </c>
    </row>
    <row r="41" spans="1:20" ht="15" thickBot="1" x14ac:dyDescent="0.4">
      <c r="A41" s="29"/>
      <c r="B41" s="29" t="s">
        <v>289</v>
      </c>
      <c r="C41" s="29"/>
      <c r="D41" s="29" t="s">
        <v>74</v>
      </c>
      <c r="E41" s="29" t="s">
        <v>278</v>
      </c>
      <c r="F41" s="29" t="s">
        <v>218</v>
      </c>
      <c r="G41" s="29" t="s">
        <v>279</v>
      </c>
      <c r="H41" s="29" t="s">
        <v>280</v>
      </c>
      <c r="I41" s="29" t="s">
        <v>227</v>
      </c>
      <c r="J41" s="32">
        <v>2</v>
      </c>
      <c r="K41" s="33">
        <v>3</v>
      </c>
      <c r="L41" s="30">
        <v>1</v>
      </c>
      <c r="M41" s="32">
        <v>2</v>
      </c>
      <c r="N41" s="30">
        <v>1</v>
      </c>
      <c r="O41">
        <f t="shared" si="2"/>
        <v>1.05</v>
      </c>
      <c r="P41">
        <f t="shared" si="3"/>
        <v>1.05</v>
      </c>
      <c r="Q41">
        <f t="shared" si="4"/>
        <v>1</v>
      </c>
      <c r="R41">
        <f t="shared" si="5"/>
        <v>1.01</v>
      </c>
      <c r="S41">
        <f t="shared" si="6"/>
        <v>1</v>
      </c>
      <c r="T41" s="87">
        <f t="array" ref="T41">EXP(SQRT(SUM(LN(O41:S41)^2)))</f>
        <v>1.0722009304576894</v>
      </c>
    </row>
    <row r="42" spans="1:20" ht="15" thickBot="1" x14ac:dyDescent="0.4">
      <c r="A42" s="29"/>
      <c r="B42" s="29" t="s">
        <v>290</v>
      </c>
      <c r="C42" s="29"/>
      <c r="D42" s="29" t="s">
        <v>74</v>
      </c>
      <c r="E42" s="29" t="s">
        <v>278</v>
      </c>
      <c r="F42" s="29" t="s">
        <v>218</v>
      </c>
      <c r="G42" s="29" t="s">
        <v>279</v>
      </c>
      <c r="H42" s="29" t="s">
        <v>280</v>
      </c>
      <c r="I42" s="29" t="s">
        <v>227</v>
      </c>
      <c r="J42" s="32">
        <v>2</v>
      </c>
      <c r="K42" s="33">
        <v>3</v>
      </c>
      <c r="L42" s="30">
        <v>1</v>
      </c>
      <c r="M42" s="32">
        <v>2</v>
      </c>
      <c r="N42" s="30">
        <v>1</v>
      </c>
      <c r="O42">
        <f t="shared" si="2"/>
        <v>1.05</v>
      </c>
      <c r="P42">
        <f t="shared" si="3"/>
        <v>1.05</v>
      </c>
      <c r="Q42">
        <f t="shared" si="4"/>
        <v>1</v>
      </c>
      <c r="R42">
        <f t="shared" si="5"/>
        <v>1.01</v>
      </c>
      <c r="S42">
        <f t="shared" si="6"/>
        <v>1</v>
      </c>
      <c r="T42" s="87">
        <f t="array" ref="T42">EXP(SQRT(SUM(LN(O42:S42)^2)))</f>
        <v>1.0722009304576894</v>
      </c>
    </row>
    <row r="43" spans="1:20" ht="15" thickBot="1" x14ac:dyDescent="0.4">
      <c r="A43" s="29"/>
      <c r="B43" s="29" t="s">
        <v>291</v>
      </c>
      <c r="C43" s="29"/>
      <c r="D43" s="29" t="s">
        <v>74</v>
      </c>
      <c r="E43" s="29" t="s">
        <v>278</v>
      </c>
      <c r="F43" s="29" t="s">
        <v>218</v>
      </c>
      <c r="G43" s="29" t="s">
        <v>279</v>
      </c>
      <c r="H43" s="29" t="s">
        <v>280</v>
      </c>
      <c r="I43" s="29" t="s">
        <v>227</v>
      </c>
      <c r="J43" s="32">
        <v>2</v>
      </c>
      <c r="K43" s="33">
        <v>3</v>
      </c>
      <c r="L43" s="30">
        <v>1</v>
      </c>
      <c r="M43" s="32">
        <v>2</v>
      </c>
      <c r="N43" s="30">
        <v>1</v>
      </c>
      <c r="O43">
        <f t="shared" si="2"/>
        <v>1.05</v>
      </c>
      <c r="P43">
        <f t="shared" si="3"/>
        <v>1.05</v>
      </c>
      <c r="Q43">
        <f t="shared" si="4"/>
        <v>1</v>
      </c>
      <c r="R43">
        <f t="shared" si="5"/>
        <v>1.01</v>
      </c>
      <c r="S43">
        <f t="shared" si="6"/>
        <v>1</v>
      </c>
      <c r="T43" s="87">
        <f t="array" ref="T43">EXP(SQRT(SUM(LN(O43:S43)^2)))</f>
        <v>1.0722009304576894</v>
      </c>
    </row>
    <row r="44" spans="1:20" ht="15" thickBot="1" x14ac:dyDescent="0.4">
      <c r="A44" s="29"/>
      <c r="B44" s="29" t="s">
        <v>292</v>
      </c>
      <c r="C44" s="29"/>
      <c r="D44" s="29" t="s">
        <v>74</v>
      </c>
      <c r="E44" s="29" t="s">
        <v>278</v>
      </c>
      <c r="F44" s="29" t="s">
        <v>218</v>
      </c>
      <c r="G44" s="29" t="s">
        <v>279</v>
      </c>
      <c r="H44" s="29" t="s">
        <v>280</v>
      </c>
      <c r="I44" s="29" t="s">
        <v>227</v>
      </c>
      <c r="J44" s="32">
        <v>2</v>
      </c>
      <c r="K44" s="33">
        <v>3</v>
      </c>
      <c r="L44" s="30">
        <v>1</v>
      </c>
      <c r="M44" s="32">
        <v>2</v>
      </c>
      <c r="N44" s="30">
        <v>1</v>
      </c>
      <c r="O44">
        <f t="shared" si="2"/>
        <v>1.05</v>
      </c>
      <c r="P44">
        <f t="shared" si="3"/>
        <v>1.05</v>
      </c>
      <c r="Q44">
        <f t="shared" si="4"/>
        <v>1</v>
      </c>
      <c r="R44">
        <f t="shared" si="5"/>
        <v>1.01</v>
      </c>
      <c r="S44">
        <f t="shared" si="6"/>
        <v>1</v>
      </c>
      <c r="T44" s="87">
        <f t="array" ref="T44">EXP(SQRT(SUM(LN(O44:S44)^2)))</f>
        <v>1.0722009304576894</v>
      </c>
    </row>
    <row r="45" spans="1:20" ht="15" thickBot="1" x14ac:dyDescent="0.4">
      <c r="A45" s="29"/>
      <c r="B45" s="29" t="s">
        <v>293</v>
      </c>
      <c r="C45" s="29"/>
      <c r="D45" s="29" t="s">
        <v>74</v>
      </c>
      <c r="E45" s="29" t="s">
        <v>278</v>
      </c>
      <c r="F45" s="29" t="s">
        <v>218</v>
      </c>
      <c r="G45" s="29" t="s">
        <v>279</v>
      </c>
      <c r="H45" s="29" t="s">
        <v>280</v>
      </c>
      <c r="I45" s="29" t="s">
        <v>227</v>
      </c>
      <c r="J45" s="32">
        <v>2</v>
      </c>
      <c r="K45" s="33">
        <v>3</v>
      </c>
      <c r="L45" s="30">
        <v>1</v>
      </c>
      <c r="M45" s="32">
        <v>2</v>
      </c>
      <c r="N45" s="30">
        <v>1</v>
      </c>
      <c r="O45">
        <f t="shared" si="2"/>
        <v>1.05</v>
      </c>
      <c r="P45">
        <f t="shared" si="3"/>
        <v>1.05</v>
      </c>
      <c r="Q45">
        <f t="shared" si="4"/>
        <v>1</v>
      </c>
      <c r="R45">
        <f t="shared" si="5"/>
        <v>1.01</v>
      </c>
      <c r="S45">
        <f t="shared" si="6"/>
        <v>1</v>
      </c>
      <c r="T45" s="87">
        <f t="array" ref="T45">EXP(SQRT(SUM(LN(O45:S45)^2)))</f>
        <v>1.0722009304576894</v>
      </c>
    </row>
    <row r="46" spans="1:20" ht="26.5" thickBot="1" x14ac:dyDescent="0.4">
      <c r="A46" s="29"/>
      <c r="B46" s="29" t="s">
        <v>294</v>
      </c>
      <c r="C46" s="29"/>
      <c r="D46" s="29" t="s">
        <v>74</v>
      </c>
      <c r="E46" s="29" t="s">
        <v>295</v>
      </c>
      <c r="F46" s="29" t="s">
        <v>218</v>
      </c>
      <c r="G46" s="29" t="s">
        <v>279</v>
      </c>
      <c r="H46" s="29" t="s">
        <v>280</v>
      </c>
      <c r="I46" s="29" t="s">
        <v>227</v>
      </c>
      <c r="J46" s="32">
        <v>2</v>
      </c>
      <c r="K46" s="33">
        <v>3</v>
      </c>
      <c r="L46" s="30">
        <v>1</v>
      </c>
      <c r="M46" s="32">
        <v>2</v>
      </c>
      <c r="N46" s="30">
        <v>1</v>
      </c>
      <c r="O46">
        <f t="shared" si="2"/>
        <v>1.05</v>
      </c>
      <c r="P46">
        <f t="shared" si="3"/>
        <v>1.05</v>
      </c>
      <c r="Q46">
        <f t="shared" si="4"/>
        <v>1</v>
      </c>
      <c r="R46">
        <f t="shared" si="5"/>
        <v>1.01</v>
      </c>
      <c r="S46">
        <f t="shared" si="6"/>
        <v>1</v>
      </c>
      <c r="T46" s="87">
        <f t="array" ref="T46">EXP(SQRT(SUM(LN(O46:S46)^2)))</f>
        <v>1.0722009304576894</v>
      </c>
    </row>
    <row r="47" spans="1:20" ht="15" thickBot="1" x14ac:dyDescent="0.4">
      <c r="A47" s="29"/>
      <c r="B47" s="29" t="s">
        <v>296</v>
      </c>
      <c r="C47" s="29"/>
      <c r="D47" s="29" t="s">
        <v>74</v>
      </c>
      <c r="E47" s="29" t="s">
        <v>297</v>
      </c>
      <c r="F47" s="29" t="s">
        <v>218</v>
      </c>
      <c r="G47" s="29" t="s">
        <v>279</v>
      </c>
      <c r="H47" s="29" t="s">
        <v>280</v>
      </c>
      <c r="I47" s="29" t="s">
        <v>227</v>
      </c>
      <c r="J47" s="32">
        <v>2</v>
      </c>
      <c r="K47" s="33">
        <v>3</v>
      </c>
      <c r="L47" s="30">
        <v>1</v>
      </c>
      <c r="M47" s="32">
        <v>2</v>
      </c>
      <c r="N47" s="30">
        <v>1</v>
      </c>
      <c r="O47">
        <f t="shared" si="2"/>
        <v>1.05</v>
      </c>
      <c r="P47">
        <f t="shared" si="3"/>
        <v>1.05</v>
      </c>
      <c r="Q47">
        <f t="shared" si="4"/>
        <v>1</v>
      </c>
      <c r="R47">
        <f t="shared" si="5"/>
        <v>1.01</v>
      </c>
      <c r="S47">
        <f t="shared" si="6"/>
        <v>1</v>
      </c>
      <c r="T47" s="87">
        <f t="array" ref="T47">EXP(SQRT(SUM(LN(O47:S47)^2)))</f>
        <v>1.0722009304576894</v>
      </c>
    </row>
    <row r="48" spans="1:20" ht="15" thickBot="1" x14ac:dyDescent="0.4">
      <c r="A48" s="29"/>
      <c r="B48" s="29" t="s">
        <v>298</v>
      </c>
      <c r="C48" s="29"/>
      <c r="D48" s="29" t="s">
        <v>74</v>
      </c>
      <c r="E48" s="29" t="s">
        <v>297</v>
      </c>
      <c r="F48" s="29" t="s">
        <v>218</v>
      </c>
      <c r="G48" s="29" t="s">
        <v>279</v>
      </c>
      <c r="H48" s="29" t="s">
        <v>280</v>
      </c>
      <c r="I48" s="29" t="s">
        <v>227</v>
      </c>
      <c r="J48" s="32">
        <v>2</v>
      </c>
      <c r="K48" s="33">
        <v>3</v>
      </c>
      <c r="L48" s="30">
        <v>1</v>
      </c>
      <c r="M48" s="32">
        <v>2</v>
      </c>
      <c r="N48" s="30">
        <v>1</v>
      </c>
      <c r="O48">
        <f t="shared" si="2"/>
        <v>1.05</v>
      </c>
      <c r="P48">
        <f t="shared" si="3"/>
        <v>1.05</v>
      </c>
      <c r="Q48">
        <f t="shared" si="4"/>
        <v>1</v>
      </c>
      <c r="R48">
        <f t="shared" si="5"/>
        <v>1.01</v>
      </c>
      <c r="S48">
        <f t="shared" si="6"/>
        <v>1</v>
      </c>
      <c r="T48" s="87">
        <f t="array" ref="T48">EXP(SQRT(SUM(LN(O48:S48)^2)))</f>
        <v>1.0722009304576894</v>
      </c>
    </row>
    <row r="49" spans="1:20" ht="26.5" thickBot="1" x14ac:dyDescent="0.4">
      <c r="A49" s="2" t="s">
        <v>199</v>
      </c>
      <c r="B49" s="29" t="s">
        <v>200</v>
      </c>
      <c r="C49" s="29"/>
      <c r="D49" s="29" t="s">
        <v>299</v>
      </c>
      <c r="E49" s="29" t="s">
        <v>300</v>
      </c>
      <c r="F49" s="29" t="s">
        <v>218</v>
      </c>
      <c r="G49" s="29" t="s">
        <v>279</v>
      </c>
      <c r="H49" s="29" t="s">
        <v>280</v>
      </c>
      <c r="I49" s="29" t="s">
        <v>227</v>
      </c>
      <c r="J49" s="32">
        <v>2</v>
      </c>
      <c r="K49" s="33">
        <v>3</v>
      </c>
      <c r="L49" s="30">
        <v>1</v>
      </c>
      <c r="M49" s="32">
        <v>2</v>
      </c>
      <c r="N49" s="30">
        <v>1</v>
      </c>
      <c r="O49">
        <f t="shared" si="2"/>
        <v>1.05</v>
      </c>
      <c r="P49">
        <f t="shared" si="3"/>
        <v>1.05</v>
      </c>
      <c r="Q49">
        <f t="shared" si="4"/>
        <v>1</v>
      </c>
      <c r="R49">
        <f t="shared" si="5"/>
        <v>1.01</v>
      </c>
      <c r="S49">
        <f t="shared" si="6"/>
        <v>1</v>
      </c>
      <c r="T49" s="87">
        <f t="array" ref="T49">EXP(SQRT(SUM(LN(O49:S49)^2)))</f>
        <v>1.0722009304576894</v>
      </c>
    </row>
    <row r="50" spans="1:20" ht="26.5" thickBot="1" x14ac:dyDescent="0.4">
      <c r="A50" s="29"/>
      <c r="B50" s="29" t="s">
        <v>200</v>
      </c>
      <c r="C50" s="29"/>
      <c r="D50" s="29" t="s">
        <v>299</v>
      </c>
      <c r="E50" s="29" t="s">
        <v>300</v>
      </c>
      <c r="F50" s="29" t="s">
        <v>218</v>
      </c>
      <c r="G50" s="29" t="s">
        <v>279</v>
      </c>
      <c r="H50" s="29" t="s">
        <v>280</v>
      </c>
      <c r="I50" s="29" t="s">
        <v>227</v>
      </c>
      <c r="J50" s="32">
        <v>2</v>
      </c>
      <c r="K50" s="33">
        <v>3</v>
      </c>
      <c r="L50" s="30">
        <v>1</v>
      </c>
      <c r="M50" s="32">
        <v>2</v>
      </c>
      <c r="N50" s="30">
        <v>1</v>
      </c>
      <c r="O50">
        <f t="shared" si="2"/>
        <v>1.05</v>
      </c>
      <c r="P50">
        <f t="shared" si="3"/>
        <v>1.05</v>
      </c>
      <c r="Q50">
        <f t="shared" si="4"/>
        <v>1</v>
      </c>
      <c r="R50">
        <f t="shared" si="5"/>
        <v>1.01</v>
      </c>
      <c r="S50">
        <f t="shared" si="6"/>
        <v>1</v>
      </c>
      <c r="T50" s="87">
        <f t="array" ref="T50">EXP(SQRT(SUM(LN(O50:S50)^2)))</f>
        <v>1.0722009304576894</v>
      </c>
    </row>
    <row r="51" spans="1:20" ht="26.5" thickBot="1" x14ac:dyDescent="0.4">
      <c r="A51" s="29"/>
      <c r="B51" s="29" t="s">
        <v>204</v>
      </c>
      <c r="C51" s="29"/>
      <c r="D51" s="29" t="s">
        <v>299</v>
      </c>
      <c r="E51" s="29" t="s">
        <v>300</v>
      </c>
      <c r="F51" s="29" t="s">
        <v>218</v>
      </c>
      <c r="G51" s="29" t="s">
        <v>279</v>
      </c>
      <c r="H51" s="29" t="s">
        <v>280</v>
      </c>
      <c r="I51" s="29" t="s">
        <v>227</v>
      </c>
      <c r="J51" s="32">
        <v>2</v>
      </c>
      <c r="K51" s="33">
        <v>3</v>
      </c>
      <c r="L51" s="30">
        <v>1</v>
      </c>
      <c r="M51" s="32">
        <v>2</v>
      </c>
      <c r="N51" s="30">
        <v>1</v>
      </c>
      <c r="O51">
        <f t="shared" si="2"/>
        <v>1.05</v>
      </c>
      <c r="P51">
        <f t="shared" si="3"/>
        <v>1.05</v>
      </c>
      <c r="Q51">
        <f t="shared" si="4"/>
        <v>1</v>
      </c>
      <c r="R51">
        <f t="shared" si="5"/>
        <v>1.01</v>
      </c>
      <c r="S51">
        <f t="shared" si="6"/>
        <v>1</v>
      </c>
      <c r="T51" s="87">
        <f t="array" ref="T51">EXP(SQRT(SUM(LN(O51:S51)^2)))</f>
        <v>1.0722009304576894</v>
      </c>
    </row>
    <row r="52" spans="1:20" ht="26.5" thickBot="1" x14ac:dyDescent="0.4">
      <c r="A52" s="29"/>
      <c r="B52" s="29" t="s">
        <v>204</v>
      </c>
      <c r="C52" s="29"/>
      <c r="D52" s="29" t="s">
        <v>299</v>
      </c>
      <c r="E52" s="29" t="s">
        <v>300</v>
      </c>
      <c r="F52" s="29" t="s">
        <v>218</v>
      </c>
      <c r="G52" s="29" t="s">
        <v>279</v>
      </c>
      <c r="H52" s="29" t="s">
        <v>280</v>
      </c>
      <c r="I52" s="29" t="s">
        <v>227</v>
      </c>
      <c r="J52" s="32">
        <v>2</v>
      </c>
      <c r="K52" s="33">
        <v>3</v>
      </c>
      <c r="L52" s="30">
        <v>1</v>
      </c>
      <c r="M52" s="32">
        <v>2</v>
      </c>
      <c r="N52" s="30">
        <v>1</v>
      </c>
      <c r="O52">
        <f t="shared" si="2"/>
        <v>1.05</v>
      </c>
      <c r="P52">
        <f t="shared" si="3"/>
        <v>1.05</v>
      </c>
      <c r="Q52">
        <f t="shared" si="4"/>
        <v>1</v>
      </c>
      <c r="R52">
        <f t="shared" si="5"/>
        <v>1.01</v>
      </c>
      <c r="S52">
        <f t="shared" si="6"/>
        <v>1</v>
      </c>
      <c r="T52" s="87">
        <f t="array" ref="T52">EXP(SQRT(SUM(LN(O52:S52)^2)))</f>
        <v>1.0722009304576894</v>
      </c>
    </row>
    <row r="53" spans="1:20" ht="26.5" thickBot="1" x14ac:dyDescent="0.4">
      <c r="A53" s="29"/>
      <c r="B53" s="29" t="s">
        <v>206</v>
      </c>
      <c r="C53" s="29"/>
      <c r="D53" s="29" t="s">
        <v>299</v>
      </c>
      <c r="E53" s="29" t="s">
        <v>300</v>
      </c>
      <c r="F53" s="29" t="s">
        <v>218</v>
      </c>
      <c r="G53" s="29" t="s">
        <v>279</v>
      </c>
      <c r="H53" s="29" t="s">
        <v>280</v>
      </c>
      <c r="I53" s="29" t="s">
        <v>227</v>
      </c>
      <c r="J53" s="32">
        <v>2</v>
      </c>
      <c r="K53" s="33">
        <v>3</v>
      </c>
      <c r="L53" s="30">
        <v>1</v>
      </c>
      <c r="M53" s="32">
        <v>2</v>
      </c>
      <c r="N53" s="30">
        <v>1</v>
      </c>
      <c r="O53">
        <f t="shared" si="2"/>
        <v>1.05</v>
      </c>
      <c r="P53">
        <f t="shared" si="3"/>
        <v>1.05</v>
      </c>
      <c r="Q53">
        <f t="shared" si="4"/>
        <v>1</v>
      </c>
      <c r="R53">
        <f t="shared" si="5"/>
        <v>1.01</v>
      </c>
      <c r="S53">
        <f t="shared" si="6"/>
        <v>1</v>
      </c>
      <c r="T53" s="87">
        <f t="array" ref="T53">EXP(SQRT(SUM(LN(O53:S53)^2)))</f>
        <v>1.0722009304576894</v>
      </c>
    </row>
    <row r="54" spans="1:20" ht="26.5" thickBot="1" x14ac:dyDescent="0.4">
      <c r="A54" s="29"/>
      <c r="B54" s="29" t="s">
        <v>206</v>
      </c>
      <c r="C54" s="29"/>
      <c r="D54" s="29" t="s">
        <v>299</v>
      </c>
      <c r="E54" s="29" t="s">
        <v>300</v>
      </c>
      <c r="F54" s="29" t="s">
        <v>218</v>
      </c>
      <c r="G54" s="29" t="s">
        <v>279</v>
      </c>
      <c r="H54" s="29" t="s">
        <v>280</v>
      </c>
      <c r="I54" s="29" t="s">
        <v>227</v>
      </c>
      <c r="J54" s="32">
        <v>2</v>
      </c>
      <c r="K54" s="33">
        <v>3</v>
      </c>
      <c r="L54" s="30">
        <v>1</v>
      </c>
      <c r="M54" s="32">
        <v>2</v>
      </c>
      <c r="N54" s="30">
        <v>1</v>
      </c>
      <c r="O54">
        <f t="shared" si="2"/>
        <v>1.05</v>
      </c>
      <c r="P54">
        <f t="shared" si="3"/>
        <v>1.05</v>
      </c>
      <c r="Q54">
        <f t="shared" si="4"/>
        <v>1</v>
      </c>
      <c r="R54">
        <f t="shared" si="5"/>
        <v>1.01</v>
      </c>
      <c r="S54">
        <f t="shared" si="6"/>
        <v>1</v>
      </c>
      <c r="T54" s="87">
        <f t="array" ref="T54">EXP(SQRT(SUM(LN(O54:S54)^2)))</f>
        <v>1.0722009304576894</v>
      </c>
    </row>
    <row r="55" spans="1:20" ht="26.5" thickBot="1" x14ac:dyDescent="0.4">
      <c r="A55" s="29"/>
      <c r="B55" s="29" t="s">
        <v>208</v>
      </c>
      <c r="C55" s="29"/>
      <c r="D55" s="29" t="s">
        <v>299</v>
      </c>
      <c r="E55" s="29" t="s">
        <v>300</v>
      </c>
      <c r="F55" s="29" t="s">
        <v>218</v>
      </c>
      <c r="G55" s="29" t="s">
        <v>279</v>
      </c>
      <c r="H55" s="29" t="s">
        <v>280</v>
      </c>
      <c r="I55" s="29" t="s">
        <v>227</v>
      </c>
      <c r="J55" s="32">
        <v>2</v>
      </c>
      <c r="K55" s="33">
        <v>3</v>
      </c>
      <c r="L55" s="30">
        <v>1</v>
      </c>
      <c r="M55" s="32">
        <v>2</v>
      </c>
      <c r="N55" s="30">
        <v>1</v>
      </c>
      <c r="O55">
        <f t="shared" si="2"/>
        <v>1.05</v>
      </c>
      <c r="P55">
        <f t="shared" si="3"/>
        <v>1.05</v>
      </c>
      <c r="Q55">
        <f t="shared" si="4"/>
        <v>1</v>
      </c>
      <c r="R55">
        <f t="shared" si="5"/>
        <v>1.01</v>
      </c>
      <c r="S55">
        <f t="shared" si="6"/>
        <v>1</v>
      </c>
      <c r="T55" s="87">
        <f t="array" ref="T55">EXP(SQRT(SUM(LN(O55:S55)^2)))</f>
        <v>1.0722009304576894</v>
      </c>
    </row>
    <row r="56" spans="1:20" ht="26.5" thickBot="1" x14ac:dyDescent="0.4">
      <c r="A56" s="29"/>
      <c r="B56" s="29" t="s">
        <v>208</v>
      </c>
      <c r="C56" s="29"/>
      <c r="D56" s="29" t="s">
        <v>299</v>
      </c>
      <c r="E56" s="29" t="s">
        <v>300</v>
      </c>
      <c r="F56" s="29" t="s">
        <v>218</v>
      </c>
      <c r="G56" s="29" t="s">
        <v>279</v>
      </c>
      <c r="H56" s="29" t="s">
        <v>280</v>
      </c>
      <c r="I56" s="29" t="s">
        <v>227</v>
      </c>
      <c r="J56" s="32">
        <v>2</v>
      </c>
      <c r="K56" s="33">
        <v>3</v>
      </c>
      <c r="L56" s="30">
        <v>1</v>
      </c>
      <c r="M56" s="32">
        <v>2</v>
      </c>
      <c r="N56" s="30">
        <v>1</v>
      </c>
      <c r="O56">
        <f t="shared" si="2"/>
        <v>1.05</v>
      </c>
      <c r="P56">
        <f t="shared" si="3"/>
        <v>1.05</v>
      </c>
      <c r="Q56">
        <f t="shared" si="4"/>
        <v>1</v>
      </c>
      <c r="R56">
        <f t="shared" si="5"/>
        <v>1.01</v>
      </c>
      <c r="S56">
        <f t="shared" si="6"/>
        <v>1</v>
      </c>
      <c r="T56" s="87">
        <f t="array" ref="T56">EXP(SQRT(SUM(LN(O56:S56)^2)))</f>
        <v>1.0722009304576894</v>
      </c>
    </row>
    <row r="57" spans="1:20" ht="26.5" thickBot="1" x14ac:dyDescent="0.4">
      <c r="A57" s="29"/>
      <c r="B57" s="29" t="s">
        <v>209</v>
      </c>
      <c r="C57" s="29"/>
      <c r="D57" s="29" t="s">
        <v>299</v>
      </c>
      <c r="E57" s="29" t="s">
        <v>300</v>
      </c>
      <c r="F57" s="29" t="s">
        <v>218</v>
      </c>
      <c r="G57" s="29" t="s">
        <v>279</v>
      </c>
      <c r="H57" s="29" t="s">
        <v>280</v>
      </c>
      <c r="I57" s="29" t="s">
        <v>227</v>
      </c>
      <c r="J57" s="32">
        <v>2</v>
      </c>
      <c r="K57" s="33">
        <v>3</v>
      </c>
      <c r="L57" s="30">
        <v>1</v>
      </c>
      <c r="M57" s="32">
        <v>2</v>
      </c>
      <c r="N57" s="30">
        <v>1</v>
      </c>
      <c r="O57">
        <f t="shared" si="2"/>
        <v>1.05</v>
      </c>
      <c r="P57">
        <f t="shared" si="3"/>
        <v>1.05</v>
      </c>
      <c r="Q57">
        <f t="shared" si="4"/>
        <v>1</v>
      </c>
      <c r="R57">
        <f t="shared" si="5"/>
        <v>1.01</v>
      </c>
      <c r="S57">
        <f t="shared" si="6"/>
        <v>1</v>
      </c>
      <c r="T57" s="87">
        <f t="array" ref="T57">EXP(SQRT(SUM(LN(O57:S57)^2)))</f>
        <v>1.0722009304576894</v>
      </c>
    </row>
    <row r="58" spans="1:20" ht="26.5" thickBot="1" x14ac:dyDescent="0.4">
      <c r="A58" s="29"/>
      <c r="B58" s="29" t="s">
        <v>209</v>
      </c>
      <c r="C58" s="29"/>
      <c r="D58" s="29" t="s">
        <v>299</v>
      </c>
      <c r="E58" s="29" t="s">
        <v>300</v>
      </c>
      <c r="F58" s="29" t="s">
        <v>218</v>
      </c>
      <c r="G58" s="29" t="s">
        <v>279</v>
      </c>
      <c r="H58" s="29" t="s">
        <v>280</v>
      </c>
      <c r="I58" s="29" t="s">
        <v>227</v>
      </c>
      <c r="J58" s="32">
        <v>2</v>
      </c>
      <c r="K58" s="33">
        <v>3</v>
      </c>
      <c r="L58" s="30">
        <v>1</v>
      </c>
      <c r="M58" s="32">
        <v>2</v>
      </c>
      <c r="N58" s="30">
        <v>1</v>
      </c>
      <c r="O58">
        <f t="shared" si="2"/>
        <v>1.05</v>
      </c>
      <c r="P58">
        <f t="shared" si="3"/>
        <v>1.05</v>
      </c>
      <c r="Q58">
        <f t="shared" si="4"/>
        <v>1</v>
      </c>
      <c r="R58">
        <f t="shared" si="5"/>
        <v>1.01</v>
      </c>
      <c r="S58">
        <f t="shared" si="6"/>
        <v>1</v>
      </c>
      <c r="T58" s="87">
        <f t="array" ref="T58">EXP(SQRT(SUM(LN(O58:S58)^2)))</f>
        <v>1.0722009304576894</v>
      </c>
    </row>
    <row r="59" spans="1:20" ht="26.5" thickBot="1" x14ac:dyDescent="0.4">
      <c r="A59" s="29"/>
      <c r="B59" s="29" t="s">
        <v>210</v>
      </c>
      <c r="C59" s="29"/>
      <c r="D59" s="29" t="s">
        <v>299</v>
      </c>
      <c r="E59" s="29" t="s">
        <v>300</v>
      </c>
      <c r="F59" s="29" t="s">
        <v>218</v>
      </c>
      <c r="G59" s="29" t="s">
        <v>279</v>
      </c>
      <c r="H59" s="29" t="s">
        <v>280</v>
      </c>
      <c r="I59" s="29" t="s">
        <v>227</v>
      </c>
      <c r="J59" s="32">
        <v>2</v>
      </c>
      <c r="K59" s="33">
        <v>3</v>
      </c>
      <c r="L59" s="30">
        <v>1</v>
      </c>
      <c r="M59" s="32">
        <v>2</v>
      </c>
      <c r="N59" s="30">
        <v>1</v>
      </c>
      <c r="O59">
        <f t="shared" si="2"/>
        <v>1.05</v>
      </c>
      <c r="P59">
        <f t="shared" si="3"/>
        <v>1.05</v>
      </c>
      <c r="Q59">
        <f t="shared" si="4"/>
        <v>1</v>
      </c>
      <c r="R59">
        <f t="shared" si="5"/>
        <v>1.01</v>
      </c>
      <c r="S59">
        <f t="shared" si="6"/>
        <v>1</v>
      </c>
      <c r="T59" s="87">
        <f t="array" ref="T59">EXP(SQRT(SUM(LN(O59:S59)^2)))</f>
        <v>1.0722009304576894</v>
      </c>
    </row>
    <row r="60" spans="1:20" ht="26.5" thickBot="1" x14ac:dyDescent="0.4">
      <c r="A60" s="29"/>
      <c r="B60" s="29" t="s">
        <v>210</v>
      </c>
      <c r="C60" s="29"/>
      <c r="D60" s="29" t="s">
        <v>299</v>
      </c>
      <c r="E60" s="29" t="s">
        <v>300</v>
      </c>
      <c r="F60" s="29" t="s">
        <v>218</v>
      </c>
      <c r="G60" s="29" t="s">
        <v>279</v>
      </c>
      <c r="H60" s="29" t="s">
        <v>280</v>
      </c>
      <c r="I60" s="29" t="s">
        <v>227</v>
      </c>
      <c r="J60" s="32">
        <v>2</v>
      </c>
      <c r="K60" s="33">
        <v>3</v>
      </c>
      <c r="L60" s="30">
        <v>1</v>
      </c>
      <c r="M60" s="32">
        <v>2</v>
      </c>
      <c r="N60" s="30">
        <v>1</v>
      </c>
      <c r="O60">
        <f t="shared" si="2"/>
        <v>1.05</v>
      </c>
      <c r="P60">
        <f t="shared" si="3"/>
        <v>1.05</v>
      </c>
      <c r="Q60">
        <f t="shared" si="4"/>
        <v>1</v>
      </c>
      <c r="R60">
        <f t="shared" si="5"/>
        <v>1.01</v>
      </c>
      <c r="S60">
        <f t="shared" si="6"/>
        <v>1</v>
      </c>
      <c r="T60" s="87">
        <f t="array" ref="T60">EXP(SQRT(SUM(LN(O60:S60)^2)))</f>
        <v>1.0722009304576894</v>
      </c>
    </row>
    <row r="61" spans="1:20" ht="26.5" thickBot="1" x14ac:dyDescent="0.4">
      <c r="A61" s="29"/>
      <c r="B61" s="29" t="s">
        <v>212</v>
      </c>
      <c r="C61" s="29"/>
      <c r="D61" s="29" t="s">
        <v>299</v>
      </c>
      <c r="E61" s="29" t="s">
        <v>300</v>
      </c>
      <c r="F61" s="29" t="s">
        <v>218</v>
      </c>
      <c r="G61" s="29" t="s">
        <v>279</v>
      </c>
      <c r="H61" s="29" t="s">
        <v>280</v>
      </c>
      <c r="I61" s="29" t="s">
        <v>227</v>
      </c>
      <c r="J61" s="32">
        <v>2</v>
      </c>
      <c r="K61" s="33">
        <v>3</v>
      </c>
      <c r="L61" s="30">
        <v>1</v>
      </c>
      <c r="M61" s="32">
        <v>2</v>
      </c>
      <c r="N61" s="30">
        <v>1</v>
      </c>
      <c r="O61">
        <f t="shared" si="2"/>
        <v>1.05</v>
      </c>
      <c r="P61">
        <f t="shared" si="3"/>
        <v>1.05</v>
      </c>
      <c r="Q61">
        <f t="shared" si="4"/>
        <v>1</v>
      </c>
      <c r="R61">
        <f t="shared" si="5"/>
        <v>1.01</v>
      </c>
      <c r="S61">
        <f t="shared" si="6"/>
        <v>1</v>
      </c>
      <c r="T61" s="87">
        <f t="array" ref="T61">EXP(SQRT(SUM(LN(O61:S61)^2)))</f>
        <v>1.0722009304576894</v>
      </c>
    </row>
    <row r="62" spans="1:20" ht="26.5" thickBot="1" x14ac:dyDescent="0.4">
      <c r="A62" s="29"/>
      <c r="B62" s="29" t="s">
        <v>212</v>
      </c>
      <c r="C62" s="29"/>
      <c r="D62" s="29" t="s">
        <v>299</v>
      </c>
      <c r="E62" s="29" t="s">
        <v>300</v>
      </c>
      <c r="F62" s="29" t="s">
        <v>218</v>
      </c>
      <c r="G62" s="29" t="s">
        <v>279</v>
      </c>
      <c r="H62" s="29" t="s">
        <v>280</v>
      </c>
      <c r="I62" s="29" t="s">
        <v>227</v>
      </c>
      <c r="J62" s="32">
        <v>2</v>
      </c>
      <c r="K62" s="33">
        <v>3</v>
      </c>
      <c r="L62" s="30">
        <v>1</v>
      </c>
      <c r="M62" s="32">
        <v>2</v>
      </c>
      <c r="N62" s="30">
        <v>1</v>
      </c>
      <c r="O62">
        <f t="shared" si="2"/>
        <v>1.05</v>
      </c>
      <c r="P62">
        <f t="shared" si="3"/>
        <v>1.05</v>
      </c>
      <c r="Q62">
        <f t="shared" si="4"/>
        <v>1</v>
      </c>
      <c r="R62">
        <f t="shared" si="5"/>
        <v>1.01</v>
      </c>
      <c r="S62">
        <f t="shared" si="6"/>
        <v>1</v>
      </c>
      <c r="T62" s="87">
        <f t="array" ref="T62">EXP(SQRT(SUM(LN(O62:S62)^2)))</f>
        <v>1.0722009304576894</v>
      </c>
    </row>
    <row r="63" spans="1:20" ht="26.5" thickBot="1" x14ac:dyDescent="0.4">
      <c r="A63" s="2" t="s">
        <v>153</v>
      </c>
      <c r="B63" s="29" t="s">
        <v>301</v>
      </c>
      <c r="C63" s="29"/>
      <c r="D63" s="29" t="s">
        <v>74</v>
      </c>
      <c r="E63" s="29" t="s">
        <v>302</v>
      </c>
      <c r="F63" s="29" t="s">
        <v>218</v>
      </c>
      <c r="G63" s="29">
        <v>2021</v>
      </c>
      <c r="H63" s="29" t="s">
        <v>280</v>
      </c>
      <c r="I63" s="29" t="s">
        <v>227</v>
      </c>
      <c r="J63" s="32">
        <v>2</v>
      </c>
      <c r="K63" s="33">
        <v>3</v>
      </c>
      <c r="L63" s="30">
        <v>1</v>
      </c>
      <c r="M63" s="32">
        <v>2</v>
      </c>
      <c r="N63" s="30">
        <v>1</v>
      </c>
      <c r="O63">
        <f t="shared" si="2"/>
        <v>1.05</v>
      </c>
      <c r="P63">
        <f t="shared" si="3"/>
        <v>1.05</v>
      </c>
      <c r="Q63">
        <f t="shared" si="4"/>
        <v>1</v>
      </c>
      <c r="R63">
        <f t="shared" si="5"/>
        <v>1.01</v>
      </c>
      <c r="S63">
        <f t="shared" si="6"/>
        <v>1</v>
      </c>
      <c r="T63" s="87">
        <f t="array" ref="T63">EXP(SQRT(SUM(LN(O63:S63)^2)))</f>
        <v>1.0722009304576894</v>
      </c>
    </row>
    <row r="64" spans="1:20" ht="26.5" thickBot="1" x14ac:dyDescent="0.4">
      <c r="A64" s="29"/>
      <c r="B64" s="29" t="s">
        <v>303</v>
      </c>
      <c r="C64" s="29"/>
      <c r="D64" s="29" t="s">
        <v>74</v>
      </c>
      <c r="E64" s="29" t="s">
        <v>302</v>
      </c>
      <c r="F64" s="29" t="s">
        <v>218</v>
      </c>
      <c r="G64" s="29">
        <v>2021</v>
      </c>
      <c r="H64" s="29" t="s">
        <v>280</v>
      </c>
      <c r="I64" s="29" t="s">
        <v>227</v>
      </c>
      <c r="J64" s="32">
        <v>2</v>
      </c>
      <c r="K64" s="33">
        <v>3</v>
      </c>
      <c r="L64" s="30">
        <v>1</v>
      </c>
      <c r="M64" s="32">
        <v>2</v>
      </c>
      <c r="N64" s="30">
        <v>1</v>
      </c>
      <c r="O64">
        <f t="shared" si="2"/>
        <v>1.05</v>
      </c>
      <c r="P64">
        <f t="shared" si="3"/>
        <v>1.05</v>
      </c>
      <c r="Q64">
        <f t="shared" si="4"/>
        <v>1</v>
      </c>
      <c r="R64">
        <f t="shared" si="5"/>
        <v>1.01</v>
      </c>
      <c r="S64">
        <f t="shared" si="6"/>
        <v>1</v>
      </c>
      <c r="T64" s="87">
        <f t="array" ref="T64">EXP(SQRT(SUM(LN(O64:S64)^2)))</f>
        <v>1.0722009304576894</v>
      </c>
    </row>
    <row r="65" spans="1:20" ht="26.5" thickBot="1" x14ac:dyDescent="0.4">
      <c r="A65" s="29"/>
      <c r="B65" s="29" t="s">
        <v>304</v>
      </c>
      <c r="C65" s="29"/>
      <c r="D65" s="29" t="s">
        <v>74</v>
      </c>
      <c r="E65" s="29" t="s">
        <v>302</v>
      </c>
      <c r="F65" s="29" t="s">
        <v>218</v>
      </c>
      <c r="G65" s="29">
        <v>2021</v>
      </c>
      <c r="H65" s="29" t="s">
        <v>280</v>
      </c>
      <c r="I65" s="29" t="s">
        <v>227</v>
      </c>
      <c r="J65" s="32">
        <v>2</v>
      </c>
      <c r="K65" s="33">
        <v>3</v>
      </c>
      <c r="L65" s="30">
        <v>1</v>
      </c>
      <c r="M65" s="32">
        <v>2</v>
      </c>
      <c r="N65" s="30">
        <v>1</v>
      </c>
      <c r="O65">
        <f t="shared" si="2"/>
        <v>1.05</v>
      </c>
      <c r="P65">
        <f t="shared" si="3"/>
        <v>1.05</v>
      </c>
      <c r="Q65">
        <f t="shared" si="4"/>
        <v>1</v>
      </c>
      <c r="R65">
        <f t="shared" si="5"/>
        <v>1.01</v>
      </c>
      <c r="S65">
        <f t="shared" si="6"/>
        <v>1</v>
      </c>
      <c r="T65" s="87">
        <f t="array" ref="T65">EXP(SQRT(SUM(LN(O65:S65)^2)))</f>
        <v>1.0722009304576894</v>
      </c>
    </row>
  </sheetData>
  <mergeCells count="1">
    <mergeCell ref="V3:AA3"/>
  </mergeCells>
  <hyperlinks>
    <hyperlink ref="A1" location="'Table of contents'!A1" display="Table of contents" xr:uid="{00000000-0004-0000-17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A24"/>
  <sheetViews>
    <sheetView zoomScale="80" zoomScaleNormal="80" workbookViewId="0">
      <selection activeCell="C1" sqref="C1:D1048576"/>
    </sheetView>
  </sheetViews>
  <sheetFormatPr defaultRowHeight="14.5" x14ac:dyDescent="0.35"/>
  <cols>
    <col min="1" max="1" width="20.1796875" style="50" customWidth="1"/>
    <col min="2" max="2" width="12" customWidth="1"/>
    <col min="3" max="4" width="0" hidden="1" customWidth="1"/>
    <col min="5" max="5" width="54.26953125" customWidth="1"/>
    <col min="7" max="7" width="24.26953125" customWidth="1"/>
    <col min="9" max="9" width="24.1796875" customWidth="1"/>
  </cols>
  <sheetData>
    <row r="1" spans="1:27" x14ac:dyDescent="0.35">
      <c r="A1" s="78" t="s">
        <v>769</v>
      </c>
    </row>
    <row r="2" spans="1:27" ht="16" thickBot="1" x14ac:dyDescent="0.4">
      <c r="A2" s="79" t="s">
        <v>944</v>
      </c>
    </row>
    <row r="3" spans="1:27" ht="39.5" thickBot="1" x14ac:dyDescent="0.4">
      <c r="A3" s="1" t="s">
        <v>38</v>
      </c>
      <c r="B3" s="2" t="s">
        <v>39</v>
      </c>
      <c r="C3" s="2" t="s">
        <v>443</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44" thickBot="1" x14ac:dyDescent="0.4">
      <c r="A4" s="1" t="s">
        <v>53</v>
      </c>
      <c r="B4" s="16"/>
      <c r="C4" s="16"/>
      <c r="D4" s="16"/>
      <c r="E4" s="16" t="s">
        <v>235</v>
      </c>
      <c r="F4" s="16" t="s">
        <v>218</v>
      </c>
      <c r="G4" s="16" t="s">
        <v>449</v>
      </c>
      <c r="H4" s="16" t="s">
        <v>530</v>
      </c>
      <c r="I4" s="16" t="s">
        <v>531</v>
      </c>
      <c r="J4" s="67">
        <v>1</v>
      </c>
      <c r="K4" s="68">
        <v>3</v>
      </c>
      <c r="L4" s="68">
        <v>3</v>
      </c>
      <c r="M4" s="67">
        <v>1</v>
      </c>
      <c r="N4" s="67">
        <v>1</v>
      </c>
      <c r="O4">
        <f t="shared" ref="O4:S6" si="0">IF(J4=1,W$5,IF(J4=2,W$6,IF(J4=3,W$7,IF(J4=4,W$8,IF(J4=5,W$9,"no")))))</f>
        <v>1</v>
      </c>
      <c r="P4">
        <f t="shared" si="0"/>
        <v>1.05</v>
      </c>
      <c r="Q4">
        <f t="shared" si="0"/>
        <v>1.1000000000000001</v>
      </c>
      <c r="R4">
        <f t="shared" si="0"/>
        <v>1</v>
      </c>
      <c r="S4">
        <f t="shared" si="0"/>
        <v>1</v>
      </c>
      <c r="T4" s="87">
        <f t="array" ref="T4">EXP(SQRT(SUM(LN(O4:S4)^2)))</f>
        <v>1.1130148943987077</v>
      </c>
      <c r="V4" s="81" t="s">
        <v>772</v>
      </c>
      <c r="W4" s="2" t="s">
        <v>47</v>
      </c>
      <c r="X4" s="2" t="s">
        <v>48</v>
      </c>
      <c r="Y4" s="2" t="s">
        <v>49</v>
      </c>
      <c r="Z4" s="2" t="s">
        <v>50</v>
      </c>
      <c r="AA4" s="2" t="s">
        <v>51</v>
      </c>
    </row>
    <row r="5" spans="1:27" ht="44" thickBot="1" x14ac:dyDescent="0.4">
      <c r="A5" s="1" t="s">
        <v>61</v>
      </c>
      <c r="B5" s="16" t="s">
        <v>422</v>
      </c>
      <c r="C5" s="16"/>
      <c r="D5" s="16"/>
      <c r="E5" s="16" t="s">
        <v>452</v>
      </c>
      <c r="F5" s="16" t="s">
        <v>218</v>
      </c>
      <c r="G5" s="16" t="s">
        <v>449</v>
      </c>
      <c r="H5" s="16" t="s">
        <v>530</v>
      </c>
      <c r="I5" s="16" t="s">
        <v>227</v>
      </c>
      <c r="J5" s="69">
        <v>2</v>
      </c>
      <c r="K5" s="68">
        <v>3</v>
      </c>
      <c r="L5" s="68">
        <v>3</v>
      </c>
      <c r="M5" s="67">
        <v>1</v>
      </c>
      <c r="N5" s="67">
        <v>1</v>
      </c>
      <c r="O5">
        <f t="shared" si="0"/>
        <v>1.05</v>
      </c>
      <c r="P5">
        <f t="shared" si="0"/>
        <v>1.05</v>
      </c>
      <c r="Q5">
        <f t="shared" si="0"/>
        <v>1.1000000000000001</v>
      </c>
      <c r="R5">
        <f t="shared" si="0"/>
        <v>1</v>
      </c>
      <c r="S5">
        <f t="shared" si="0"/>
        <v>1</v>
      </c>
      <c r="T5" s="87">
        <f t="array" ref="T5">EXP(SQRT(SUM(LN(O5:S5)^2)))</f>
        <v>1.1248669232235737</v>
      </c>
      <c r="V5" s="82">
        <v>1</v>
      </c>
      <c r="W5">
        <v>1</v>
      </c>
      <c r="X5">
        <v>1</v>
      </c>
      <c r="Y5">
        <v>1</v>
      </c>
      <c r="Z5">
        <v>1</v>
      </c>
      <c r="AA5" s="83">
        <v>1</v>
      </c>
    </row>
    <row r="6" spans="1:27" ht="44" thickBot="1" x14ac:dyDescent="0.4">
      <c r="A6" s="1"/>
      <c r="B6" s="16" t="s">
        <v>423</v>
      </c>
      <c r="C6" s="16"/>
      <c r="D6" s="16"/>
      <c r="E6" s="16" t="s">
        <v>452</v>
      </c>
      <c r="F6" s="16" t="s">
        <v>218</v>
      </c>
      <c r="G6" s="16" t="s">
        <v>449</v>
      </c>
      <c r="H6" s="16" t="s">
        <v>530</v>
      </c>
      <c r="I6" s="16" t="s">
        <v>227</v>
      </c>
      <c r="J6" s="69">
        <v>2</v>
      </c>
      <c r="K6" s="68">
        <v>3</v>
      </c>
      <c r="L6" s="68">
        <v>3</v>
      </c>
      <c r="M6" s="67">
        <v>1</v>
      </c>
      <c r="N6" s="67">
        <v>1</v>
      </c>
      <c r="O6">
        <f t="shared" si="0"/>
        <v>1.05</v>
      </c>
      <c r="P6">
        <f t="shared" si="0"/>
        <v>1.05</v>
      </c>
      <c r="Q6">
        <f t="shared" si="0"/>
        <v>1.1000000000000001</v>
      </c>
      <c r="R6">
        <f t="shared" si="0"/>
        <v>1</v>
      </c>
      <c r="S6">
        <f t="shared" si="0"/>
        <v>1</v>
      </c>
      <c r="T6" s="87">
        <f t="array" ref="T6">EXP(SQRT(SUM(LN(O6:S6)^2)))</f>
        <v>1.1248669232235737</v>
      </c>
      <c r="V6" s="82">
        <v>2</v>
      </c>
      <c r="W6">
        <v>1.05</v>
      </c>
      <c r="X6">
        <v>1.02</v>
      </c>
      <c r="Y6">
        <v>1.02</v>
      </c>
      <c r="Z6">
        <v>1.01</v>
      </c>
      <c r="AA6" s="83">
        <v>1.05</v>
      </c>
    </row>
    <row r="7" spans="1:27" ht="87.5" thickBot="1" x14ac:dyDescent="0.4">
      <c r="A7" s="1" t="s">
        <v>67</v>
      </c>
      <c r="B7" s="16"/>
      <c r="C7" s="16"/>
      <c r="D7" s="16"/>
      <c r="E7" s="16" t="s">
        <v>532</v>
      </c>
      <c r="F7" s="16" t="s">
        <v>218</v>
      </c>
      <c r="G7" s="16" t="s">
        <v>449</v>
      </c>
      <c r="H7" s="16" t="s">
        <v>530</v>
      </c>
      <c r="I7" s="16" t="s">
        <v>227</v>
      </c>
      <c r="J7" s="70">
        <v>4</v>
      </c>
      <c r="K7" s="68">
        <v>3</v>
      </c>
      <c r="L7" s="70">
        <v>4</v>
      </c>
      <c r="M7" s="67">
        <v>1</v>
      </c>
      <c r="N7" s="67">
        <v>1</v>
      </c>
      <c r="O7">
        <f t="shared" ref="O7:S9" si="1">IF(J7=1,W$5,IF(J7=2,W$6,IF(J7=3,W$7,IF(J7=4,W$8,IF(J7=5,W$9,"no")))))</f>
        <v>1.2</v>
      </c>
      <c r="P7">
        <f t="shared" si="1"/>
        <v>1.05</v>
      </c>
      <c r="Q7">
        <f t="shared" si="1"/>
        <v>1.2</v>
      </c>
      <c r="R7">
        <f t="shared" si="1"/>
        <v>1</v>
      </c>
      <c r="S7">
        <f t="shared" si="1"/>
        <v>1</v>
      </c>
      <c r="T7" s="87">
        <f t="array" ref="T7">EXP(SQRT(SUM(LN(O7:S7)^2)))</f>
        <v>1.3000688016831126</v>
      </c>
      <c r="V7" s="82">
        <v>3</v>
      </c>
      <c r="W7">
        <v>1.1000000000000001</v>
      </c>
      <c r="X7">
        <v>1.05</v>
      </c>
      <c r="Y7">
        <v>1.1000000000000001</v>
      </c>
      <c r="Z7">
        <v>1.02</v>
      </c>
      <c r="AA7" s="83">
        <v>1.2</v>
      </c>
    </row>
    <row r="8" spans="1:27" ht="87.5" thickBot="1" x14ac:dyDescent="0.4">
      <c r="A8" s="1" t="s">
        <v>237</v>
      </c>
      <c r="B8" s="16" t="s">
        <v>424</v>
      </c>
      <c r="C8" s="16"/>
      <c r="D8" s="16"/>
      <c r="E8" s="16" t="s">
        <v>533</v>
      </c>
      <c r="F8" s="16" t="s">
        <v>218</v>
      </c>
      <c r="G8" s="16" t="s">
        <v>449</v>
      </c>
      <c r="H8" s="16" t="s">
        <v>530</v>
      </c>
      <c r="I8" s="16" t="s">
        <v>227</v>
      </c>
      <c r="J8" s="70">
        <v>4</v>
      </c>
      <c r="K8" s="68">
        <v>3</v>
      </c>
      <c r="L8" s="70">
        <v>4</v>
      </c>
      <c r="M8" s="67">
        <v>1</v>
      </c>
      <c r="N8" s="67">
        <v>1</v>
      </c>
      <c r="O8">
        <f t="shared" si="1"/>
        <v>1.2</v>
      </c>
      <c r="P8">
        <f t="shared" si="1"/>
        <v>1.05</v>
      </c>
      <c r="Q8">
        <f t="shared" si="1"/>
        <v>1.2</v>
      </c>
      <c r="R8">
        <f t="shared" si="1"/>
        <v>1</v>
      </c>
      <c r="S8">
        <f t="shared" si="1"/>
        <v>1</v>
      </c>
      <c r="T8" s="87">
        <f t="array" ref="T8">EXP(SQRT(SUM(LN(O8:S8)^2)))</f>
        <v>1.3000688016831126</v>
      </c>
      <c r="V8" s="82">
        <v>4</v>
      </c>
      <c r="W8">
        <v>1.2</v>
      </c>
      <c r="X8">
        <v>1.1000000000000001</v>
      </c>
      <c r="Y8">
        <v>1.2</v>
      </c>
      <c r="Z8">
        <v>1.05</v>
      </c>
      <c r="AA8" s="83">
        <v>1.5</v>
      </c>
    </row>
    <row r="9" spans="1:27" ht="87.5" thickBot="1" x14ac:dyDescent="0.4">
      <c r="A9" s="1"/>
      <c r="B9" s="4" t="s">
        <v>820</v>
      </c>
      <c r="C9" s="16"/>
      <c r="D9" s="16"/>
      <c r="E9" s="16" t="s">
        <v>533</v>
      </c>
      <c r="F9" s="16" t="s">
        <v>218</v>
      </c>
      <c r="G9" s="16" t="s">
        <v>449</v>
      </c>
      <c r="H9" s="16" t="s">
        <v>530</v>
      </c>
      <c r="I9" s="16" t="s">
        <v>227</v>
      </c>
      <c r="J9" s="70">
        <v>4</v>
      </c>
      <c r="K9" s="68">
        <v>3</v>
      </c>
      <c r="L9" s="70">
        <v>4</v>
      </c>
      <c r="M9" s="67">
        <v>1</v>
      </c>
      <c r="N9" s="67">
        <v>1</v>
      </c>
      <c r="O9">
        <f t="shared" si="1"/>
        <v>1.2</v>
      </c>
      <c r="P9">
        <f t="shared" si="1"/>
        <v>1.05</v>
      </c>
      <c r="Q9">
        <f t="shared" si="1"/>
        <v>1.2</v>
      </c>
      <c r="R9">
        <f t="shared" si="1"/>
        <v>1</v>
      </c>
      <c r="S9">
        <f t="shared" si="1"/>
        <v>1</v>
      </c>
      <c r="T9" s="87">
        <f t="array" ref="T9">EXP(SQRT(SUM(LN(O9:S9)^2)))</f>
        <v>1.3000688016831126</v>
      </c>
      <c r="V9" s="84">
        <v>5</v>
      </c>
      <c r="W9" s="85">
        <v>1.5</v>
      </c>
      <c r="X9" s="85">
        <v>1.2</v>
      </c>
      <c r="Y9" s="85">
        <v>1.5</v>
      </c>
      <c r="Z9" s="85">
        <v>1.1000000000000001</v>
      </c>
      <c r="AA9" s="86">
        <v>2</v>
      </c>
    </row>
    <row r="10" spans="1:27" ht="87.5" thickBot="1" x14ac:dyDescent="0.4">
      <c r="A10" s="1" t="s">
        <v>99</v>
      </c>
      <c r="B10" s="4" t="s">
        <v>821</v>
      </c>
      <c r="C10" s="16"/>
      <c r="D10" s="16"/>
      <c r="E10" s="16" t="s">
        <v>532</v>
      </c>
      <c r="F10" s="16" t="s">
        <v>218</v>
      </c>
      <c r="G10" s="16" t="s">
        <v>449</v>
      </c>
      <c r="H10" s="16" t="s">
        <v>530</v>
      </c>
      <c r="I10" s="16" t="s">
        <v>227</v>
      </c>
      <c r="J10" s="70">
        <v>4</v>
      </c>
      <c r="K10" s="68">
        <v>3</v>
      </c>
      <c r="L10" s="70">
        <v>4</v>
      </c>
      <c r="M10" s="67">
        <v>1</v>
      </c>
      <c r="N10" s="67">
        <v>1</v>
      </c>
      <c r="O10">
        <f t="shared" ref="O10:O24" si="2">IF(J10=1,W$5,IF(J10=2,W$6,IF(J10=3,W$7,IF(J10=4,W$8,IF(J10=5,W$9,"no")))))</f>
        <v>1.2</v>
      </c>
      <c r="P10">
        <f t="shared" ref="P10:P24" si="3">IF(K10=1,X$5,IF(K10=2,X$6,IF(K10=3,X$7,IF(K10=4,X$8,IF(K10=5,X$9,"no")))))</f>
        <v>1.05</v>
      </c>
      <c r="Q10">
        <f t="shared" ref="Q10:Q24" si="4">IF(L10=1,Y$5,IF(L10=2,Y$6,IF(L10=3,Y$7,IF(L10=4,Y$8,IF(L10=5,Y$9,"no")))))</f>
        <v>1.2</v>
      </c>
      <c r="R10">
        <f t="shared" ref="R10:R24" si="5">IF(M10=1,Z$5,IF(M10=2,Z$6,IF(M10=3,Z$7,IF(M10=4,Z$8,IF(M10=5,Z$9,"no")))))</f>
        <v>1</v>
      </c>
      <c r="S10">
        <f t="shared" ref="S10:S24" si="6">IF(N10=1,AA$5,IF(N10=2,AA$6,IF(N10=3,AA$7,IF(N10=4,AA$8,IF(N10=5,AA$9,"no")))))</f>
        <v>1</v>
      </c>
      <c r="T10" s="87">
        <f t="array" ref="T10">EXP(SQRT(SUM(LN(O10:S10)^2)))</f>
        <v>1.3000688016831126</v>
      </c>
    </row>
    <row r="11" spans="1:27" ht="87.5" thickBot="1" x14ac:dyDescent="0.4">
      <c r="A11" s="1" t="s">
        <v>434</v>
      </c>
      <c r="B11" s="16" t="s">
        <v>470</v>
      </c>
      <c r="C11" s="16">
        <v>15.14</v>
      </c>
      <c r="D11" s="16" t="s">
        <v>256</v>
      </c>
      <c r="E11" s="16" t="s">
        <v>532</v>
      </c>
      <c r="F11" s="16" t="s">
        <v>218</v>
      </c>
      <c r="G11" s="16" t="s">
        <v>449</v>
      </c>
      <c r="H11" s="16" t="s">
        <v>530</v>
      </c>
      <c r="I11" s="16" t="s">
        <v>227</v>
      </c>
      <c r="J11" s="8">
        <v>4</v>
      </c>
      <c r="K11" s="68">
        <v>3</v>
      </c>
      <c r="L11" s="8">
        <v>4</v>
      </c>
      <c r="M11" s="5">
        <v>1</v>
      </c>
      <c r="N11" s="5">
        <v>1</v>
      </c>
      <c r="O11">
        <f t="shared" si="2"/>
        <v>1.2</v>
      </c>
      <c r="P11">
        <f t="shared" si="3"/>
        <v>1.05</v>
      </c>
      <c r="Q11">
        <f t="shared" si="4"/>
        <v>1.2</v>
      </c>
      <c r="R11">
        <f t="shared" si="5"/>
        <v>1</v>
      </c>
      <c r="S11">
        <f t="shared" si="6"/>
        <v>1</v>
      </c>
      <c r="T11" s="87">
        <f t="array" ref="T11">EXP(SQRT(SUM(LN(O11:S11)^2)))</f>
        <v>1.3000688016831126</v>
      </c>
    </row>
    <row r="12" spans="1:27" ht="44" thickBot="1" x14ac:dyDescent="0.4">
      <c r="A12" s="1" t="s">
        <v>254</v>
      </c>
      <c r="B12" s="16" t="s">
        <v>254</v>
      </c>
      <c r="C12" s="16"/>
      <c r="D12" s="16"/>
      <c r="E12" s="16" t="s">
        <v>534</v>
      </c>
      <c r="F12" s="16" t="s">
        <v>218</v>
      </c>
      <c r="G12" s="16" t="s">
        <v>449</v>
      </c>
      <c r="H12" s="16" t="s">
        <v>530</v>
      </c>
      <c r="I12" s="16" t="s">
        <v>535</v>
      </c>
      <c r="J12" s="22">
        <v>2</v>
      </c>
      <c r="K12" s="68">
        <v>3</v>
      </c>
      <c r="L12" s="8">
        <v>4</v>
      </c>
      <c r="M12" s="5">
        <v>1</v>
      </c>
      <c r="N12" s="5">
        <v>1</v>
      </c>
      <c r="O12">
        <f t="shared" si="2"/>
        <v>1.05</v>
      </c>
      <c r="P12">
        <f t="shared" si="3"/>
        <v>1.05</v>
      </c>
      <c r="Q12">
        <f t="shared" si="4"/>
        <v>1.2</v>
      </c>
      <c r="R12">
        <f t="shared" si="5"/>
        <v>1</v>
      </c>
      <c r="S12">
        <f t="shared" si="6"/>
        <v>1</v>
      </c>
      <c r="T12" s="87">
        <f t="array" ref="T12">EXP(SQRT(SUM(LN(O12:S12)^2)))</f>
        <v>1.2152396494091648</v>
      </c>
    </row>
    <row r="13" spans="1:27" ht="87.5" thickBot="1" x14ac:dyDescent="0.4">
      <c r="A13" s="1" t="s">
        <v>436</v>
      </c>
      <c r="B13" s="16" t="s">
        <v>437</v>
      </c>
      <c r="C13" s="16"/>
      <c r="D13" s="16"/>
      <c r="E13" s="16" t="s">
        <v>532</v>
      </c>
      <c r="F13" s="16" t="s">
        <v>218</v>
      </c>
      <c r="G13" s="16" t="s">
        <v>449</v>
      </c>
      <c r="H13" s="16" t="s">
        <v>530</v>
      </c>
      <c r="I13" s="16" t="s">
        <v>227</v>
      </c>
      <c r="J13" s="8">
        <v>4</v>
      </c>
      <c r="K13" s="68">
        <v>3</v>
      </c>
      <c r="L13" s="8">
        <v>4</v>
      </c>
      <c r="M13" s="5">
        <v>1</v>
      </c>
      <c r="N13" s="5">
        <v>1</v>
      </c>
      <c r="O13">
        <f t="shared" si="2"/>
        <v>1.2</v>
      </c>
      <c r="P13">
        <f t="shared" si="3"/>
        <v>1.05</v>
      </c>
      <c r="Q13">
        <f t="shared" si="4"/>
        <v>1.2</v>
      </c>
      <c r="R13">
        <f t="shared" si="5"/>
        <v>1</v>
      </c>
      <c r="S13">
        <f t="shared" si="6"/>
        <v>1</v>
      </c>
      <c r="T13" s="87">
        <f t="array" ref="T13">EXP(SQRT(SUM(LN(O13:S13)^2)))</f>
        <v>1.3000688016831126</v>
      </c>
    </row>
    <row r="14" spans="1:27" ht="87.5" thickBot="1" x14ac:dyDescent="0.4">
      <c r="A14" s="1" t="s">
        <v>266</v>
      </c>
      <c r="B14" s="16"/>
      <c r="C14" s="16"/>
      <c r="D14" s="16"/>
      <c r="E14" s="16" t="s">
        <v>532</v>
      </c>
      <c r="F14" s="16" t="s">
        <v>218</v>
      </c>
      <c r="G14" s="16" t="s">
        <v>449</v>
      </c>
      <c r="H14" s="16" t="s">
        <v>530</v>
      </c>
      <c r="I14" s="16" t="s">
        <v>227</v>
      </c>
      <c r="J14" s="8">
        <v>4</v>
      </c>
      <c r="K14" s="68">
        <v>3</v>
      </c>
      <c r="L14" s="8">
        <v>4</v>
      </c>
      <c r="M14" s="5">
        <v>1</v>
      </c>
      <c r="N14" s="5">
        <v>1</v>
      </c>
      <c r="O14">
        <f t="shared" si="2"/>
        <v>1.2</v>
      </c>
      <c r="P14">
        <f t="shared" si="3"/>
        <v>1.05</v>
      </c>
      <c r="Q14">
        <f t="shared" si="4"/>
        <v>1.2</v>
      </c>
      <c r="R14">
        <f t="shared" si="5"/>
        <v>1</v>
      </c>
      <c r="S14">
        <f t="shared" si="6"/>
        <v>1</v>
      </c>
      <c r="T14" s="87">
        <f t="array" ref="T14">EXP(SQRT(SUM(LN(O14:S14)^2)))</f>
        <v>1.3000688016831126</v>
      </c>
    </row>
    <row r="15" spans="1:27" ht="87.5" thickBot="1" x14ac:dyDescent="0.4">
      <c r="A15" s="1" t="s">
        <v>126</v>
      </c>
      <c r="B15" s="16" t="s">
        <v>536</v>
      </c>
      <c r="C15" s="16"/>
      <c r="D15" s="16"/>
      <c r="E15" s="16" t="s">
        <v>532</v>
      </c>
      <c r="F15" s="16" t="s">
        <v>218</v>
      </c>
      <c r="G15" s="16" t="s">
        <v>449</v>
      </c>
      <c r="H15" s="16" t="s">
        <v>530</v>
      </c>
      <c r="I15" s="16" t="s">
        <v>227</v>
      </c>
      <c r="J15" s="8">
        <v>4</v>
      </c>
      <c r="K15" s="68">
        <v>3</v>
      </c>
      <c r="L15" s="8">
        <v>4</v>
      </c>
      <c r="M15" s="5">
        <v>1</v>
      </c>
      <c r="N15" s="5">
        <v>1</v>
      </c>
      <c r="O15">
        <f t="shared" si="2"/>
        <v>1.2</v>
      </c>
      <c r="P15">
        <f t="shared" si="3"/>
        <v>1.05</v>
      </c>
      <c r="Q15">
        <f t="shared" si="4"/>
        <v>1.2</v>
      </c>
      <c r="R15">
        <f t="shared" si="5"/>
        <v>1</v>
      </c>
      <c r="S15">
        <f t="shared" si="6"/>
        <v>1</v>
      </c>
      <c r="T15" s="87">
        <f t="array" ref="T15">EXP(SQRT(SUM(LN(O15:S15)^2)))</f>
        <v>1.3000688016831126</v>
      </c>
    </row>
    <row r="16" spans="1:27" ht="15" thickBot="1" x14ac:dyDescent="0.4">
      <c r="A16" s="71" t="s">
        <v>149</v>
      </c>
      <c r="B16" s="72" t="s">
        <v>275</v>
      </c>
      <c r="C16" s="16"/>
      <c r="D16" s="16"/>
      <c r="E16" s="16"/>
      <c r="F16" s="16"/>
      <c r="G16" s="16"/>
      <c r="H16" s="16"/>
      <c r="I16" s="16"/>
      <c r="J16" s="26"/>
      <c r="K16" s="73"/>
      <c r="L16" s="73"/>
      <c r="M16" s="73"/>
      <c r="N16" s="73"/>
      <c r="O16" t="str">
        <f t="shared" si="2"/>
        <v>no</v>
      </c>
      <c r="P16" t="str">
        <f t="shared" si="3"/>
        <v>no</v>
      </c>
      <c r="Q16" t="str">
        <f t="shared" si="4"/>
        <v>no</v>
      </c>
      <c r="R16" t="str">
        <f t="shared" si="5"/>
        <v>no</v>
      </c>
      <c r="S16" t="str">
        <f t="shared" si="6"/>
        <v>no</v>
      </c>
      <c r="T16" s="87" t="e">
        <f t="array" ref="T16">EXP(SQRT(SUM(LN(O16:S16)^2)))</f>
        <v>#VALUE!</v>
      </c>
    </row>
    <row r="17" spans="1:20" ht="29.5" thickBot="1" x14ac:dyDescent="0.4">
      <c r="A17" s="1" t="s">
        <v>276</v>
      </c>
      <c r="B17" s="72" t="s">
        <v>484</v>
      </c>
      <c r="C17" s="72" t="s">
        <v>275</v>
      </c>
      <c r="D17" s="16"/>
      <c r="E17" s="16" t="s">
        <v>537</v>
      </c>
      <c r="F17" s="16"/>
      <c r="G17" s="16"/>
      <c r="H17" s="16"/>
      <c r="I17" s="16"/>
      <c r="J17" s="26"/>
      <c r="K17" s="73"/>
      <c r="L17" s="73"/>
      <c r="M17" s="73"/>
      <c r="N17" s="73"/>
      <c r="O17" t="str">
        <f t="shared" si="2"/>
        <v>no</v>
      </c>
      <c r="P17" t="str">
        <f t="shared" si="3"/>
        <v>no</v>
      </c>
      <c r="Q17" t="str">
        <f t="shared" si="4"/>
        <v>no</v>
      </c>
      <c r="R17" t="str">
        <f t="shared" si="5"/>
        <v>no</v>
      </c>
      <c r="S17" t="str">
        <f t="shared" si="6"/>
        <v>no</v>
      </c>
      <c r="T17" s="87" t="e">
        <f t="array" ref="T17">EXP(SQRT(SUM(LN(O17:S17)^2)))</f>
        <v>#VALUE!</v>
      </c>
    </row>
    <row r="18" spans="1:20" ht="44" thickBot="1" x14ac:dyDescent="0.4">
      <c r="A18" s="1"/>
      <c r="B18" s="16" t="s">
        <v>138</v>
      </c>
      <c r="C18" s="16"/>
      <c r="D18" s="16"/>
      <c r="E18" s="16" t="s">
        <v>488</v>
      </c>
      <c r="F18" s="16" t="s">
        <v>218</v>
      </c>
      <c r="G18" s="16" t="s">
        <v>449</v>
      </c>
      <c r="H18" s="16" t="s">
        <v>530</v>
      </c>
      <c r="I18" s="16" t="s">
        <v>227</v>
      </c>
      <c r="J18" s="5">
        <v>1</v>
      </c>
      <c r="K18" s="68">
        <v>3</v>
      </c>
      <c r="L18" s="8">
        <v>4</v>
      </c>
      <c r="M18" s="5">
        <v>1</v>
      </c>
      <c r="N18" s="5">
        <v>1</v>
      </c>
      <c r="O18">
        <f t="shared" si="2"/>
        <v>1</v>
      </c>
      <c r="P18">
        <f t="shared" si="3"/>
        <v>1.05</v>
      </c>
      <c r="Q18">
        <f t="shared" si="4"/>
        <v>1.2</v>
      </c>
      <c r="R18">
        <f t="shared" si="5"/>
        <v>1</v>
      </c>
      <c r="S18">
        <f t="shared" si="6"/>
        <v>1</v>
      </c>
      <c r="T18" s="87">
        <f t="array" ref="T18">EXP(SQRT(SUM(LN(O18:S18)^2)))</f>
        <v>1.207723199572867</v>
      </c>
    </row>
    <row r="19" spans="1:20" ht="44" thickBot="1" x14ac:dyDescent="0.4">
      <c r="A19" s="1"/>
      <c r="B19" s="16" t="s">
        <v>142</v>
      </c>
      <c r="C19" s="16"/>
      <c r="D19" s="16"/>
      <c r="E19" s="16" t="s">
        <v>488</v>
      </c>
      <c r="F19" s="16" t="s">
        <v>218</v>
      </c>
      <c r="G19" s="16" t="s">
        <v>449</v>
      </c>
      <c r="H19" s="16" t="s">
        <v>530</v>
      </c>
      <c r="I19" s="16" t="s">
        <v>227</v>
      </c>
      <c r="J19" s="5">
        <v>1</v>
      </c>
      <c r="K19" s="68">
        <v>3</v>
      </c>
      <c r="L19" s="8">
        <v>4</v>
      </c>
      <c r="M19" s="5">
        <v>1</v>
      </c>
      <c r="N19" s="5">
        <v>1</v>
      </c>
      <c r="O19">
        <f t="shared" si="2"/>
        <v>1</v>
      </c>
      <c r="P19">
        <f t="shared" si="3"/>
        <v>1.05</v>
      </c>
      <c r="Q19">
        <f t="shared" si="4"/>
        <v>1.2</v>
      </c>
      <c r="R19">
        <f t="shared" si="5"/>
        <v>1</v>
      </c>
      <c r="S19">
        <f t="shared" si="6"/>
        <v>1</v>
      </c>
      <c r="T19" s="87">
        <f t="array" ref="T19">EXP(SQRT(SUM(LN(O19:S19)^2)))</f>
        <v>1.207723199572867</v>
      </c>
    </row>
    <row r="20" spans="1:20" ht="44" thickBot="1" x14ac:dyDescent="0.4">
      <c r="A20" s="1"/>
      <c r="B20" s="16" t="s">
        <v>140</v>
      </c>
      <c r="C20" s="16"/>
      <c r="D20" s="16"/>
      <c r="E20" s="16" t="s">
        <v>489</v>
      </c>
      <c r="F20" s="16" t="s">
        <v>218</v>
      </c>
      <c r="G20" s="16" t="s">
        <v>449</v>
      </c>
      <c r="H20" s="16" t="s">
        <v>280</v>
      </c>
      <c r="I20" s="16" t="s">
        <v>227</v>
      </c>
      <c r="J20" s="22">
        <v>2</v>
      </c>
      <c r="K20" s="68">
        <v>3</v>
      </c>
      <c r="L20" s="8">
        <v>4</v>
      </c>
      <c r="M20" s="6">
        <v>2</v>
      </c>
      <c r="N20" s="5">
        <v>1</v>
      </c>
      <c r="O20">
        <f t="shared" si="2"/>
        <v>1.05</v>
      </c>
      <c r="P20">
        <f t="shared" si="3"/>
        <v>1.05</v>
      </c>
      <c r="Q20">
        <f t="shared" si="4"/>
        <v>1.2</v>
      </c>
      <c r="R20">
        <f t="shared" si="5"/>
        <v>1.01</v>
      </c>
      <c r="S20">
        <f t="shared" si="6"/>
        <v>1</v>
      </c>
      <c r="T20" s="87">
        <f t="array" ref="T20">EXP(SQRT(SUM(LN(O20:S20)^2)))</f>
        <v>1.215548092916382</v>
      </c>
    </row>
    <row r="21" spans="1:20" ht="44" thickBot="1" x14ac:dyDescent="0.4">
      <c r="A21" s="1"/>
      <c r="B21" s="16" t="s">
        <v>492</v>
      </c>
      <c r="C21" s="16"/>
      <c r="D21" s="16"/>
      <c r="E21" s="16" t="s">
        <v>489</v>
      </c>
      <c r="F21" s="16" t="s">
        <v>218</v>
      </c>
      <c r="G21" s="16" t="s">
        <v>449</v>
      </c>
      <c r="H21" s="16" t="s">
        <v>280</v>
      </c>
      <c r="I21" s="16" t="s">
        <v>227</v>
      </c>
      <c r="J21" s="22">
        <v>2</v>
      </c>
      <c r="K21" s="68">
        <v>3</v>
      </c>
      <c r="L21" s="8">
        <v>4</v>
      </c>
      <c r="M21" s="6">
        <v>2</v>
      </c>
      <c r="N21" s="5">
        <v>1</v>
      </c>
      <c r="O21">
        <f t="shared" si="2"/>
        <v>1.05</v>
      </c>
      <c r="P21">
        <f t="shared" si="3"/>
        <v>1.05</v>
      </c>
      <c r="Q21">
        <f t="shared" si="4"/>
        <v>1.2</v>
      </c>
      <c r="R21">
        <f t="shared" si="5"/>
        <v>1.01</v>
      </c>
      <c r="S21">
        <f t="shared" si="6"/>
        <v>1</v>
      </c>
      <c r="T21" s="87">
        <f t="array" ref="T21">EXP(SQRT(SUM(LN(O21:S21)^2)))</f>
        <v>1.215548092916382</v>
      </c>
    </row>
    <row r="22" spans="1:20" ht="44" thickBot="1" x14ac:dyDescent="0.4">
      <c r="A22" s="1"/>
      <c r="B22" s="16" t="s">
        <v>445</v>
      </c>
      <c r="C22" s="16"/>
      <c r="D22" s="16"/>
      <c r="E22" s="16" t="s">
        <v>489</v>
      </c>
      <c r="F22" s="16" t="s">
        <v>218</v>
      </c>
      <c r="G22" s="16" t="s">
        <v>449</v>
      </c>
      <c r="H22" s="16" t="s">
        <v>280</v>
      </c>
      <c r="I22" s="16" t="s">
        <v>227</v>
      </c>
      <c r="J22" s="22">
        <v>2</v>
      </c>
      <c r="K22" s="68">
        <v>3</v>
      </c>
      <c r="L22" s="8">
        <v>4</v>
      </c>
      <c r="M22" s="6">
        <v>2</v>
      </c>
      <c r="N22" s="5">
        <v>1</v>
      </c>
      <c r="O22">
        <f t="shared" si="2"/>
        <v>1.05</v>
      </c>
      <c r="P22">
        <f t="shared" si="3"/>
        <v>1.05</v>
      </c>
      <c r="Q22">
        <f t="shared" si="4"/>
        <v>1.2</v>
      </c>
      <c r="R22">
        <f t="shared" si="5"/>
        <v>1.01</v>
      </c>
      <c r="S22">
        <f t="shared" si="6"/>
        <v>1</v>
      </c>
      <c r="T22" s="87">
        <f t="array" ref="T22">EXP(SQRT(SUM(LN(O22:S22)^2)))</f>
        <v>1.215548092916382</v>
      </c>
    </row>
    <row r="23" spans="1:20" ht="44" thickBot="1" x14ac:dyDescent="0.4">
      <c r="A23" s="1" t="s">
        <v>199</v>
      </c>
      <c r="B23" s="16"/>
      <c r="C23" s="16"/>
      <c r="D23" s="16"/>
      <c r="E23" s="16" t="s">
        <v>489</v>
      </c>
      <c r="F23" s="16" t="s">
        <v>218</v>
      </c>
      <c r="G23" s="16" t="s">
        <v>449</v>
      </c>
      <c r="H23" s="16" t="s">
        <v>280</v>
      </c>
      <c r="I23" s="16" t="s">
        <v>227</v>
      </c>
      <c r="J23" s="22">
        <v>2</v>
      </c>
      <c r="K23" s="68">
        <v>3</v>
      </c>
      <c r="L23" s="8">
        <v>4</v>
      </c>
      <c r="M23" s="6">
        <v>2</v>
      </c>
      <c r="N23" s="5">
        <v>1</v>
      </c>
      <c r="O23">
        <f t="shared" si="2"/>
        <v>1.05</v>
      </c>
      <c r="P23">
        <f t="shared" si="3"/>
        <v>1.05</v>
      </c>
      <c r="Q23">
        <f t="shared" si="4"/>
        <v>1.2</v>
      </c>
      <c r="R23">
        <f t="shared" si="5"/>
        <v>1.01</v>
      </c>
      <c r="S23">
        <f t="shared" si="6"/>
        <v>1</v>
      </c>
      <c r="T23" s="87">
        <f t="array" ref="T23">EXP(SQRT(SUM(LN(O23:S23)^2)))</f>
        <v>1.215548092916382</v>
      </c>
    </row>
    <row r="24" spans="1:20" ht="44" thickBot="1" x14ac:dyDescent="0.4">
      <c r="A24" s="1" t="s">
        <v>153</v>
      </c>
      <c r="B24" s="16"/>
      <c r="C24" s="16"/>
      <c r="D24" s="16"/>
      <c r="E24" s="16" t="s">
        <v>497</v>
      </c>
      <c r="F24" s="16" t="s">
        <v>218</v>
      </c>
      <c r="G24" s="16" t="s">
        <v>449</v>
      </c>
      <c r="H24" s="16" t="s">
        <v>280</v>
      </c>
      <c r="I24" s="16" t="s">
        <v>227</v>
      </c>
      <c r="J24" s="22">
        <v>2</v>
      </c>
      <c r="K24" s="68">
        <v>3</v>
      </c>
      <c r="L24" s="8">
        <v>4</v>
      </c>
      <c r="M24" s="6">
        <v>2</v>
      </c>
      <c r="N24" s="5">
        <v>1</v>
      </c>
      <c r="O24">
        <f t="shared" si="2"/>
        <v>1.05</v>
      </c>
      <c r="P24">
        <f t="shared" si="3"/>
        <v>1.05</v>
      </c>
      <c r="Q24">
        <f t="shared" si="4"/>
        <v>1.2</v>
      </c>
      <c r="R24">
        <f t="shared" si="5"/>
        <v>1.01</v>
      </c>
      <c r="S24">
        <f t="shared" si="6"/>
        <v>1</v>
      </c>
      <c r="T24" s="87">
        <f t="array" ref="T24">EXP(SQRT(SUM(LN(O24:S24)^2)))</f>
        <v>1.215548092916382</v>
      </c>
    </row>
  </sheetData>
  <mergeCells count="1">
    <mergeCell ref="V3:AA3"/>
  </mergeCells>
  <hyperlinks>
    <hyperlink ref="A1" location="'Table of contents'!A1" display="Table of contents" xr:uid="{00000000-0004-0000-1800-000000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A9"/>
  <sheetViews>
    <sheetView workbookViewId="0"/>
  </sheetViews>
  <sheetFormatPr defaultRowHeight="14.5" x14ac:dyDescent="0.35"/>
  <cols>
    <col min="3" max="4" width="8.7265625" customWidth="1"/>
  </cols>
  <sheetData>
    <row r="1" spans="1:27" x14ac:dyDescent="0.35">
      <c r="A1" s="78" t="s">
        <v>769</v>
      </c>
    </row>
    <row r="2" spans="1:27" ht="15" thickBot="1" x14ac:dyDescent="0.4"/>
    <row r="3" spans="1:27" ht="52.5" thickBot="1" x14ac:dyDescent="0.4">
      <c r="A3" s="1" t="s">
        <v>38</v>
      </c>
      <c r="B3" s="2" t="s">
        <v>39</v>
      </c>
      <c r="C3" s="2" t="s">
        <v>502</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50" t="s">
        <v>53</v>
      </c>
      <c r="B4" t="s">
        <v>519</v>
      </c>
      <c r="C4">
        <f>(3.06+3.6+3.06+2.79+3.49)/5</f>
        <v>3.2</v>
      </c>
      <c r="D4" t="s">
        <v>520</v>
      </c>
      <c r="E4" t="s">
        <v>521</v>
      </c>
      <c r="F4">
        <v>100</v>
      </c>
      <c r="G4" t="s">
        <v>522</v>
      </c>
      <c r="H4" t="s">
        <v>528</v>
      </c>
      <c r="I4" t="s">
        <v>524</v>
      </c>
      <c r="J4" s="59">
        <v>1</v>
      </c>
      <c r="K4" s="59">
        <v>1</v>
      </c>
      <c r="L4" s="59">
        <v>1</v>
      </c>
      <c r="M4" s="59">
        <v>1</v>
      </c>
      <c r="N4" s="59">
        <v>1</v>
      </c>
      <c r="O4">
        <f t="shared" ref="O4:S6" si="0">IF(J4=1,W$5,IF(J4=2,W$6,IF(J4=3,W$7,IF(J4=4,W$8,IF(J4=5,W$9,"no")))))</f>
        <v>1</v>
      </c>
      <c r="P4">
        <f t="shared" si="0"/>
        <v>1</v>
      </c>
      <c r="Q4">
        <f t="shared" si="0"/>
        <v>1</v>
      </c>
      <c r="R4">
        <f t="shared" si="0"/>
        <v>1</v>
      </c>
      <c r="S4">
        <f t="shared" si="0"/>
        <v>1</v>
      </c>
      <c r="T4" s="87">
        <f t="array" ref="T4">EXP(SQRT(SUM(LN(O4:S4)^2)))</f>
        <v>1</v>
      </c>
      <c r="V4" s="81" t="s">
        <v>772</v>
      </c>
      <c r="W4" s="2" t="s">
        <v>47</v>
      </c>
      <c r="X4" s="2" t="s">
        <v>48</v>
      </c>
      <c r="Y4" s="2" t="s">
        <v>49</v>
      </c>
      <c r="Z4" s="2" t="s">
        <v>50</v>
      </c>
      <c r="AA4" s="2" t="s">
        <v>51</v>
      </c>
    </row>
    <row r="5" spans="1:27" x14ac:dyDescent="0.35">
      <c r="A5" s="50" t="s">
        <v>61</v>
      </c>
      <c r="B5" t="s">
        <v>525</v>
      </c>
      <c r="C5">
        <f>(97.7+82.6+74.6+70.7+85.5)/5</f>
        <v>82.22</v>
      </c>
      <c r="D5" t="s">
        <v>526</v>
      </c>
      <c r="E5" t="s">
        <v>521</v>
      </c>
      <c r="F5">
        <v>100</v>
      </c>
      <c r="G5" t="s">
        <v>527</v>
      </c>
      <c r="H5" t="s">
        <v>528</v>
      </c>
      <c r="I5" t="s">
        <v>524</v>
      </c>
      <c r="J5" s="59">
        <v>1</v>
      </c>
      <c r="K5" s="59">
        <v>1</v>
      </c>
      <c r="L5" s="59">
        <v>1</v>
      </c>
      <c r="M5" s="59">
        <v>1</v>
      </c>
      <c r="N5" s="59">
        <v>1</v>
      </c>
      <c r="O5">
        <f t="shared" si="0"/>
        <v>1</v>
      </c>
      <c r="P5">
        <f t="shared" si="0"/>
        <v>1</v>
      </c>
      <c r="Q5">
        <f t="shared" si="0"/>
        <v>1</v>
      </c>
      <c r="R5">
        <f t="shared" si="0"/>
        <v>1</v>
      </c>
      <c r="S5">
        <f t="shared" si="0"/>
        <v>1</v>
      </c>
      <c r="T5" s="87">
        <f t="array" ref="T5">EXP(SQRT(SUM(LN(O5:S5)^2)))</f>
        <v>1</v>
      </c>
      <c r="V5" s="82">
        <v>1</v>
      </c>
      <c r="W5">
        <v>1</v>
      </c>
      <c r="X5">
        <v>1</v>
      </c>
      <c r="Y5">
        <v>1</v>
      </c>
      <c r="Z5">
        <v>1</v>
      </c>
      <c r="AA5" s="83">
        <v>1</v>
      </c>
    </row>
    <row r="6" spans="1:27" x14ac:dyDescent="0.35">
      <c r="C6">
        <v>97.7</v>
      </c>
      <c r="D6" t="s">
        <v>526</v>
      </c>
      <c r="E6" t="s">
        <v>521</v>
      </c>
      <c r="F6">
        <v>100</v>
      </c>
      <c r="G6">
        <v>2021</v>
      </c>
      <c r="H6" t="s">
        <v>528</v>
      </c>
      <c r="I6" t="s">
        <v>524</v>
      </c>
      <c r="J6" s="59">
        <v>1</v>
      </c>
      <c r="K6" s="59">
        <v>1</v>
      </c>
      <c r="L6" s="59">
        <v>1</v>
      </c>
      <c r="M6" s="59">
        <v>1</v>
      </c>
      <c r="N6" s="59">
        <v>1</v>
      </c>
      <c r="O6">
        <f t="shared" si="0"/>
        <v>1</v>
      </c>
      <c r="P6">
        <f t="shared" si="0"/>
        <v>1</v>
      </c>
      <c r="Q6">
        <f t="shared" si="0"/>
        <v>1</v>
      </c>
      <c r="R6">
        <f t="shared" si="0"/>
        <v>1</v>
      </c>
      <c r="S6">
        <f t="shared" si="0"/>
        <v>1</v>
      </c>
      <c r="T6" s="87">
        <f t="array" ref="T6">EXP(SQRT(SUM(LN(O6:S6)^2)))</f>
        <v>1</v>
      </c>
      <c r="V6" s="82">
        <v>2</v>
      </c>
      <c r="W6">
        <v>1.05</v>
      </c>
      <c r="X6">
        <v>1.02</v>
      </c>
      <c r="Y6">
        <v>1.02</v>
      </c>
      <c r="Z6">
        <v>1.01</v>
      </c>
      <c r="AA6" s="83">
        <v>1.05</v>
      </c>
    </row>
    <row r="7" spans="1:27" x14ac:dyDescent="0.35">
      <c r="T7" s="87"/>
      <c r="V7" s="82">
        <v>3</v>
      </c>
      <c r="W7">
        <v>1.1000000000000001</v>
      </c>
      <c r="X7">
        <v>1.05</v>
      </c>
      <c r="Y7">
        <v>1.1000000000000001</v>
      </c>
      <c r="Z7">
        <v>1.02</v>
      </c>
      <c r="AA7" s="83">
        <v>1.2</v>
      </c>
    </row>
    <row r="8" spans="1:27" x14ac:dyDescent="0.35">
      <c r="T8" s="87"/>
      <c r="V8" s="82">
        <v>4</v>
      </c>
      <c r="W8">
        <v>1.2</v>
      </c>
      <c r="X8">
        <v>1.1000000000000001</v>
      </c>
      <c r="Y8">
        <v>1.2</v>
      </c>
      <c r="Z8">
        <v>1.05</v>
      </c>
      <c r="AA8" s="83">
        <v>1.5</v>
      </c>
    </row>
    <row r="9" spans="1:27" ht="15" thickBot="1" x14ac:dyDescent="0.4">
      <c r="T9" s="87"/>
      <c r="V9" s="84">
        <v>5</v>
      </c>
      <c r="W9" s="85">
        <v>1.5</v>
      </c>
      <c r="X9" s="85">
        <v>1.2</v>
      </c>
      <c r="Y9" s="85">
        <v>1.5</v>
      </c>
      <c r="Z9" s="85">
        <v>1.1000000000000001</v>
      </c>
      <c r="AA9" s="86">
        <v>2</v>
      </c>
    </row>
  </sheetData>
  <mergeCells count="1">
    <mergeCell ref="V3:AA3"/>
  </mergeCells>
  <hyperlinks>
    <hyperlink ref="A1" location="'Table of contents'!A1" display="Table of contents" xr:uid="{00000000-0004-0000-1900-00000000000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A22"/>
  <sheetViews>
    <sheetView zoomScale="70" zoomScaleNormal="70" workbookViewId="0">
      <pane ySplit="3" topLeftCell="A9" activePane="bottomLeft" state="frozen"/>
      <selection pane="bottomLeft" activeCell="C1" sqref="C1:D1048576"/>
    </sheetView>
  </sheetViews>
  <sheetFormatPr defaultRowHeight="14.5" x14ac:dyDescent="0.35"/>
  <cols>
    <col min="1" max="1" width="19.453125" style="38" customWidth="1"/>
    <col min="2" max="2" width="22.26953125" style="38" bestFit="1" customWidth="1"/>
    <col min="3" max="3" width="12.453125" style="38" hidden="1" customWidth="1"/>
    <col min="4" max="4" width="25.453125" style="38" hidden="1" customWidth="1"/>
    <col min="5" max="5" width="40.54296875" style="38" customWidth="1"/>
    <col min="6" max="6" width="18" style="38" customWidth="1"/>
    <col min="7" max="7" width="16.7265625" style="38" customWidth="1"/>
    <col min="8" max="8" width="16.81640625" style="38" customWidth="1"/>
    <col min="9" max="9" width="33.7265625" style="38" customWidth="1"/>
  </cols>
  <sheetData>
    <row r="1" spans="1:27" x14ac:dyDescent="0.35">
      <c r="A1" s="78" t="s">
        <v>769</v>
      </c>
    </row>
    <row r="2" spans="1:27" ht="16" thickBot="1" x14ac:dyDescent="0.4">
      <c r="A2" s="79" t="s">
        <v>759</v>
      </c>
    </row>
    <row r="3" spans="1:27" ht="60" customHeight="1" thickBot="1" x14ac:dyDescent="0.4">
      <c r="A3" s="1" t="s">
        <v>38</v>
      </c>
      <c r="B3" s="2" t="s">
        <v>39</v>
      </c>
      <c r="C3" s="2" t="s">
        <v>420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63"/>
      <c r="B4" s="58"/>
      <c r="C4" s="58"/>
      <c r="D4" s="58"/>
      <c r="E4" s="58"/>
      <c r="F4" s="58"/>
      <c r="G4" s="76" t="s">
        <v>672</v>
      </c>
      <c r="H4" s="38" t="s">
        <v>528</v>
      </c>
      <c r="I4" s="58"/>
      <c r="J4" s="58"/>
      <c r="K4" s="58"/>
      <c r="L4" s="58"/>
      <c r="M4" s="58"/>
      <c r="N4" s="58"/>
      <c r="O4" t="str">
        <f t="shared" ref="O4:S6" si="0">IF(J4=1,W$5,IF(J4=2,W$6,IF(J4=3,W$7,IF(J4=4,W$8,IF(J4=5,W$9,"no")))))</f>
        <v>no</v>
      </c>
      <c r="P4" t="str">
        <f t="shared" si="0"/>
        <v>no</v>
      </c>
      <c r="Q4" t="str">
        <f t="shared" si="0"/>
        <v>no</v>
      </c>
      <c r="R4" t="str">
        <f t="shared" si="0"/>
        <v>no</v>
      </c>
      <c r="S4" t="str">
        <f t="shared" si="0"/>
        <v>no</v>
      </c>
      <c r="T4" s="87" t="e">
        <f t="array" ref="T4">EXP(SQRT(SUM(LN(O4:S4)^2)))</f>
        <v>#VALUE!</v>
      </c>
      <c r="V4" s="81" t="s">
        <v>772</v>
      </c>
      <c r="W4" s="2" t="s">
        <v>47</v>
      </c>
      <c r="X4" s="2" t="s">
        <v>48</v>
      </c>
      <c r="Y4" s="2" t="s">
        <v>49</v>
      </c>
      <c r="Z4" s="2" t="s">
        <v>50</v>
      </c>
      <c r="AA4" s="2" t="s">
        <v>51</v>
      </c>
    </row>
    <row r="5" spans="1:27" ht="32.25" customHeight="1" x14ac:dyDescent="0.35">
      <c r="A5" s="47" t="s">
        <v>53</v>
      </c>
      <c r="C5" s="38">
        <v>3</v>
      </c>
      <c r="D5" t="s">
        <v>673</v>
      </c>
      <c r="E5" t="s">
        <v>720</v>
      </c>
      <c r="F5" s="38" t="s">
        <v>698</v>
      </c>
      <c r="G5" s="76" t="s">
        <v>672</v>
      </c>
      <c r="H5" s="38" t="s">
        <v>528</v>
      </c>
      <c r="I5" s="38" t="s">
        <v>701</v>
      </c>
      <c r="J5" s="61">
        <v>2</v>
      </c>
      <c r="K5" s="75">
        <v>3</v>
      </c>
      <c r="L5" s="66">
        <v>4</v>
      </c>
      <c r="M5" s="59">
        <v>1</v>
      </c>
      <c r="N5" s="74">
        <v>5</v>
      </c>
      <c r="O5">
        <f t="shared" si="0"/>
        <v>1.05</v>
      </c>
      <c r="P5">
        <f t="shared" si="0"/>
        <v>1.05</v>
      </c>
      <c r="Q5">
        <f t="shared" si="0"/>
        <v>1.2</v>
      </c>
      <c r="R5">
        <f t="shared" si="0"/>
        <v>1</v>
      </c>
      <c r="S5">
        <f t="shared" si="0"/>
        <v>2</v>
      </c>
      <c r="T5" s="87">
        <f t="array" ref="T5">EXP(SQRT(SUM(LN(O5:S5)^2)))</f>
        <v>2.0545118552303872</v>
      </c>
      <c r="V5" s="82">
        <v>1</v>
      </c>
      <c r="W5">
        <v>1</v>
      </c>
      <c r="X5">
        <v>1</v>
      </c>
      <c r="Y5">
        <v>1</v>
      </c>
      <c r="Z5">
        <v>1</v>
      </c>
      <c r="AA5" s="83">
        <v>1</v>
      </c>
    </row>
    <row r="6" spans="1:27" ht="24.75" customHeight="1" x14ac:dyDescent="0.35">
      <c r="A6" s="47" t="s">
        <v>674</v>
      </c>
      <c r="C6">
        <v>26.5</v>
      </c>
      <c r="D6" t="s">
        <v>675</v>
      </c>
      <c r="E6" t="s">
        <v>720</v>
      </c>
      <c r="F6" s="38" t="s">
        <v>698</v>
      </c>
      <c r="G6" s="76" t="s">
        <v>672</v>
      </c>
      <c r="H6" s="38" t="s">
        <v>528</v>
      </c>
      <c r="I6" s="38" t="s">
        <v>701</v>
      </c>
      <c r="J6" s="61">
        <v>2</v>
      </c>
      <c r="K6" s="75">
        <v>3</v>
      </c>
      <c r="L6" s="66">
        <v>4</v>
      </c>
      <c r="M6" s="59">
        <v>1</v>
      </c>
      <c r="N6" s="74">
        <v>5</v>
      </c>
      <c r="O6">
        <f t="shared" si="0"/>
        <v>1.05</v>
      </c>
      <c r="P6">
        <f t="shared" si="0"/>
        <v>1.05</v>
      </c>
      <c r="Q6">
        <f t="shared" si="0"/>
        <v>1.2</v>
      </c>
      <c r="R6">
        <f t="shared" si="0"/>
        <v>1</v>
      </c>
      <c r="S6">
        <f t="shared" si="0"/>
        <v>2</v>
      </c>
      <c r="T6" s="87">
        <f t="array" ref="T6">EXP(SQRT(SUM(LN(O6:S6)^2)))</f>
        <v>2.0545118552303872</v>
      </c>
      <c r="V6" s="82">
        <v>2</v>
      </c>
      <c r="W6">
        <v>1.05</v>
      </c>
      <c r="X6">
        <v>1.02</v>
      </c>
      <c r="Y6">
        <v>1.02</v>
      </c>
      <c r="Z6">
        <v>1.01</v>
      </c>
      <c r="AA6" s="83">
        <v>1.05</v>
      </c>
    </row>
    <row r="7" spans="1:27" ht="19.5" customHeight="1" x14ac:dyDescent="0.35">
      <c r="A7" s="47" t="s">
        <v>676</v>
      </c>
      <c r="C7" s="38">
        <v>6.6</v>
      </c>
      <c r="D7" t="s">
        <v>677</v>
      </c>
      <c r="E7" t="s">
        <v>720</v>
      </c>
      <c r="F7" s="38" t="s">
        <v>698</v>
      </c>
      <c r="G7" s="76" t="s">
        <v>672</v>
      </c>
      <c r="H7" s="38" t="s">
        <v>528</v>
      </c>
      <c r="I7" s="38" t="s">
        <v>701</v>
      </c>
      <c r="J7" s="61">
        <v>2</v>
      </c>
      <c r="K7" s="75">
        <v>3</v>
      </c>
      <c r="L7" s="66">
        <v>4</v>
      </c>
      <c r="M7" s="59">
        <v>1</v>
      </c>
      <c r="N7" s="74">
        <v>5</v>
      </c>
      <c r="O7">
        <f t="shared" ref="O7:O21" si="1">IF(J7=1,W$5,IF(J7=2,W$6,IF(J7=3,W$7,IF(J7=4,W$8,IF(J7=5,W$9,"no")))))</f>
        <v>1.05</v>
      </c>
      <c r="P7">
        <f t="shared" ref="P7:P21" si="2">IF(K7=1,X$5,IF(K7=2,X$6,IF(K7=3,X$7,IF(K7=4,X$8,IF(K7=5,X$9,"no")))))</f>
        <v>1.05</v>
      </c>
      <c r="Q7">
        <f t="shared" ref="Q7:Q21" si="3">IF(L7=1,Y$5,IF(L7=2,Y$6,IF(L7=3,Y$7,IF(L7=4,Y$8,IF(L7=5,Y$9,"no")))))</f>
        <v>1.2</v>
      </c>
      <c r="R7">
        <f t="shared" ref="R7:R21" si="4">IF(M7=1,Z$5,IF(M7=2,Z$6,IF(M7=3,Z$7,IF(M7=4,Z$8,IF(M7=5,Z$9,"no")))))</f>
        <v>1</v>
      </c>
      <c r="S7">
        <f t="shared" ref="S7:S21" si="5">IF(N7=1,AA$5,IF(N7=2,AA$6,IF(N7=3,AA$7,IF(N7=4,AA$8,IF(N7=5,AA$9,"no")))))</f>
        <v>2</v>
      </c>
      <c r="T7" s="87">
        <f t="array" ref="T7">EXP(SQRT(SUM(LN(O7:S7)^2)))</f>
        <v>2.0545118552303872</v>
      </c>
      <c r="V7" s="82">
        <v>3</v>
      </c>
      <c r="W7">
        <v>1.1000000000000001</v>
      </c>
      <c r="X7">
        <v>1.05</v>
      </c>
      <c r="Y7">
        <v>1.1000000000000001</v>
      </c>
      <c r="Z7">
        <v>1.02</v>
      </c>
      <c r="AA7" s="83">
        <v>1.2</v>
      </c>
    </row>
    <row r="8" spans="1:27" ht="67.5" customHeight="1" x14ac:dyDescent="0.35">
      <c r="A8" s="47" t="s">
        <v>67</v>
      </c>
      <c r="B8" s="38" t="s">
        <v>67</v>
      </c>
      <c r="C8" s="38">
        <v>275</v>
      </c>
      <c r="D8" t="s">
        <v>678</v>
      </c>
      <c r="E8" t="s">
        <v>720</v>
      </c>
      <c r="F8" s="38" t="s">
        <v>698</v>
      </c>
      <c r="G8" s="76" t="s">
        <v>672</v>
      </c>
      <c r="H8" s="38" t="s">
        <v>528</v>
      </c>
      <c r="I8" s="38" t="s">
        <v>701</v>
      </c>
      <c r="J8" s="61">
        <v>2</v>
      </c>
      <c r="K8" s="75">
        <v>3</v>
      </c>
      <c r="L8" s="66">
        <v>4</v>
      </c>
      <c r="M8" s="59">
        <v>1</v>
      </c>
      <c r="N8" s="74">
        <v>5</v>
      </c>
      <c r="O8">
        <f t="shared" si="1"/>
        <v>1.05</v>
      </c>
      <c r="P8">
        <f t="shared" si="2"/>
        <v>1.05</v>
      </c>
      <c r="Q8">
        <f t="shared" si="3"/>
        <v>1.2</v>
      </c>
      <c r="R8">
        <f t="shared" si="4"/>
        <v>1</v>
      </c>
      <c r="S8">
        <f t="shared" si="5"/>
        <v>2</v>
      </c>
      <c r="T8" s="87">
        <f t="array" ref="T8">EXP(SQRT(SUM(LN(O8:S8)^2)))</f>
        <v>2.0545118552303872</v>
      </c>
      <c r="V8" s="82">
        <v>4</v>
      </c>
      <c r="W8">
        <v>1.2</v>
      </c>
      <c r="X8">
        <v>1.1000000000000001</v>
      </c>
      <c r="Y8">
        <v>1.2</v>
      </c>
      <c r="Z8">
        <v>1.05</v>
      </c>
      <c r="AA8" s="83">
        <v>1.5</v>
      </c>
    </row>
    <row r="9" spans="1:27" ht="15" thickBot="1" x14ac:dyDescent="0.4">
      <c r="A9" s="47" t="s">
        <v>679</v>
      </c>
      <c r="B9" t="s">
        <v>680</v>
      </c>
      <c r="C9">
        <v>33.799999999999997</v>
      </c>
      <c r="D9" t="s">
        <v>681</v>
      </c>
      <c r="E9" t="s">
        <v>702</v>
      </c>
      <c r="G9" s="76" t="s">
        <v>672</v>
      </c>
      <c r="H9" s="38" t="s">
        <v>528</v>
      </c>
      <c r="I9" s="38" t="s">
        <v>701</v>
      </c>
      <c r="J9" s="66">
        <v>4</v>
      </c>
      <c r="K9" s="66">
        <v>4</v>
      </c>
      <c r="L9" s="66">
        <v>4</v>
      </c>
      <c r="M9" s="59">
        <v>1</v>
      </c>
      <c r="N9" s="74">
        <v>5</v>
      </c>
      <c r="O9">
        <f t="shared" si="1"/>
        <v>1.2</v>
      </c>
      <c r="P9">
        <f t="shared" si="2"/>
        <v>1.1000000000000001</v>
      </c>
      <c r="Q9">
        <f t="shared" si="3"/>
        <v>1.2</v>
      </c>
      <c r="R9">
        <f t="shared" si="4"/>
        <v>1</v>
      </c>
      <c r="S9">
        <f t="shared" si="5"/>
        <v>2</v>
      </c>
      <c r="T9" s="87">
        <f t="array" ref="T9">EXP(SQRT(SUM(LN(O9:S9)^2)))</f>
        <v>2.1078469983859902</v>
      </c>
      <c r="V9" s="84">
        <v>5</v>
      </c>
      <c r="W9" s="85">
        <v>1.5</v>
      </c>
      <c r="X9" s="85">
        <v>1.2</v>
      </c>
      <c r="Y9" s="85">
        <v>1.5</v>
      </c>
      <c r="Z9" s="85">
        <v>1.1000000000000001</v>
      </c>
      <c r="AA9" s="86">
        <v>2</v>
      </c>
    </row>
    <row r="10" spans="1:27" x14ac:dyDescent="0.35">
      <c r="A10" s="47"/>
      <c r="B10" s="38" t="s">
        <v>682</v>
      </c>
      <c r="C10" s="38">
        <v>4</v>
      </c>
      <c r="D10" t="s">
        <v>683</v>
      </c>
      <c r="E10" t="s">
        <v>702</v>
      </c>
      <c r="G10" s="76" t="s">
        <v>672</v>
      </c>
      <c r="H10" s="38" t="s">
        <v>528</v>
      </c>
      <c r="I10" s="38" t="s">
        <v>701</v>
      </c>
      <c r="J10" s="66">
        <v>4</v>
      </c>
      <c r="K10" s="66">
        <v>4</v>
      </c>
      <c r="L10" s="66">
        <v>4</v>
      </c>
      <c r="M10" s="59">
        <v>1</v>
      </c>
      <c r="N10" s="74">
        <v>5</v>
      </c>
      <c r="O10">
        <f t="shared" si="1"/>
        <v>1.2</v>
      </c>
      <c r="P10">
        <f t="shared" si="2"/>
        <v>1.1000000000000001</v>
      </c>
      <c r="Q10">
        <f t="shared" si="3"/>
        <v>1.2</v>
      </c>
      <c r="R10">
        <f t="shared" si="4"/>
        <v>1</v>
      </c>
      <c r="S10">
        <f t="shared" si="5"/>
        <v>2</v>
      </c>
      <c r="T10" s="87">
        <f t="array" ref="T10">EXP(SQRT(SUM(LN(O10:S10)^2)))</f>
        <v>2.1078469983859902</v>
      </c>
    </row>
    <row r="11" spans="1:27" ht="60.75" customHeight="1" x14ac:dyDescent="0.35">
      <c r="A11" s="47"/>
      <c r="B11" t="s">
        <v>684</v>
      </c>
      <c r="C11" s="38">
        <v>210</v>
      </c>
      <c r="D11" t="s">
        <v>685</v>
      </c>
      <c r="E11" t="s">
        <v>720</v>
      </c>
      <c r="F11" s="38" t="s">
        <v>698</v>
      </c>
      <c r="G11" s="76" t="s">
        <v>672</v>
      </c>
      <c r="H11" s="38" t="s">
        <v>528</v>
      </c>
      <c r="I11" s="38" t="s">
        <v>701</v>
      </c>
      <c r="J11" s="61">
        <v>2</v>
      </c>
      <c r="K11" s="75">
        <v>3</v>
      </c>
      <c r="L11" s="66">
        <v>4</v>
      </c>
      <c r="M11" s="59">
        <v>1</v>
      </c>
      <c r="N11" s="74">
        <v>5</v>
      </c>
      <c r="O11">
        <f t="shared" si="1"/>
        <v>1.05</v>
      </c>
      <c r="P11">
        <f t="shared" si="2"/>
        <v>1.05</v>
      </c>
      <c r="Q11">
        <f t="shared" si="3"/>
        <v>1.2</v>
      </c>
      <c r="R11">
        <f t="shared" si="4"/>
        <v>1</v>
      </c>
      <c r="S11">
        <f t="shared" si="5"/>
        <v>2</v>
      </c>
      <c r="T11" s="87">
        <f t="array" ref="T11">EXP(SQRT(SUM(LN(O11:S11)^2)))</f>
        <v>2.0545118552303872</v>
      </c>
    </row>
    <row r="12" spans="1:27" ht="79.5" customHeight="1" x14ac:dyDescent="0.35">
      <c r="A12" s="47" t="s">
        <v>686</v>
      </c>
      <c r="B12" s="38" t="s">
        <v>687</v>
      </c>
      <c r="C12" s="38">
        <v>1</v>
      </c>
      <c r="D12" t="s">
        <v>688</v>
      </c>
      <c r="E12" t="s">
        <v>721</v>
      </c>
      <c r="F12" s="38" t="s">
        <v>698</v>
      </c>
      <c r="G12" s="76" t="s">
        <v>672</v>
      </c>
      <c r="H12" s="38" t="s">
        <v>528</v>
      </c>
      <c r="I12" s="38" t="s">
        <v>701</v>
      </c>
      <c r="J12" s="66">
        <v>4</v>
      </c>
      <c r="K12" s="66">
        <v>4</v>
      </c>
      <c r="L12" s="66">
        <v>4</v>
      </c>
      <c r="M12" s="59">
        <v>1</v>
      </c>
      <c r="N12" s="74">
        <v>5</v>
      </c>
      <c r="O12">
        <f t="shared" si="1"/>
        <v>1.2</v>
      </c>
      <c r="P12">
        <f t="shared" si="2"/>
        <v>1.1000000000000001</v>
      </c>
      <c r="Q12">
        <f t="shared" si="3"/>
        <v>1.2</v>
      </c>
      <c r="R12">
        <f t="shared" si="4"/>
        <v>1</v>
      </c>
      <c r="S12">
        <f t="shared" si="5"/>
        <v>2</v>
      </c>
      <c r="T12" s="87">
        <f t="array" ref="T12">EXP(SQRT(SUM(LN(O12:S12)^2)))</f>
        <v>2.1078469983859902</v>
      </c>
    </row>
    <row r="13" spans="1:27" ht="69.75" customHeight="1" x14ac:dyDescent="0.35">
      <c r="A13" s="47"/>
      <c r="B13" t="s">
        <v>689</v>
      </c>
      <c r="C13" s="38">
        <v>1</v>
      </c>
      <c r="D13" t="s">
        <v>688</v>
      </c>
      <c r="E13" t="s">
        <v>721</v>
      </c>
      <c r="F13" s="38" t="s">
        <v>698</v>
      </c>
      <c r="G13" s="76" t="s">
        <v>672</v>
      </c>
      <c r="H13" s="38" t="s">
        <v>528</v>
      </c>
      <c r="I13" s="38" t="s">
        <v>701</v>
      </c>
      <c r="J13" s="66">
        <v>4</v>
      </c>
      <c r="K13" s="66">
        <v>4</v>
      </c>
      <c r="L13" s="66">
        <v>4</v>
      </c>
      <c r="M13" s="59">
        <v>1</v>
      </c>
      <c r="N13" s="74">
        <v>5</v>
      </c>
      <c r="O13">
        <f t="shared" si="1"/>
        <v>1.2</v>
      </c>
      <c r="P13">
        <f t="shared" si="2"/>
        <v>1.1000000000000001</v>
      </c>
      <c r="Q13">
        <f t="shared" si="3"/>
        <v>1.2</v>
      </c>
      <c r="R13">
        <f t="shared" si="4"/>
        <v>1</v>
      </c>
      <c r="S13">
        <f t="shared" si="5"/>
        <v>2</v>
      </c>
      <c r="T13" s="87">
        <f t="array" ref="T13">EXP(SQRT(SUM(LN(O13:S13)^2)))</f>
        <v>2.1078469983859902</v>
      </c>
    </row>
    <row r="14" spans="1:27" ht="87.75" customHeight="1" x14ac:dyDescent="0.35">
      <c r="A14" s="47"/>
      <c r="B14" s="38" t="s">
        <v>690</v>
      </c>
      <c r="C14" s="38">
        <v>2</v>
      </c>
      <c r="D14" t="s">
        <v>688</v>
      </c>
      <c r="E14" t="s">
        <v>721</v>
      </c>
      <c r="F14" s="38" t="s">
        <v>698</v>
      </c>
      <c r="G14" s="76" t="s">
        <v>672</v>
      </c>
      <c r="H14" s="38" t="s">
        <v>528</v>
      </c>
      <c r="I14" s="38" t="s">
        <v>701</v>
      </c>
      <c r="J14" s="66">
        <v>4</v>
      </c>
      <c r="K14" s="66">
        <v>4</v>
      </c>
      <c r="L14" s="66">
        <v>4</v>
      </c>
      <c r="M14" s="59">
        <v>1</v>
      </c>
      <c r="N14" s="74">
        <v>5</v>
      </c>
      <c r="O14">
        <f t="shared" si="1"/>
        <v>1.2</v>
      </c>
      <c r="P14">
        <f t="shared" si="2"/>
        <v>1.1000000000000001</v>
      </c>
      <c r="Q14">
        <f t="shared" si="3"/>
        <v>1.2</v>
      </c>
      <c r="R14">
        <f t="shared" si="4"/>
        <v>1</v>
      </c>
      <c r="S14">
        <f t="shared" si="5"/>
        <v>2</v>
      </c>
      <c r="T14" s="87">
        <f t="array" ref="T14">EXP(SQRT(SUM(LN(O14:S14)^2)))</f>
        <v>2.1078469983859902</v>
      </c>
    </row>
    <row r="15" spans="1:27" ht="92.25" customHeight="1" x14ac:dyDescent="0.35">
      <c r="A15" s="47"/>
      <c r="B15" s="38" t="s">
        <v>610</v>
      </c>
      <c r="C15" s="38">
        <v>1</v>
      </c>
      <c r="D15" t="s">
        <v>688</v>
      </c>
      <c r="E15" t="s">
        <v>721</v>
      </c>
      <c r="F15" s="38" t="s">
        <v>698</v>
      </c>
      <c r="G15" s="76" t="s">
        <v>672</v>
      </c>
      <c r="H15" s="38" t="s">
        <v>528</v>
      </c>
      <c r="I15" s="38" t="s">
        <v>701</v>
      </c>
      <c r="J15" s="66">
        <v>4</v>
      </c>
      <c r="K15" s="66">
        <v>4</v>
      </c>
      <c r="L15" s="66">
        <v>4</v>
      </c>
      <c r="M15" s="59">
        <v>1</v>
      </c>
      <c r="N15" s="74">
        <v>5</v>
      </c>
      <c r="O15">
        <f t="shared" si="1"/>
        <v>1.2</v>
      </c>
      <c r="P15">
        <f t="shared" si="2"/>
        <v>1.1000000000000001</v>
      </c>
      <c r="Q15">
        <f t="shared" si="3"/>
        <v>1.2</v>
      </c>
      <c r="R15">
        <f t="shared" si="4"/>
        <v>1</v>
      </c>
      <c r="S15">
        <f t="shared" si="5"/>
        <v>2</v>
      </c>
      <c r="T15" s="87">
        <f t="array" ref="T15">EXP(SQRT(SUM(LN(O15:S15)^2)))</f>
        <v>2.1078469983859902</v>
      </c>
    </row>
    <row r="16" spans="1:27" ht="56.25" customHeight="1" x14ac:dyDescent="0.35">
      <c r="A16" s="47"/>
      <c r="B16" s="38" t="s">
        <v>441</v>
      </c>
      <c r="C16" s="38">
        <v>46</v>
      </c>
      <c r="D16" t="s">
        <v>691</v>
      </c>
      <c r="E16" t="s">
        <v>721</v>
      </c>
      <c r="F16" s="38" t="s">
        <v>698</v>
      </c>
      <c r="G16" s="76" t="s">
        <v>672</v>
      </c>
      <c r="H16" s="38" t="s">
        <v>528</v>
      </c>
      <c r="I16" s="38" t="s">
        <v>701</v>
      </c>
      <c r="J16" s="66">
        <v>4</v>
      </c>
      <c r="K16" s="66">
        <v>4</v>
      </c>
      <c r="L16" s="66">
        <v>4</v>
      </c>
      <c r="M16" s="59">
        <v>1</v>
      </c>
      <c r="N16" s="74">
        <v>5</v>
      </c>
      <c r="O16">
        <f t="shared" si="1"/>
        <v>1.2</v>
      </c>
      <c r="P16">
        <f t="shared" si="2"/>
        <v>1.1000000000000001</v>
      </c>
      <c r="Q16">
        <f t="shared" si="3"/>
        <v>1.2</v>
      </c>
      <c r="R16">
        <f t="shared" si="4"/>
        <v>1</v>
      </c>
      <c r="S16">
        <f t="shared" si="5"/>
        <v>2</v>
      </c>
      <c r="T16" s="87">
        <f t="array" ref="T16">EXP(SQRT(SUM(LN(O16:S16)^2)))</f>
        <v>2.1078469983859902</v>
      </c>
    </row>
    <row r="17" spans="1:20" ht="47.25" customHeight="1" x14ac:dyDescent="0.35">
      <c r="A17" s="47" t="s">
        <v>266</v>
      </c>
      <c r="B17" s="38" t="s">
        <v>692</v>
      </c>
      <c r="C17" s="38">
        <v>300</v>
      </c>
      <c r="D17" s="38" t="s">
        <v>665</v>
      </c>
      <c r="E17" s="38" t="s">
        <v>693</v>
      </c>
      <c r="F17" s="38" t="s">
        <v>698</v>
      </c>
      <c r="G17" s="76" t="s">
        <v>672</v>
      </c>
      <c r="H17" s="38" t="s">
        <v>528</v>
      </c>
      <c r="I17" s="38" t="s">
        <v>701</v>
      </c>
      <c r="J17" s="66">
        <v>4</v>
      </c>
      <c r="K17" s="66">
        <v>4</v>
      </c>
      <c r="L17" s="66">
        <v>4</v>
      </c>
      <c r="M17" s="59">
        <v>1</v>
      </c>
      <c r="N17" s="74">
        <v>5</v>
      </c>
      <c r="O17">
        <f t="shared" si="1"/>
        <v>1.2</v>
      </c>
      <c r="P17">
        <f t="shared" si="2"/>
        <v>1.1000000000000001</v>
      </c>
      <c r="Q17">
        <f t="shared" si="3"/>
        <v>1.2</v>
      </c>
      <c r="R17">
        <f t="shared" si="4"/>
        <v>1</v>
      </c>
      <c r="S17">
        <f t="shared" si="5"/>
        <v>2</v>
      </c>
      <c r="T17" s="87">
        <f t="array" ref="T17">EXP(SQRT(SUM(LN(O17:S17)^2)))</f>
        <v>2.1078469983859902</v>
      </c>
    </row>
    <row r="18" spans="1:20" ht="51" customHeight="1" x14ac:dyDescent="0.35">
      <c r="A18" s="47" t="s">
        <v>812</v>
      </c>
      <c r="B18" s="38" t="s">
        <v>813</v>
      </c>
      <c r="E18" s="38" t="s">
        <v>817</v>
      </c>
      <c r="F18" s="38" t="s">
        <v>698</v>
      </c>
      <c r="G18" s="38" t="s">
        <v>672</v>
      </c>
      <c r="H18" s="38" t="s">
        <v>803</v>
      </c>
      <c r="I18" s="38" t="s">
        <v>818</v>
      </c>
      <c r="J18" s="59">
        <v>1</v>
      </c>
      <c r="K18" s="75">
        <v>3</v>
      </c>
      <c r="L18" s="66">
        <v>4</v>
      </c>
      <c r="M18" s="61">
        <v>2</v>
      </c>
      <c r="N18" s="59">
        <v>1</v>
      </c>
      <c r="O18">
        <f t="shared" si="1"/>
        <v>1</v>
      </c>
      <c r="P18">
        <f t="shared" si="2"/>
        <v>1.05</v>
      </c>
      <c r="Q18">
        <f t="shared" si="3"/>
        <v>1.2</v>
      </c>
      <c r="R18">
        <f t="shared" si="4"/>
        <v>1.01</v>
      </c>
      <c r="S18">
        <f t="shared" si="5"/>
        <v>1</v>
      </c>
      <c r="T18" s="87">
        <f t="array" ref="T18">EXP(SQRT(SUM(LN(O18:S18)^2)))</f>
        <v>1.2080397996500609</v>
      </c>
    </row>
    <row r="19" spans="1:20" ht="58" x14ac:dyDescent="0.35">
      <c r="B19" s="38" t="s">
        <v>814</v>
      </c>
      <c r="E19" s="38" t="s">
        <v>817</v>
      </c>
      <c r="F19" s="38" t="s">
        <v>698</v>
      </c>
      <c r="G19" s="38" t="s">
        <v>672</v>
      </c>
      <c r="H19" s="38" t="s">
        <v>803</v>
      </c>
      <c r="I19" s="38" t="s">
        <v>818</v>
      </c>
      <c r="J19" s="59">
        <v>1</v>
      </c>
      <c r="K19" s="75">
        <v>3</v>
      </c>
      <c r="L19" s="66">
        <v>4</v>
      </c>
      <c r="M19" s="61">
        <v>2</v>
      </c>
      <c r="N19" s="59">
        <v>1</v>
      </c>
      <c r="O19">
        <f t="shared" si="1"/>
        <v>1</v>
      </c>
      <c r="P19">
        <f t="shared" si="2"/>
        <v>1.05</v>
      </c>
      <c r="Q19">
        <f t="shared" si="3"/>
        <v>1.2</v>
      </c>
      <c r="R19">
        <f t="shared" si="4"/>
        <v>1.01</v>
      </c>
      <c r="S19">
        <f t="shared" si="5"/>
        <v>1</v>
      </c>
      <c r="T19" s="87">
        <f t="array" ref="T19">EXP(SQRT(SUM(LN(O19:S19)^2)))</f>
        <v>1.2080397996500609</v>
      </c>
    </row>
    <row r="20" spans="1:20" ht="29" x14ac:dyDescent="0.35">
      <c r="B20" s="38" t="s">
        <v>815</v>
      </c>
      <c r="E20" s="38" t="s">
        <v>816</v>
      </c>
      <c r="F20" s="38" t="s">
        <v>698</v>
      </c>
      <c r="G20" s="38" t="s">
        <v>672</v>
      </c>
      <c r="I20" s="38" t="s">
        <v>556</v>
      </c>
      <c r="J20" s="90">
        <v>2</v>
      </c>
      <c r="K20" s="75">
        <v>3</v>
      </c>
      <c r="L20" s="66">
        <v>4</v>
      </c>
      <c r="M20" s="61">
        <v>2</v>
      </c>
      <c r="N20" s="59">
        <v>1</v>
      </c>
      <c r="O20">
        <f t="shared" si="1"/>
        <v>1.05</v>
      </c>
      <c r="P20">
        <f t="shared" si="2"/>
        <v>1.05</v>
      </c>
      <c r="Q20">
        <f t="shared" si="3"/>
        <v>1.2</v>
      </c>
      <c r="R20">
        <f t="shared" si="4"/>
        <v>1.01</v>
      </c>
      <c r="S20">
        <f t="shared" si="5"/>
        <v>1</v>
      </c>
      <c r="T20" s="87">
        <f t="array" ref="T20">EXP(SQRT(SUM(LN(O20:S20)^2)))</f>
        <v>1.215548092916382</v>
      </c>
    </row>
    <row r="21" spans="1:20" x14ac:dyDescent="0.35">
      <c r="B21" s="38" t="s">
        <v>800</v>
      </c>
      <c r="E21" s="38" t="s">
        <v>602</v>
      </c>
      <c r="F21" s="38" t="s">
        <v>698</v>
      </c>
      <c r="G21" s="38" t="s">
        <v>672</v>
      </c>
      <c r="I21" s="38" t="s">
        <v>556</v>
      </c>
      <c r="J21" s="61">
        <v>2</v>
      </c>
      <c r="K21" s="75">
        <v>3</v>
      </c>
      <c r="L21" s="66">
        <v>4</v>
      </c>
      <c r="M21" s="61">
        <v>2</v>
      </c>
      <c r="N21" s="59">
        <v>1</v>
      </c>
      <c r="O21">
        <f t="shared" si="1"/>
        <v>1.05</v>
      </c>
      <c r="P21">
        <f t="shared" si="2"/>
        <v>1.05</v>
      </c>
      <c r="Q21">
        <f t="shared" si="3"/>
        <v>1.2</v>
      </c>
      <c r="R21">
        <f t="shared" si="4"/>
        <v>1.01</v>
      </c>
      <c r="S21">
        <f t="shared" si="5"/>
        <v>1</v>
      </c>
      <c r="T21" s="87">
        <f t="array" ref="T21">EXP(SQRT(SUM(LN(O21:S21)^2)))</f>
        <v>1.215548092916382</v>
      </c>
    </row>
    <row r="22" spans="1:20" ht="43.5" x14ac:dyDescent="0.35">
      <c r="B22" s="38" t="s">
        <v>801</v>
      </c>
      <c r="E22" s="38" t="s">
        <v>804</v>
      </c>
      <c r="F22" s="38" t="s">
        <v>698</v>
      </c>
      <c r="G22" s="38" t="s">
        <v>698</v>
      </c>
      <c r="H22" s="38" t="s">
        <v>803</v>
      </c>
      <c r="I22" s="38" t="s">
        <v>801</v>
      </c>
      <c r="J22" s="66">
        <v>4</v>
      </c>
      <c r="K22" s="74">
        <v>5</v>
      </c>
      <c r="L22" s="74">
        <v>5</v>
      </c>
      <c r="M22" s="61">
        <v>2</v>
      </c>
      <c r="N22" s="59">
        <v>1</v>
      </c>
      <c r="O22">
        <f t="shared" ref="O22:S22" si="6">IF(J22=1,W$5,IF(J22=2,W$6,IF(J22=3,W$7,IF(J22=4,W$8,IF(J22=5,W$9,"no")))))</f>
        <v>1.2</v>
      </c>
      <c r="P22">
        <f t="shared" si="6"/>
        <v>1.2</v>
      </c>
      <c r="Q22">
        <f t="shared" si="6"/>
        <v>1.5</v>
      </c>
      <c r="R22">
        <f t="shared" si="6"/>
        <v>1.01</v>
      </c>
      <c r="S22">
        <f t="shared" si="6"/>
        <v>1</v>
      </c>
      <c r="T22" s="87">
        <f t="array" ref="T22">EXP(SQRT(SUM(LN(O22:S22)^2)))</f>
        <v>1.6170559509870748</v>
      </c>
    </row>
  </sheetData>
  <mergeCells count="1">
    <mergeCell ref="V3:AA3"/>
  </mergeCells>
  <hyperlinks>
    <hyperlink ref="A1" location="'Table of contents'!A1" display="Table of contents" xr:uid="{00000000-0004-0000-1A00-000000000000}"/>
    <hyperlink ref="J20" r:id="rId1" display="\\" xr:uid="{00000000-0004-0000-1A00-000001000000}"/>
  </hyperlinks>
  <pageMargins left="0.7" right="0.7" top="0.75" bottom="0.75" header="0.3" footer="0.3"/>
  <pageSetup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A18"/>
  <sheetViews>
    <sheetView zoomScale="70" zoomScaleNormal="70" workbookViewId="0">
      <pane ySplit="3" topLeftCell="A4" activePane="bottomLeft" state="frozen"/>
      <selection pane="bottomLeft" activeCell="C1" sqref="C1:D1048576"/>
    </sheetView>
  </sheetViews>
  <sheetFormatPr defaultRowHeight="14.5" x14ac:dyDescent="0.35"/>
  <cols>
    <col min="1" max="1" width="19.453125" style="38" customWidth="1"/>
    <col min="2" max="2" width="24.81640625" style="38" bestFit="1" customWidth="1"/>
    <col min="3" max="3" width="12.453125" style="38" hidden="1" customWidth="1"/>
    <col min="4" max="4" width="25.453125" style="38" hidden="1" customWidth="1"/>
    <col min="5" max="5" width="40.54296875" style="38" customWidth="1"/>
    <col min="6" max="6" width="18" style="38" customWidth="1"/>
    <col min="7" max="7" width="16.7265625" style="38" customWidth="1"/>
    <col min="8" max="8" width="16.81640625" style="38" customWidth="1"/>
    <col min="9" max="9" width="33.7265625" style="38" customWidth="1"/>
  </cols>
  <sheetData>
    <row r="1" spans="1:27" x14ac:dyDescent="0.35">
      <c r="A1" s="78" t="s">
        <v>769</v>
      </c>
    </row>
    <row r="2" spans="1:27" ht="16" thickBot="1" x14ac:dyDescent="0.4">
      <c r="A2" s="79" t="s">
        <v>761</v>
      </c>
    </row>
    <row r="3" spans="1:27" ht="60" customHeight="1" thickBot="1" x14ac:dyDescent="0.4">
      <c r="A3" s="1" t="s">
        <v>38</v>
      </c>
      <c r="B3" s="2" t="s">
        <v>39</v>
      </c>
      <c r="C3" s="2" t="s">
        <v>420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32.25" customHeight="1" thickBot="1" x14ac:dyDescent="0.4">
      <c r="A4" s="47" t="s">
        <v>53</v>
      </c>
      <c r="B4" t="s">
        <v>652</v>
      </c>
      <c r="C4" t="s">
        <v>653</v>
      </c>
      <c r="D4" s="38" t="s">
        <v>74</v>
      </c>
      <c r="E4" s="38" t="s">
        <v>703</v>
      </c>
      <c r="F4" s="38" t="s">
        <v>698</v>
      </c>
      <c r="G4" s="38" t="s">
        <v>698</v>
      </c>
      <c r="H4" s="38" t="s">
        <v>651</v>
      </c>
      <c r="J4" s="59">
        <v>1</v>
      </c>
      <c r="K4" s="75">
        <v>3</v>
      </c>
      <c r="L4" s="61">
        <v>2</v>
      </c>
      <c r="M4" s="59">
        <v>1</v>
      </c>
      <c r="N4" s="59">
        <v>1</v>
      </c>
      <c r="O4">
        <f t="shared" ref="O4:S6" si="0">IF(J4=1,W$5,IF(J4=2,W$6,IF(J4=3,W$7,IF(J4=4,W$8,IF(J4=5,W$9,"no")))))</f>
        <v>1</v>
      </c>
      <c r="P4">
        <f t="shared" si="0"/>
        <v>1.05</v>
      </c>
      <c r="Q4">
        <f t="shared" si="0"/>
        <v>1.02</v>
      </c>
      <c r="R4">
        <f t="shared" si="0"/>
        <v>1</v>
      </c>
      <c r="S4">
        <f t="shared" si="0"/>
        <v>1</v>
      </c>
      <c r="T4" s="87">
        <f t="array" ref="T4">EXP(SQRT(SUM(LN(O4:S4)^2)))</f>
        <v>1.0540666817458317</v>
      </c>
      <c r="V4" s="81" t="s">
        <v>772</v>
      </c>
      <c r="W4" s="2" t="s">
        <v>47</v>
      </c>
      <c r="X4" s="2" t="s">
        <v>48</v>
      </c>
      <c r="Y4" s="2" t="s">
        <v>49</v>
      </c>
      <c r="Z4" s="2" t="s">
        <v>50</v>
      </c>
      <c r="AA4" s="2" t="s">
        <v>51</v>
      </c>
    </row>
    <row r="5" spans="1:27" x14ac:dyDescent="0.35">
      <c r="A5" s="47" t="s">
        <v>237</v>
      </c>
      <c r="B5" s="38" t="s">
        <v>654</v>
      </c>
      <c r="C5" t="s">
        <v>655</v>
      </c>
      <c r="D5" s="38" t="s">
        <v>656</v>
      </c>
      <c r="E5" t="s">
        <v>703</v>
      </c>
      <c r="F5" s="38" t="s">
        <v>698</v>
      </c>
      <c r="G5" s="38" t="s">
        <v>698</v>
      </c>
      <c r="H5" s="38" t="s">
        <v>651</v>
      </c>
      <c r="I5" s="38" t="s">
        <v>704</v>
      </c>
      <c r="J5" s="59">
        <v>1</v>
      </c>
      <c r="K5" s="75">
        <v>3</v>
      </c>
      <c r="L5" s="61">
        <v>2</v>
      </c>
      <c r="M5" s="59">
        <v>1</v>
      </c>
      <c r="N5" s="59">
        <v>1</v>
      </c>
      <c r="O5">
        <f t="shared" si="0"/>
        <v>1</v>
      </c>
      <c r="P5">
        <f t="shared" si="0"/>
        <v>1.05</v>
      </c>
      <c r="Q5">
        <f t="shared" si="0"/>
        <v>1.02</v>
      </c>
      <c r="R5">
        <f t="shared" si="0"/>
        <v>1</v>
      </c>
      <c r="S5">
        <f t="shared" si="0"/>
        <v>1</v>
      </c>
      <c r="T5" s="87">
        <f t="array" ref="T5">EXP(SQRT(SUM(LN(O5:S5)^2)))</f>
        <v>1.0540666817458317</v>
      </c>
      <c r="V5" s="82">
        <v>1</v>
      </c>
      <c r="W5">
        <v>1</v>
      </c>
      <c r="X5">
        <v>1</v>
      </c>
      <c r="Y5">
        <v>1</v>
      </c>
      <c r="Z5">
        <v>1</v>
      </c>
      <c r="AA5" s="83">
        <v>1</v>
      </c>
    </row>
    <row r="6" spans="1:27" ht="16.5" x14ac:dyDescent="0.45">
      <c r="A6" s="47"/>
      <c r="B6" t="s">
        <v>657</v>
      </c>
      <c r="C6" s="38">
        <v>44</v>
      </c>
      <c r="D6" s="38" t="s">
        <v>74</v>
      </c>
      <c r="E6" s="38" t="s">
        <v>703</v>
      </c>
      <c r="F6" s="38" t="s">
        <v>698</v>
      </c>
      <c r="G6" s="38" t="s">
        <v>698</v>
      </c>
      <c r="H6" s="38" t="s">
        <v>651</v>
      </c>
      <c r="J6" s="59">
        <v>1</v>
      </c>
      <c r="K6" s="75">
        <v>3</v>
      </c>
      <c r="L6" s="61">
        <v>2</v>
      </c>
      <c r="M6" s="59">
        <v>1</v>
      </c>
      <c r="N6" s="59">
        <v>1</v>
      </c>
      <c r="O6">
        <f t="shared" si="0"/>
        <v>1</v>
      </c>
      <c r="P6">
        <f t="shared" si="0"/>
        <v>1.05</v>
      </c>
      <c r="Q6">
        <f t="shared" si="0"/>
        <v>1.02</v>
      </c>
      <c r="R6">
        <f t="shared" si="0"/>
        <v>1</v>
      </c>
      <c r="S6">
        <f t="shared" si="0"/>
        <v>1</v>
      </c>
      <c r="T6" s="87">
        <f t="array" ref="T6">EXP(SQRT(SUM(LN(O6:S6)^2)))</f>
        <v>1.0540666817458317</v>
      </c>
      <c r="V6" s="82">
        <v>2</v>
      </c>
      <c r="W6">
        <v>1.05</v>
      </c>
      <c r="X6">
        <v>1.02</v>
      </c>
      <c r="Y6">
        <v>1.02</v>
      </c>
      <c r="Z6">
        <v>1.01</v>
      </c>
      <c r="AA6" s="83">
        <v>1.05</v>
      </c>
    </row>
    <row r="7" spans="1:27" ht="16.5" x14ac:dyDescent="0.45">
      <c r="A7" s="47"/>
      <c r="B7" t="s">
        <v>658</v>
      </c>
      <c r="C7" s="38">
        <v>35</v>
      </c>
      <c r="D7" s="38" t="s">
        <v>74</v>
      </c>
      <c r="E7" s="38" t="s">
        <v>703</v>
      </c>
      <c r="F7" s="38" t="s">
        <v>698</v>
      </c>
      <c r="G7" s="38" t="s">
        <v>698</v>
      </c>
      <c r="H7" s="38" t="s">
        <v>651</v>
      </c>
      <c r="J7" s="59">
        <v>1</v>
      </c>
      <c r="K7" s="75">
        <v>3</v>
      </c>
      <c r="L7" s="61">
        <v>2</v>
      </c>
      <c r="M7" s="59">
        <v>1</v>
      </c>
      <c r="N7" s="59">
        <v>1</v>
      </c>
      <c r="O7">
        <f t="shared" ref="O7:S9" si="1">IF(J7=1,W$5,IF(J7=2,W$6,IF(J7=3,W$7,IF(J7=4,W$8,IF(J7=5,W$9,"no")))))</f>
        <v>1</v>
      </c>
      <c r="P7">
        <f t="shared" si="1"/>
        <v>1.05</v>
      </c>
      <c r="Q7">
        <f t="shared" si="1"/>
        <v>1.02</v>
      </c>
      <c r="R7">
        <f t="shared" si="1"/>
        <v>1</v>
      </c>
      <c r="S7">
        <f t="shared" si="1"/>
        <v>1</v>
      </c>
      <c r="T7" s="87">
        <f t="array" ref="T7">EXP(SQRT(SUM(LN(O7:S7)^2)))</f>
        <v>1.0540666817458317</v>
      </c>
      <c r="V7" s="82">
        <v>3</v>
      </c>
      <c r="W7">
        <v>1.1000000000000001</v>
      </c>
      <c r="X7">
        <v>1.05</v>
      </c>
      <c r="Y7">
        <v>1.1000000000000001</v>
      </c>
      <c r="Z7">
        <v>1.02</v>
      </c>
      <c r="AA7" s="83">
        <v>1.2</v>
      </c>
    </row>
    <row r="8" spans="1:27" ht="42.75" customHeight="1" x14ac:dyDescent="0.35">
      <c r="A8" s="47" t="s">
        <v>659</v>
      </c>
      <c r="B8" s="38" t="s">
        <v>660</v>
      </c>
      <c r="E8" t="s">
        <v>661</v>
      </c>
      <c r="F8" s="38" t="s">
        <v>698</v>
      </c>
      <c r="G8" s="38" t="s">
        <v>698</v>
      </c>
      <c r="H8" s="38" t="s">
        <v>651</v>
      </c>
      <c r="J8" s="61">
        <v>2</v>
      </c>
      <c r="K8" s="75">
        <v>3</v>
      </c>
      <c r="L8" s="61">
        <v>2</v>
      </c>
      <c r="M8" s="59">
        <v>1</v>
      </c>
      <c r="N8" s="59">
        <v>1</v>
      </c>
      <c r="O8">
        <f t="shared" si="1"/>
        <v>1.05</v>
      </c>
      <c r="P8">
        <f t="shared" si="1"/>
        <v>1.05</v>
      </c>
      <c r="Q8">
        <f t="shared" si="1"/>
        <v>1.02</v>
      </c>
      <c r="R8">
        <f t="shared" si="1"/>
        <v>1</v>
      </c>
      <c r="S8">
        <f t="shared" si="1"/>
        <v>1</v>
      </c>
      <c r="T8" s="87">
        <f t="array" ref="T8">EXP(SQRT(SUM(LN(O8:S8)^2)))</f>
        <v>1.0744244531716256</v>
      </c>
      <c r="V8" s="82">
        <v>4</v>
      </c>
      <c r="W8">
        <v>1.2</v>
      </c>
      <c r="X8">
        <v>1.1000000000000001</v>
      </c>
      <c r="Y8">
        <v>1.2</v>
      </c>
      <c r="Z8">
        <v>1.05</v>
      </c>
      <c r="AA8" s="83">
        <v>1.5</v>
      </c>
    </row>
    <row r="9" spans="1:27" ht="42.75" customHeight="1" thickBot="1" x14ac:dyDescent="0.4">
      <c r="A9" s="47"/>
      <c r="B9" t="s">
        <v>662</v>
      </c>
      <c r="E9" s="38" t="s">
        <v>661</v>
      </c>
      <c r="F9" s="38" t="s">
        <v>698</v>
      </c>
      <c r="G9" s="38" t="s">
        <v>698</v>
      </c>
      <c r="H9" s="38" t="s">
        <v>651</v>
      </c>
      <c r="J9" s="61">
        <v>2</v>
      </c>
      <c r="K9" s="75">
        <v>3</v>
      </c>
      <c r="L9" s="61">
        <v>2</v>
      </c>
      <c r="M9" s="59">
        <v>1</v>
      </c>
      <c r="N9" s="59">
        <v>1</v>
      </c>
      <c r="O9">
        <f t="shared" si="1"/>
        <v>1.05</v>
      </c>
      <c r="P9">
        <f t="shared" si="1"/>
        <v>1.05</v>
      </c>
      <c r="Q9">
        <f t="shared" si="1"/>
        <v>1.02</v>
      </c>
      <c r="R9">
        <f t="shared" si="1"/>
        <v>1</v>
      </c>
      <c r="S9">
        <f t="shared" si="1"/>
        <v>1</v>
      </c>
      <c r="T9" s="87">
        <f t="array" ref="T9">EXP(SQRT(SUM(LN(O9:S9)^2)))</f>
        <v>1.0744244531716256</v>
      </c>
      <c r="V9" s="84">
        <v>5</v>
      </c>
      <c r="W9" s="85">
        <v>1.5</v>
      </c>
      <c r="X9" s="85">
        <v>1.2</v>
      </c>
      <c r="Y9" s="85">
        <v>1.5</v>
      </c>
      <c r="Z9" s="85">
        <v>1.1000000000000001</v>
      </c>
      <c r="AA9" s="86">
        <v>2</v>
      </c>
    </row>
    <row r="10" spans="1:27" ht="42.75" customHeight="1" x14ac:dyDescent="0.35">
      <c r="A10" s="47"/>
      <c r="B10" t="s">
        <v>663</v>
      </c>
      <c r="E10" s="38" t="s">
        <v>661</v>
      </c>
      <c r="F10" s="38" t="s">
        <v>698</v>
      </c>
      <c r="G10" s="38" t="s">
        <v>698</v>
      </c>
      <c r="H10" s="38" t="s">
        <v>651</v>
      </c>
      <c r="J10" s="61">
        <v>2</v>
      </c>
      <c r="K10" s="75">
        <v>3</v>
      </c>
      <c r="L10" s="61">
        <v>2</v>
      </c>
      <c r="M10" s="59">
        <v>1</v>
      </c>
      <c r="N10" s="59">
        <v>1</v>
      </c>
      <c r="O10">
        <f t="shared" ref="O10:O16" si="2">IF(J10=1,W$5,IF(J10=2,W$6,IF(J10=3,W$7,IF(J10=4,W$8,IF(J10=5,W$9,"no")))))</f>
        <v>1.05</v>
      </c>
      <c r="P10">
        <f t="shared" ref="P10:P16" si="3">IF(K10=1,X$5,IF(K10=2,X$6,IF(K10=3,X$7,IF(K10=4,X$8,IF(K10=5,X$9,"no")))))</f>
        <v>1.05</v>
      </c>
      <c r="Q10">
        <f t="shared" ref="Q10:Q16" si="4">IF(L10=1,Y$5,IF(L10=2,Y$6,IF(L10=3,Y$7,IF(L10=4,Y$8,IF(L10=5,Y$9,"no")))))</f>
        <v>1.02</v>
      </c>
      <c r="R10">
        <f t="shared" ref="R10:R16" si="5">IF(M10=1,Z$5,IF(M10=2,Z$6,IF(M10=3,Z$7,IF(M10=4,Z$8,IF(M10=5,Z$9,"no")))))</f>
        <v>1</v>
      </c>
      <c r="S10">
        <f t="shared" ref="S10:S16" si="6">IF(N10=1,AA$5,IF(N10=2,AA$6,IF(N10=3,AA$7,IF(N10=4,AA$8,IF(N10=5,AA$9,"no")))))</f>
        <v>1</v>
      </c>
      <c r="T10" s="87">
        <f t="array" ref="T10">EXP(SQRT(SUM(LN(O10:S10)^2)))</f>
        <v>1.0744244531716256</v>
      </c>
    </row>
    <row r="11" spans="1:27" ht="47.25" customHeight="1" x14ac:dyDescent="0.35">
      <c r="A11" s="47" t="s">
        <v>266</v>
      </c>
      <c r="B11" s="38" t="s">
        <v>664</v>
      </c>
      <c r="C11">
        <v>283</v>
      </c>
      <c r="D11" t="s">
        <v>665</v>
      </c>
      <c r="E11" s="38" t="s">
        <v>705</v>
      </c>
      <c r="F11" s="38" t="s">
        <v>698</v>
      </c>
      <c r="G11" s="38">
        <v>2021</v>
      </c>
      <c r="H11" s="38" t="s">
        <v>651</v>
      </c>
      <c r="I11" s="38" t="s">
        <v>706</v>
      </c>
      <c r="J11" s="66">
        <v>4</v>
      </c>
      <c r="K11" s="66">
        <v>4</v>
      </c>
      <c r="L11" s="42">
        <v>1</v>
      </c>
      <c r="M11" s="42">
        <v>1</v>
      </c>
      <c r="N11" s="42">
        <v>1</v>
      </c>
      <c r="O11">
        <f t="shared" si="2"/>
        <v>1.2</v>
      </c>
      <c r="P11">
        <f t="shared" si="3"/>
        <v>1.1000000000000001</v>
      </c>
      <c r="Q11">
        <f t="shared" si="4"/>
        <v>1</v>
      </c>
      <c r="R11">
        <f t="shared" si="5"/>
        <v>1</v>
      </c>
      <c r="S11">
        <f t="shared" si="6"/>
        <v>1</v>
      </c>
      <c r="T11" s="87">
        <f t="array" ref="T11">EXP(SQRT(SUM(LN(O11:S11)^2)))</f>
        <v>1.2284225230179247</v>
      </c>
    </row>
    <row r="12" spans="1:27" ht="51" customHeight="1" x14ac:dyDescent="0.35">
      <c r="A12" s="47"/>
      <c r="B12" s="38" t="s">
        <v>666</v>
      </c>
      <c r="E12" t="s">
        <v>667</v>
      </c>
      <c r="F12" s="38" t="s">
        <v>698</v>
      </c>
      <c r="G12" s="38">
        <v>2020</v>
      </c>
      <c r="H12" s="38" t="s">
        <v>651</v>
      </c>
      <c r="J12" s="61">
        <v>2</v>
      </c>
      <c r="K12" s="75">
        <v>3</v>
      </c>
      <c r="L12" s="42">
        <v>1</v>
      </c>
      <c r="M12" s="42">
        <v>1</v>
      </c>
      <c r="N12" s="42">
        <v>1</v>
      </c>
      <c r="O12">
        <f t="shared" si="2"/>
        <v>1.05</v>
      </c>
      <c r="P12">
        <f t="shared" si="3"/>
        <v>1.05</v>
      </c>
      <c r="Q12">
        <f t="shared" si="4"/>
        <v>1</v>
      </c>
      <c r="R12">
        <f t="shared" si="5"/>
        <v>1</v>
      </c>
      <c r="S12">
        <f t="shared" si="6"/>
        <v>1</v>
      </c>
      <c r="T12" s="87">
        <f t="array" ref="T12">EXP(SQRT(SUM(LN(O12:S12)^2)))</f>
        <v>1.0714359004449265</v>
      </c>
    </row>
    <row r="13" spans="1:27" x14ac:dyDescent="0.35">
      <c r="A13" s="47" t="s">
        <v>272</v>
      </c>
      <c r="O13" t="str">
        <f t="shared" si="2"/>
        <v>no</v>
      </c>
      <c r="P13" t="str">
        <f t="shared" si="3"/>
        <v>no</v>
      </c>
      <c r="Q13" t="str">
        <f t="shared" si="4"/>
        <v>no</v>
      </c>
      <c r="R13" t="str">
        <f t="shared" si="5"/>
        <v>no</v>
      </c>
      <c r="S13" t="str">
        <f t="shared" si="6"/>
        <v>no</v>
      </c>
      <c r="T13" s="87" t="e">
        <f t="array" ref="T13">EXP(SQRT(SUM(LN(O13:S13)^2)))</f>
        <v>#VALUE!</v>
      </c>
    </row>
    <row r="14" spans="1:27" ht="51" customHeight="1" x14ac:dyDescent="0.35">
      <c r="A14" s="47" t="s">
        <v>668</v>
      </c>
      <c r="B14" t="s">
        <v>669</v>
      </c>
      <c r="C14">
        <v>8.0000000000000002E-3</v>
      </c>
      <c r="D14" s="38" t="s">
        <v>74</v>
      </c>
      <c r="E14" t="s">
        <v>707</v>
      </c>
      <c r="F14" s="38" t="s">
        <v>698</v>
      </c>
      <c r="G14" s="38" t="s">
        <v>698</v>
      </c>
      <c r="H14" s="38" t="s">
        <v>737</v>
      </c>
      <c r="J14" s="61">
        <v>2</v>
      </c>
      <c r="K14" s="75">
        <v>3</v>
      </c>
      <c r="L14" s="41">
        <v>2</v>
      </c>
      <c r="M14" s="41">
        <v>2</v>
      </c>
      <c r="N14" s="42">
        <v>1</v>
      </c>
      <c r="O14">
        <f t="shared" si="2"/>
        <v>1.05</v>
      </c>
      <c r="P14">
        <f t="shared" si="3"/>
        <v>1.05</v>
      </c>
      <c r="Q14">
        <f t="shared" si="4"/>
        <v>1.02</v>
      </c>
      <c r="R14">
        <f t="shared" si="5"/>
        <v>1.01</v>
      </c>
      <c r="S14">
        <f t="shared" si="6"/>
        <v>1</v>
      </c>
      <c r="T14" s="87">
        <f t="array" ref="T14">EXP(SQRT(SUM(LN(O14:S14)^2)))</f>
        <v>1.0751621268805629</v>
      </c>
    </row>
    <row r="15" spans="1:27" ht="43.5" x14ac:dyDescent="0.35">
      <c r="A15" s="47"/>
      <c r="B15" s="38" t="s">
        <v>670</v>
      </c>
      <c r="E15" t="s">
        <v>708</v>
      </c>
      <c r="F15" s="38" t="s">
        <v>698</v>
      </c>
      <c r="G15" s="38" t="s">
        <v>698</v>
      </c>
      <c r="H15" s="38" t="s">
        <v>737</v>
      </c>
      <c r="J15" s="61">
        <v>2</v>
      </c>
      <c r="K15" s="75">
        <v>3</v>
      </c>
      <c r="L15" s="41">
        <v>2</v>
      </c>
      <c r="M15" s="41">
        <v>2</v>
      </c>
      <c r="N15" s="42">
        <v>1</v>
      </c>
      <c r="O15">
        <f t="shared" si="2"/>
        <v>1.05</v>
      </c>
      <c r="P15">
        <f t="shared" si="3"/>
        <v>1.05</v>
      </c>
      <c r="Q15">
        <f t="shared" si="4"/>
        <v>1.02</v>
      </c>
      <c r="R15">
        <f t="shared" si="5"/>
        <v>1.01</v>
      </c>
      <c r="S15">
        <f t="shared" si="6"/>
        <v>1</v>
      </c>
      <c r="T15" s="87">
        <f t="array" ref="T15">EXP(SQRT(SUM(LN(O15:S15)^2)))</f>
        <v>1.0751621268805629</v>
      </c>
    </row>
    <row r="16" spans="1:27" ht="61.5" customHeight="1" x14ac:dyDescent="0.35">
      <c r="A16" s="47"/>
      <c r="B16" s="38" t="s">
        <v>671</v>
      </c>
      <c r="E16" s="38" t="s">
        <v>709</v>
      </c>
      <c r="F16" s="38" t="s">
        <v>698</v>
      </c>
      <c r="G16" s="38" t="s">
        <v>710</v>
      </c>
      <c r="H16" s="38" t="s">
        <v>651</v>
      </c>
      <c r="J16" s="61">
        <v>2</v>
      </c>
      <c r="K16" s="75">
        <v>3</v>
      </c>
      <c r="L16" s="66">
        <v>4</v>
      </c>
      <c r="M16" s="59">
        <v>1</v>
      </c>
      <c r="N16" s="59">
        <v>1</v>
      </c>
      <c r="O16">
        <f t="shared" si="2"/>
        <v>1.05</v>
      </c>
      <c r="P16">
        <f t="shared" si="3"/>
        <v>1.05</v>
      </c>
      <c r="Q16">
        <f t="shared" si="4"/>
        <v>1.2</v>
      </c>
      <c r="R16">
        <f t="shared" si="5"/>
        <v>1</v>
      </c>
      <c r="S16">
        <f t="shared" si="6"/>
        <v>1</v>
      </c>
      <c r="T16" s="87">
        <f t="array" ref="T16">EXP(SQRT(SUM(LN(O16:S16)^2)))</f>
        <v>1.2152396494091648</v>
      </c>
    </row>
    <row r="17" spans="1:20" ht="43.5" x14ac:dyDescent="0.35">
      <c r="A17" s="47"/>
      <c r="B17" s="38" t="s">
        <v>819</v>
      </c>
      <c r="E17" s="38" t="s">
        <v>708</v>
      </c>
      <c r="F17" s="38" t="s">
        <v>698</v>
      </c>
      <c r="G17" s="38" t="s">
        <v>698</v>
      </c>
      <c r="H17" s="38" t="s">
        <v>737</v>
      </c>
      <c r="J17" s="61">
        <v>2</v>
      </c>
      <c r="K17" s="75">
        <v>3</v>
      </c>
      <c r="L17" s="41">
        <v>2</v>
      </c>
      <c r="M17" s="41">
        <v>2</v>
      </c>
      <c r="N17" s="42">
        <v>1</v>
      </c>
      <c r="O17">
        <f t="shared" ref="O17" si="7">IF(J17=1,W$5,IF(J17=2,W$6,IF(J17=3,W$7,IF(J17=4,W$8,IF(J17=5,W$9,"no")))))</f>
        <v>1.05</v>
      </c>
      <c r="P17">
        <f t="shared" ref="P17" si="8">IF(K17=1,X$5,IF(K17=2,X$6,IF(K17=3,X$7,IF(K17=4,X$8,IF(K17=5,X$9,"no")))))</f>
        <v>1.05</v>
      </c>
      <c r="Q17">
        <f t="shared" ref="Q17" si="9">IF(L17=1,Y$5,IF(L17=2,Y$6,IF(L17=3,Y$7,IF(L17=4,Y$8,IF(L17=5,Y$9,"no")))))</f>
        <v>1.02</v>
      </c>
      <c r="R17">
        <f t="shared" ref="R17" si="10">IF(M17=1,Z$5,IF(M17=2,Z$6,IF(M17=3,Z$7,IF(M17=4,Z$8,IF(M17=5,Z$9,"no")))))</f>
        <v>1.01</v>
      </c>
      <c r="S17">
        <f t="shared" ref="S17" si="11">IF(N17=1,AA$5,IF(N17=2,AA$6,IF(N17=3,AA$7,IF(N17=4,AA$8,IF(N17=5,AA$9,"no")))))</f>
        <v>1</v>
      </c>
      <c r="T17" s="87">
        <f t="array" ref="T17">EXP(SQRT(SUM(LN(O17:S17)^2)))</f>
        <v>1.0751621268805629</v>
      </c>
    </row>
    <row r="18" spans="1:20" x14ac:dyDescent="0.35">
      <c r="A18" s="47"/>
    </row>
  </sheetData>
  <mergeCells count="1">
    <mergeCell ref="V3:AA3"/>
  </mergeCells>
  <hyperlinks>
    <hyperlink ref="A1" location="'Table of contents'!A1" display="Table of contents" xr:uid="{00000000-0004-0000-1B00-000000000000}"/>
  </hyperlink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A65"/>
  <sheetViews>
    <sheetView topLeftCell="E1" zoomScale="80" zoomScaleNormal="80" workbookViewId="0">
      <pane ySplit="3" topLeftCell="A4" activePane="bottomLeft" state="frozen"/>
      <selection pane="bottomLeft" activeCell="A2" sqref="A2"/>
    </sheetView>
  </sheetViews>
  <sheetFormatPr defaultRowHeight="14.5" x14ac:dyDescent="0.35"/>
  <cols>
    <col min="1" max="1" width="20.453125" style="36" customWidth="1"/>
    <col min="2" max="2" width="45.81640625" style="36" customWidth="1"/>
    <col min="3" max="3" width="11" style="36" hidden="1" customWidth="1"/>
    <col min="4" max="4" width="0" style="36" hidden="1" customWidth="1"/>
    <col min="5" max="5" width="41.54296875" style="36" customWidth="1"/>
    <col min="6" max="6" width="11.1796875" style="36" customWidth="1"/>
    <col min="7" max="7" width="16.81640625" style="36" customWidth="1"/>
    <col min="8" max="8" width="11.1796875" style="36" customWidth="1"/>
    <col min="9" max="9" width="34" style="36" customWidth="1"/>
    <col min="10" max="14" width="8.7265625" style="36"/>
  </cols>
  <sheetData>
    <row r="1" spans="1:27" x14ac:dyDescent="0.35">
      <c r="A1" s="78" t="s">
        <v>769</v>
      </c>
    </row>
    <row r="2" spans="1:27" ht="16" thickBot="1" x14ac:dyDescent="0.4">
      <c r="A2" s="79" t="s">
        <v>946</v>
      </c>
    </row>
    <row r="3" spans="1:27" ht="39.5" thickBot="1" x14ac:dyDescent="0.4">
      <c r="A3" s="1" t="s">
        <v>38</v>
      </c>
      <c r="B3" s="2" t="s">
        <v>39</v>
      </c>
      <c r="C3" s="2" t="s">
        <v>443</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26.5" thickBot="1" x14ac:dyDescent="0.4">
      <c r="A4" s="28" t="s">
        <v>53</v>
      </c>
      <c r="B4" s="29" t="s">
        <v>215</v>
      </c>
      <c r="C4" s="29"/>
      <c r="D4" s="29" t="s">
        <v>216</v>
      </c>
      <c r="E4" s="29" t="s">
        <v>217</v>
      </c>
      <c r="F4" s="29" t="s">
        <v>218</v>
      </c>
      <c r="G4" s="29" t="s">
        <v>219</v>
      </c>
      <c r="H4" s="29" t="s">
        <v>538</v>
      </c>
      <c r="I4" s="29" t="s">
        <v>221</v>
      </c>
      <c r="J4" s="30">
        <v>1</v>
      </c>
      <c r="K4" s="33">
        <v>3</v>
      </c>
      <c r="L4" s="32">
        <v>2</v>
      </c>
      <c r="M4" s="30">
        <v>1</v>
      </c>
      <c r="N4" s="30">
        <v>1</v>
      </c>
      <c r="O4">
        <f t="shared" ref="O4:S6" si="0">IF(J4=1,W$5,IF(J4=2,W$6,IF(J4=3,W$7,IF(J4=4,W$8,IF(J4=5,W$9,"no")))))</f>
        <v>1</v>
      </c>
      <c r="P4">
        <f t="shared" si="0"/>
        <v>1.05</v>
      </c>
      <c r="Q4">
        <f t="shared" si="0"/>
        <v>1.02</v>
      </c>
      <c r="R4">
        <f t="shared" si="0"/>
        <v>1</v>
      </c>
      <c r="S4">
        <f t="shared" si="0"/>
        <v>1</v>
      </c>
      <c r="T4" s="87">
        <f t="array" ref="T4">EXP(SQRT(SUM(LN(O4:S4)^2)))</f>
        <v>1.0540666817458317</v>
      </c>
      <c r="V4" s="81" t="s">
        <v>772</v>
      </c>
      <c r="W4" s="2" t="s">
        <v>47</v>
      </c>
      <c r="X4" s="2" t="s">
        <v>48</v>
      </c>
      <c r="Y4" s="2" t="s">
        <v>49</v>
      </c>
      <c r="Z4" s="2" t="s">
        <v>50</v>
      </c>
      <c r="AA4" s="2" t="s">
        <v>51</v>
      </c>
    </row>
    <row r="5" spans="1:27" ht="26.5" thickBot="1" x14ac:dyDescent="0.4">
      <c r="A5" s="28"/>
      <c r="B5" s="29" t="s">
        <v>222</v>
      </c>
      <c r="C5" s="29"/>
      <c r="D5" s="29" t="s">
        <v>216</v>
      </c>
      <c r="E5" s="29" t="s">
        <v>217</v>
      </c>
      <c r="F5" s="29" t="s">
        <v>218</v>
      </c>
      <c r="G5" s="29" t="s">
        <v>219</v>
      </c>
      <c r="H5" s="29" t="s">
        <v>538</v>
      </c>
      <c r="I5" s="29" t="s">
        <v>221</v>
      </c>
      <c r="J5" s="30">
        <v>1</v>
      </c>
      <c r="K5" s="33">
        <v>3</v>
      </c>
      <c r="L5" s="32">
        <v>2</v>
      </c>
      <c r="M5" s="30">
        <v>1</v>
      </c>
      <c r="N5" s="30">
        <v>1</v>
      </c>
      <c r="O5">
        <f t="shared" si="0"/>
        <v>1</v>
      </c>
      <c r="P5">
        <f t="shared" si="0"/>
        <v>1.05</v>
      </c>
      <c r="Q5">
        <f t="shared" si="0"/>
        <v>1.02</v>
      </c>
      <c r="R5">
        <f t="shared" si="0"/>
        <v>1</v>
      </c>
      <c r="S5">
        <f t="shared" si="0"/>
        <v>1</v>
      </c>
      <c r="T5" s="87">
        <f t="array" ref="T5">EXP(SQRT(SUM(LN(O5:S5)^2)))</f>
        <v>1.0540666817458317</v>
      </c>
      <c r="V5" s="82">
        <v>1</v>
      </c>
      <c r="W5">
        <v>1</v>
      </c>
      <c r="X5">
        <v>1</v>
      </c>
      <c r="Y5">
        <v>1</v>
      </c>
      <c r="Z5">
        <v>1</v>
      </c>
      <c r="AA5" s="83">
        <v>1</v>
      </c>
    </row>
    <row r="6" spans="1:27" ht="15" thickBot="1" x14ac:dyDescent="0.4">
      <c r="A6" s="28" t="s">
        <v>61</v>
      </c>
      <c r="B6" s="29" t="s">
        <v>224</v>
      </c>
      <c r="C6" s="29"/>
      <c r="D6" s="29" t="s">
        <v>225</v>
      </c>
      <c r="E6" s="29" t="s">
        <v>226</v>
      </c>
      <c r="F6" s="29" t="s">
        <v>218</v>
      </c>
      <c r="G6" s="29" t="s">
        <v>219</v>
      </c>
      <c r="H6" s="29" t="s">
        <v>538</v>
      </c>
      <c r="I6" s="29" t="s">
        <v>227</v>
      </c>
      <c r="J6" s="32">
        <v>2</v>
      </c>
      <c r="K6" s="33">
        <v>3</v>
      </c>
      <c r="L6" s="32">
        <v>2</v>
      </c>
      <c r="M6" s="30">
        <v>1</v>
      </c>
      <c r="N6" s="30">
        <v>1</v>
      </c>
      <c r="O6">
        <f t="shared" si="0"/>
        <v>1.05</v>
      </c>
      <c r="P6">
        <f t="shared" si="0"/>
        <v>1.05</v>
      </c>
      <c r="Q6">
        <f t="shared" si="0"/>
        <v>1.02</v>
      </c>
      <c r="R6">
        <f t="shared" si="0"/>
        <v>1</v>
      </c>
      <c r="S6">
        <f t="shared" si="0"/>
        <v>1</v>
      </c>
      <c r="T6" s="87">
        <f t="array" ref="T6">EXP(SQRT(SUM(LN(O6:S6)^2)))</f>
        <v>1.0744244531716256</v>
      </c>
      <c r="V6" s="82">
        <v>2</v>
      </c>
      <c r="W6">
        <v>1.05</v>
      </c>
      <c r="X6">
        <v>1.02</v>
      </c>
      <c r="Y6">
        <v>1.02</v>
      </c>
      <c r="Z6">
        <v>1.01</v>
      </c>
      <c r="AA6" s="83">
        <v>1.05</v>
      </c>
    </row>
    <row r="7" spans="1:27" ht="15" thickBot="1" x14ac:dyDescent="0.4">
      <c r="A7" s="28"/>
      <c r="B7" s="29" t="s">
        <v>228</v>
      </c>
      <c r="C7" s="29"/>
      <c r="D7" s="29" t="s">
        <v>63</v>
      </c>
      <c r="E7" s="29" t="s">
        <v>229</v>
      </c>
      <c r="F7" s="29" t="s">
        <v>218</v>
      </c>
      <c r="G7" s="29" t="s">
        <v>219</v>
      </c>
      <c r="H7" s="29" t="s">
        <v>538</v>
      </c>
      <c r="I7" s="29" t="s">
        <v>227</v>
      </c>
      <c r="J7" s="32">
        <v>2</v>
      </c>
      <c r="K7" s="33">
        <v>3</v>
      </c>
      <c r="L7" s="32">
        <v>2</v>
      </c>
      <c r="M7" s="30">
        <v>1</v>
      </c>
      <c r="N7" s="30">
        <v>1</v>
      </c>
      <c r="O7">
        <f t="shared" ref="O7:S9" si="1">IF(J7=1,W$5,IF(J7=2,W$6,IF(J7=3,W$7,IF(J7=4,W$8,IF(J7=5,W$9,"no")))))</f>
        <v>1.05</v>
      </c>
      <c r="P7">
        <f t="shared" si="1"/>
        <v>1.05</v>
      </c>
      <c r="Q7">
        <f t="shared" si="1"/>
        <v>1.02</v>
      </c>
      <c r="R7">
        <f t="shared" si="1"/>
        <v>1</v>
      </c>
      <c r="S7">
        <f t="shared" si="1"/>
        <v>1</v>
      </c>
      <c r="T7" s="87">
        <f t="array" ref="T7">EXP(SQRT(SUM(LN(O7:S7)^2)))</f>
        <v>1.0744244531716256</v>
      </c>
      <c r="V7" s="82">
        <v>3</v>
      </c>
      <c r="W7">
        <v>1.1000000000000001</v>
      </c>
      <c r="X7">
        <v>1.05</v>
      </c>
      <c r="Y7">
        <v>1.1000000000000001</v>
      </c>
      <c r="Z7">
        <v>1.02</v>
      </c>
      <c r="AA7" s="83">
        <v>1.2</v>
      </c>
    </row>
    <row r="8" spans="1:27" ht="15" thickBot="1" x14ac:dyDescent="0.4">
      <c r="A8" s="28"/>
      <c r="B8" s="29" t="s">
        <v>230</v>
      </c>
      <c r="C8" s="29"/>
      <c r="D8" s="29" t="s">
        <v>63</v>
      </c>
      <c r="E8" s="29" t="s">
        <v>229</v>
      </c>
      <c r="F8" s="29" t="s">
        <v>218</v>
      </c>
      <c r="G8" s="29" t="s">
        <v>219</v>
      </c>
      <c r="H8" s="29" t="s">
        <v>538</v>
      </c>
      <c r="I8" s="29" t="s">
        <v>227</v>
      </c>
      <c r="J8" s="32">
        <v>2</v>
      </c>
      <c r="K8" s="33">
        <v>3</v>
      </c>
      <c r="L8" s="32">
        <v>2</v>
      </c>
      <c r="M8" s="30">
        <v>1</v>
      </c>
      <c r="N8" s="30">
        <v>1</v>
      </c>
      <c r="O8">
        <f t="shared" si="1"/>
        <v>1.05</v>
      </c>
      <c r="P8">
        <f t="shared" si="1"/>
        <v>1.05</v>
      </c>
      <c r="Q8">
        <f t="shared" si="1"/>
        <v>1.02</v>
      </c>
      <c r="R8">
        <f t="shared" si="1"/>
        <v>1</v>
      </c>
      <c r="S8">
        <f t="shared" si="1"/>
        <v>1</v>
      </c>
      <c r="T8" s="87">
        <f t="array" ref="T8">EXP(SQRT(SUM(LN(O8:S8)^2)))</f>
        <v>1.0744244531716256</v>
      </c>
      <c r="V8" s="82">
        <v>4</v>
      </c>
      <c r="W8">
        <v>1.2</v>
      </c>
      <c r="X8">
        <v>1.1000000000000001</v>
      </c>
      <c r="Y8">
        <v>1.2</v>
      </c>
      <c r="Z8">
        <v>1.05</v>
      </c>
      <c r="AA8" s="83">
        <v>1.5</v>
      </c>
    </row>
    <row r="9" spans="1:27" ht="15" thickBot="1" x14ac:dyDescent="0.4">
      <c r="A9" s="28"/>
      <c r="B9" s="29" t="s">
        <v>231</v>
      </c>
      <c r="C9" s="29"/>
      <c r="D9" s="29" t="s">
        <v>63</v>
      </c>
      <c r="E9" s="29" t="s">
        <v>229</v>
      </c>
      <c r="F9" s="29" t="s">
        <v>218</v>
      </c>
      <c r="G9" s="29" t="s">
        <v>219</v>
      </c>
      <c r="H9" s="29" t="s">
        <v>538</v>
      </c>
      <c r="I9" s="29" t="s">
        <v>227</v>
      </c>
      <c r="J9" s="32">
        <v>2</v>
      </c>
      <c r="K9" s="33">
        <v>3</v>
      </c>
      <c r="L9" s="32">
        <v>2</v>
      </c>
      <c r="M9" s="30">
        <v>1</v>
      </c>
      <c r="N9" s="30">
        <v>1</v>
      </c>
      <c r="O9">
        <f t="shared" si="1"/>
        <v>1.05</v>
      </c>
      <c r="P9">
        <f t="shared" si="1"/>
        <v>1.05</v>
      </c>
      <c r="Q9">
        <f t="shared" si="1"/>
        <v>1.02</v>
      </c>
      <c r="R9">
        <f t="shared" si="1"/>
        <v>1</v>
      </c>
      <c r="S9">
        <f t="shared" si="1"/>
        <v>1</v>
      </c>
      <c r="T9" s="87">
        <f t="array" ref="T9">EXP(SQRT(SUM(LN(O9:S9)^2)))</f>
        <v>1.0744244531716256</v>
      </c>
      <c r="V9" s="84">
        <v>5</v>
      </c>
      <c r="W9" s="85">
        <v>1.5</v>
      </c>
      <c r="X9" s="85">
        <v>1.2</v>
      </c>
      <c r="Y9" s="85">
        <v>1.5</v>
      </c>
      <c r="Z9" s="85">
        <v>1.1000000000000001</v>
      </c>
      <c r="AA9" s="86">
        <v>2</v>
      </c>
    </row>
    <row r="10" spans="1:27" ht="15" thickBot="1" x14ac:dyDescent="0.4">
      <c r="A10" s="29"/>
      <c r="B10" s="29" t="s">
        <v>232</v>
      </c>
      <c r="C10" s="29"/>
      <c r="D10" s="29" t="s">
        <v>63</v>
      </c>
      <c r="E10" s="29" t="s">
        <v>229</v>
      </c>
      <c r="F10" s="29" t="s">
        <v>218</v>
      </c>
      <c r="G10" s="29" t="s">
        <v>219</v>
      </c>
      <c r="H10" s="29" t="s">
        <v>538</v>
      </c>
      <c r="I10" s="29" t="s">
        <v>227</v>
      </c>
      <c r="J10" s="32">
        <v>2</v>
      </c>
      <c r="K10" s="33">
        <v>3</v>
      </c>
      <c r="L10" s="32">
        <v>2</v>
      </c>
      <c r="M10" s="30">
        <v>1</v>
      </c>
      <c r="N10" s="30">
        <v>1</v>
      </c>
      <c r="O10">
        <f t="shared" ref="O10:O65" si="2">IF(J10=1,W$5,IF(J10=2,W$6,IF(J10=3,W$7,IF(J10=4,W$8,IF(J10=5,W$9,"no")))))</f>
        <v>1.05</v>
      </c>
      <c r="P10">
        <f t="shared" ref="P10:P65" si="3">IF(K10=1,X$5,IF(K10=2,X$6,IF(K10=3,X$7,IF(K10=4,X$8,IF(K10=5,X$9,"no")))))</f>
        <v>1.05</v>
      </c>
      <c r="Q10">
        <f t="shared" ref="Q10:Q65" si="4">IF(L10=1,Y$5,IF(L10=2,Y$6,IF(L10=3,Y$7,IF(L10=4,Y$8,IF(L10=5,Y$9,"no")))))</f>
        <v>1.02</v>
      </c>
      <c r="R10">
        <f t="shared" ref="R10:R65" si="5">IF(M10=1,Z$5,IF(M10=2,Z$6,IF(M10=3,Z$7,IF(M10=4,Z$8,IF(M10=5,Z$9,"no")))))</f>
        <v>1</v>
      </c>
      <c r="S10">
        <f t="shared" ref="S10:S65" si="6">IF(N10=1,AA$5,IF(N10=2,AA$6,IF(N10=3,AA$7,IF(N10=4,AA$8,IF(N10=5,AA$9,"no")))))</f>
        <v>1</v>
      </c>
      <c r="T10" s="87">
        <f t="array" ref="T10">EXP(SQRT(SUM(LN(O10:S10)^2)))</f>
        <v>1.0744244531716256</v>
      </c>
    </row>
    <row r="11" spans="1:27" ht="15" thickBot="1" x14ac:dyDescent="0.4">
      <c r="A11" s="29"/>
      <c r="B11" s="29" t="s">
        <v>233</v>
      </c>
      <c r="C11" s="29"/>
      <c r="D11" s="29" t="s">
        <v>63</v>
      </c>
      <c r="E11" s="29" t="s">
        <v>229</v>
      </c>
      <c r="F11" s="29" t="s">
        <v>218</v>
      </c>
      <c r="G11" s="29" t="s">
        <v>219</v>
      </c>
      <c r="H11" s="29" t="s">
        <v>538</v>
      </c>
      <c r="I11" s="29" t="s">
        <v>227</v>
      </c>
      <c r="J11" s="32">
        <v>2</v>
      </c>
      <c r="K11" s="33">
        <v>3</v>
      </c>
      <c r="L11" s="32">
        <v>2</v>
      </c>
      <c r="M11" s="30">
        <v>1</v>
      </c>
      <c r="N11" s="30">
        <v>1</v>
      </c>
      <c r="O11">
        <f t="shared" si="2"/>
        <v>1.05</v>
      </c>
      <c r="P11">
        <f t="shared" si="3"/>
        <v>1.05</v>
      </c>
      <c r="Q11">
        <f t="shared" si="4"/>
        <v>1.02</v>
      </c>
      <c r="R11">
        <f t="shared" si="5"/>
        <v>1</v>
      </c>
      <c r="S11">
        <f t="shared" si="6"/>
        <v>1</v>
      </c>
      <c r="T11" s="87">
        <f t="array" ref="T11">EXP(SQRT(SUM(LN(O11:S11)^2)))</f>
        <v>1.0744244531716256</v>
      </c>
    </row>
    <row r="12" spans="1:27" ht="15" thickBot="1" x14ac:dyDescent="0.4">
      <c r="A12" s="2" t="s">
        <v>67</v>
      </c>
      <c r="B12" s="29" t="s">
        <v>234</v>
      </c>
      <c r="C12" s="29"/>
      <c r="D12" s="29" t="s">
        <v>74</v>
      </c>
      <c r="E12" s="29" t="s">
        <v>235</v>
      </c>
      <c r="F12" s="29" t="s">
        <v>218</v>
      </c>
      <c r="G12" s="29" t="s">
        <v>236</v>
      </c>
      <c r="H12" s="29" t="s">
        <v>538</v>
      </c>
      <c r="I12" s="29" t="s">
        <v>227</v>
      </c>
      <c r="J12" s="30">
        <v>1</v>
      </c>
      <c r="K12" s="33">
        <v>3</v>
      </c>
      <c r="L12" s="33">
        <v>3</v>
      </c>
      <c r="M12" s="30">
        <v>1</v>
      </c>
      <c r="N12" s="30">
        <v>1</v>
      </c>
      <c r="O12">
        <f t="shared" si="2"/>
        <v>1</v>
      </c>
      <c r="P12">
        <f t="shared" si="3"/>
        <v>1.05</v>
      </c>
      <c r="Q12">
        <f t="shared" si="4"/>
        <v>1.1000000000000001</v>
      </c>
      <c r="R12">
        <f t="shared" si="5"/>
        <v>1</v>
      </c>
      <c r="S12">
        <f t="shared" si="6"/>
        <v>1</v>
      </c>
      <c r="T12" s="87">
        <f t="array" ref="T12">EXP(SQRT(SUM(LN(O12:S12)^2)))</f>
        <v>1.1130148943987077</v>
      </c>
    </row>
    <row r="13" spans="1:27" ht="15" thickBot="1" x14ac:dyDescent="0.4">
      <c r="A13" s="2" t="s">
        <v>237</v>
      </c>
      <c r="B13" s="29" t="s">
        <v>238</v>
      </c>
      <c r="C13" s="29"/>
      <c r="D13" s="29" t="s">
        <v>74</v>
      </c>
      <c r="E13" s="29" t="s">
        <v>239</v>
      </c>
      <c r="F13" s="29" t="s">
        <v>218</v>
      </c>
      <c r="G13" s="29">
        <v>2012</v>
      </c>
      <c r="H13" s="29" t="s">
        <v>538</v>
      </c>
      <c r="I13" s="29" t="s">
        <v>227</v>
      </c>
      <c r="J13" s="32">
        <v>2</v>
      </c>
      <c r="K13" s="33">
        <v>3</v>
      </c>
      <c r="L13" s="33">
        <v>3</v>
      </c>
      <c r="M13" s="30">
        <v>1</v>
      </c>
      <c r="N13" s="30">
        <v>1</v>
      </c>
      <c r="O13">
        <f t="shared" si="2"/>
        <v>1.05</v>
      </c>
      <c r="P13">
        <f t="shared" si="3"/>
        <v>1.05</v>
      </c>
      <c r="Q13">
        <f t="shared" si="4"/>
        <v>1.1000000000000001</v>
      </c>
      <c r="R13">
        <f t="shared" si="5"/>
        <v>1</v>
      </c>
      <c r="S13">
        <f t="shared" si="6"/>
        <v>1</v>
      </c>
      <c r="T13" s="87">
        <f t="array" ref="T13">EXP(SQRT(SUM(LN(O13:S13)^2)))</f>
        <v>1.1248669232235737</v>
      </c>
    </row>
    <row r="14" spans="1:27" ht="26.5" thickBot="1" x14ac:dyDescent="0.4">
      <c r="A14" s="29"/>
      <c r="B14" s="29" t="s">
        <v>240</v>
      </c>
      <c r="C14" s="29"/>
      <c r="D14" s="29" t="s">
        <v>74</v>
      </c>
      <c r="E14" s="29" t="s">
        <v>241</v>
      </c>
      <c r="F14" s="29" t="s">
        <v>218</v>
      </c>
      <c r="G14" s="29" t="s">
        <v>219</v>
      </c>
      <c r="H14" s="29" t="s">
        <v>538</v>
      </c>
      <c r="I14" s="29" t="s">
        <v>227</v>
      </c>
      <c r="J14" s="30">
        <v>1</v>
      </c>
      <c r="K14" s="33">
        <v>3</v>
      </c>
      <c r="L14" s="32">
        <v>2</v>
      </c>
      <c r="M14" s="30">
        <v>1</v>
      </c>
      <c r="N14" s="30">
        <v>1</v>
      </c>
      <c r="O14">
        <f t="shared" si="2"/>
        <v>1</v>
      </c>
      <c r="P14">
        <f t="shared" si="3"/>
        <v>1.05</v>
      </c>
      <c r="Q14">
        <f t="shared" si="4"/>
        <v>1.02</v>
      </c>
      <c r="R14">
        <f t="shared" si="5"/>
        <v>1</v>
      </c>
      <c r="S14">
        <f t="shared" si="6"/>
        <v>1</v>
      </c>
      <c r="T14" s="87">
        <f t="array" ref="T14">EXP(SQRT(SUM(LN(O14:S14)^2)))</f>
        <v>1.0540666817458317</v>
      </c>
    </row>
    <row r="15" spans="1:27" ht="26.5" thickBot="1" x14ac:dyDescent="0.4">
      <c r="A15" s="29"/>
      <c r="B15" s="29" t="s">
        <v>242</v>
      </c>
      <c r="C15" s="29"/>
      <c r="D15" s="29" t="s">
        <v>74</v>
      </c>
      <c r="E15" s="29" t="s">
        <v>241</v>
      </c>
      <c r="F15" s="29" t="s">
        <v>218</v>
      </c>
      <c r="G15" s="29" t="s">
        <v>219</v>
      </c>
      <c r="H15" s="29" t="s">
        <v>538</v>
      </c>
      <c r="I15" s="29" t="s">
        <v>227</v>
      </c>
      <c r="J15" s="30">
        <v>1</v>
      </c>
      <c r="K15" s="33">
        <v>3</v>
      </c>
      <c r="L15" s="32">
        <v>2</v>
      </c>
      <c r="M15" s="30">
        <v>1</v>
      </c>
      <c r="N15" s="30">
        <v>1</v>
      </c>
      <c r="O15">
        <f t="shared" si="2"/>
        <v>1</v>
      </c>
      <c r="P15">
        <f t="shared" si="3"/>
        <v>1.05</v>
      </c>
      <c r="Q15">
        <f t="shared" si="4"/>
        <v>1.02</v>
      </c>
      <c r="R15">
        <f t="shared" si="5"/>
        <v>1</v>
      </c>
      <c r="S15">
        <f t="shared" si="6"/>
        <v>1</v>
      </c>
      <c r="T15" s="87">
        <f t="array" ref="T15">EXP(SQRT(SUM(LN(O15:S15)^2)))</f>
        <v>1.0540666817458317</v>
      </c>
    </row>
    <row r="16" spans="1:27" ht="52.5" thickBot="1" x14ac:dyDescent="0.4">
      <c r="A16" s="29"/>
      <c r="B16" s="29" t="s">
        <v>243</v>
      </c>
      <c r="C16" s="29"/>
      <c r="D16" s="29" t="s">
        <v>74</v>
      </c>
      <c r="E16" s="29" t="s">
        <v>539</v>
      </c>
      <c r="F16" s="29" t="s">
        <v>218</v>
      </c>
      <c r="G16" s="29" t="s">
        <v>279</v>
      </c>
      <c r="H16" s="29" t="s">
        <v>538</v>
      </c>
      <c r="I16" s="29" t="s">
        <v>227</v>
      </c>
      <c r="J16" s="30">
        <v>1</v>
      </c>
      <c r="K16" s="33">
        <v>3</v>
      </c>
      <c r="L16" s="32">
        <v>2</v>
      </c>
      <c r="M16" s="30">
        <v>1</v>
      </c>
      <c r="N16" s="30">
        <v>1</v>
      </c>
      <c r="O16">
        <f t="shared" si="2"/>
        <v>1</v>
      </c>
      <c r="P16">
        <f t="shared" si="3"/>
        <v>1.05</v>
      </c>
      <c r="Q16">
        <f t="shared" si="4"/>
        <v>1.02</v>
      </c>
      <c r="R16">
        <f t="shared" si="5"/>
        <v>1</v>
      </c>
      <c r="S16">
        <f t="shared" si="6"/>
        <v>1</v>
      </c>
      <c r="T16" s="87">
        <f t="array" ref="T16">EXP(SQRT(SUM(LN(O16:S16)^2)))</f>
        <v>1.0540666817458317</v>
      </c>
    </row>
    <row r="17" spans="1:20" ht="52.5" thickBot="1" x14ac:dyDescent="0.4">
      <c r="A17" s="29"/>
      <c r="B17" s="29" t="s">
        <v>245</v>
      </c>
      <c r="C17" s="29"/>
      <c r="D17" s="29" t="s">
        <v>74</v>
      </c>
      <c r="E17" s="29" t="s">
        <v>539</v>
      </c>
      <c r="F17" s="29" t="s">
        <v>218</v>
      </c>
      <c r="G17" s="29" t="s">
        <v>279</v>
      </c>
      <c r="H17" s="29" t="s">
        <v>538</v>
      </c>
      <c r="I17" s="29" t="s">
        <v>227</v>
      </c>
      <c r="J17" s="30">
        <v>1</v>
      </c>
      <c r="K17" s="33">
        <v>3</v>
      </c>
      <c r="L17" s="32">
        <v>2</v>
      </c>
      <c r="M17" s="30">
        <v>1</v>
      </c>
      <c r="N17" s="30">
        <v>1</v>
      </c>
      <c r="O17">
        <f t="shared" si="2"/>
        <v>1</v>
      </c>
      <c r="P17">
        <f t="shared" si="3"/>
        <v>1.05</v>
      </c>
      <c r="Q17">
        <f t="shared" si="4"/>
        <v>1.02</v>
      </c>
      <c r="R17">
        <f t="shared" si="5"/>
        <v>1</v>
      </c>
      <c r="S17">
        <f t="shared" si="6"/>
        <v>1</v>
      </c>
      <c r="T17" s="87">
        <f t="array" ref="T17">EXP(SQRT(SUM(LN(O17:S17)^2)))</f>
        <v>1.0540666817458317</v>
      </c>
    </row>
    <row r="18" spans="1:20" ht="52.5" thickBot="1" x14ac:dyDescent="0.4">
      <c r="A18" s="29"/>
      <c r="B18" s="29" t="s">
        <v>246</v>
      </c>
      <c r="C18" s="29"/>
      <c r="D18" s="29" t="s">
        <v>74</v>
      </c>
      <c r="E18" s="29" t="s">
        <v>539</v>
      </c>
      <c r="F18" s="29" t="s">
        <v>218</v>
      </c>
      <c r="G18" s="29" t="s">
        <v>279</v>
      </c>
      <c r="H18" s="29" t="s">
        <v>538</v>
      </c>
      <c r="I18" s="29" t="s">
        <v>227</v>
      </c>
      <c r="J18" s="30">
        <v>1</v>
      </c>
      <c r="K18" s="33">
        <v>3</v>
      </c>
      <c r="L18" s="32">
        <v>2</v>
      </c>
      <c r="M18" s="30">
        <v>1</v>
      </c>
      <c r="N18" s="30">
        <v>1</v>
      </c>
      <c r="O18">
        <f t="shared" si="2"/>
        <v>1</v>
      </c>
      <c r="P18">
        <f t="shared" si="3"/>
        <v>1.05</v>
      </c>
      <c r="Q18">
        <f t="shared" si="4"/>
        <v>1.02</v>
      </c>
      <c r="R18">
        <f t="shared" si="5"/>
        <v>1</v>
      </c>
      <c r="S18">
        <f t="shared" si="6"/>
        <v>1</v>
      </c>
      <c r="T18" s="87">
        <f t="array" ref="T18">EXP(SQRT(SUM(LN(O18:S18)^2)))</f>
        <v>1.0540666817458317</v>
      </c>
    </row>
    <row r="19" spans="1:20" ht="52.5" thickBot="1" x14ac:dyDescent="0.4">
      <c r="A19" s="29"/>
      <c r="B19" s="29" t="s">
        <v>247</v>
      </c>
      <c r="C19" s="29"/>
      <c r="D19" s="29" t="s">
        <v>74</v>
      </c>
      <c r="E19" s="29" t="s">
        <v>539</v>
      </c>
      <c r="F19" s="29" t="s">
        <v>218</v>
      </c>
      <c r="G19" s="29" t="s">
        <v>279</v>
      </c>
      <c r="H19" s="29" t="s">
        <v>538</v>
      </c>
      <c r="I19" s="29" t="s">
        <v>227</v>
      </c>
      <c r="J19" s="30">
        <v>1</v>
      </c>
      <c r="K19" s="33">
        <v>3</v>
      </c>
      <c r="L19" s="32">
        <v>2</v>
      </c>
      <c r="M19" s="30">
        <v>1</v>
      </c>
      <c r="N19" s="30">
        <v>1</v>
      </c>
      <c r="O19">
        <f t="shared" si="2"/>
        <v>1</v>
      </c>
      <c r="P19">
        <f t="shared" si="3"/>
        <v>1.05</v>
      </c>
      <c r="Q19">
        <f t="shared" si="4"/>
        <v>1.02</v>
      </c>
      <c r="R19">
        <f t="shared" si="5"/>
        <v>1</v>
      </c>
      <c r="S19">
        <f t="shared" si="6"/>
        <v>1</v>
      </c>
      <c r="T19" s="87">
        <f t="array" ref="T19">EXP(SQRT(SUM(LN(O19:S19)^2)))</f>
        <v>1.0540666817458317</v>
      </c>
    </row>
    <row r="20" spans="1:20" ht="52.5" thickBot="1" x14ac:dyDescent="0.4">
      <c r="A20" s="29"/>
      <c r="B20" s="29" t="s">
        <v>248</v>
      </c>
      <c r="C20" s="29"/>
      <c r="D20" s="29" t="s">
        <v>74</v>
      </c>
      <c r="E20" s="29" t="s">
        <v>539</v>
      </c>
      <c r="F20" s="29" t="s">
        <v>218</v>
      </c>
      <c r="G20" s="29" t="s">
        <v>279</v>
      </c>
      <c r="H20" s="29" t="s">
        <v>538</v>
      </c>
      <c r="I20" s="29" t="s">
        <v>227</v>
      </c>
      <c r="J20" s="30">
        <v>1</v>
      </c>
      <c r="K20" s="33">
        <v>3</v>
      </c>
      <c r="L20" s="32">
        <v>2</v>
      </c>
      <c r="M20" s="30">
        <v>1</v>
      </c>
      <c r="N20" s="30">
        <v>1</v>
      </c>
      <c r="O20">
        <f t="shared" si="2"/>
        <v>1</v>
      </c>
      <c r="P20">
        <f t="shared" si="3"/>
        <v>1.05</v>
      </c>
      <c r="Q20">
        <f t="shared" si="4"/>
        <v>1.02</v>
      </c>
      <c r="R20">
        <f t="shared" si="5"/>
        <v>1</v>
      </c>
      <c r="S20">
        <f t="shared" si="6"/>
        <v>1</v>
      </c>
      <c r="T20" s="87">
        <f t="array" ref="T20">EXP(SQRT(SUM(LN(O20:S20)^2)))</f>
        <v>1.0540666817458317</v>
      </c>
    </row>
    <row r="21" spans="1:20" ht="52.5" thickBot="1" x14ac:dyDescent="0.4">
      <c r="A21" s="29"/>
      <c r="B21" s="29" t="s">
        <v>249</v>
      </c>
      <c r="C21" s="29"/>
      <c r="D21" s="29" t="s">
        <v>74</v>
      </c>
      <c r="E21" s="29" t="s">
        <v>539</v>
      </c>
      <c r="F21" s="29" t="s">
        <v>218</v>
      </c>
      <c r="G21" s="29" t="s">
        <v>279</v>
      </c>
      <c r="H21" s="29" t="s">
        <v>538</v>
      </c>
      <c r="I21" s="29" t="s">
        <v>227</v>
      </c>
      <c r="J21" s="30">
        <v>1</v>
      </c>
      <c r="K21" s="33">
        <v>3</v>
      </c>
      <c r="L21" s="32">
        <v>2</v>
      </c>
      <c r="M21" s="30">
        <v>1</v>
      </c>
      <c r="N21" s="30">
        <v>1</v>
      </c>
      <c r="O21">
        <f t="shared" si="2"/>
        <v>1</v>
      </c>
      <c r="P21">
        <f t="shared" si="3"/>
        <v>1.05</v>
      </c>
      <c r="Q21">
        <f t="shared" si="4"/>
        <v>1.02</v>
      </c>
      <c r="R21">
        <f t="shared" si="5"/>
        <v>1</v>
      </c>
      <c r="S21">
        <f t="shared" si="6"/>
        <v>1</v>
      </c>
      <c r="T21" s="87">
        <f t="array" ref="T21">EXP(SQRT(SUM(LN(O21:S21)^2)))</f>
        <v>1.0540666817458317</v>
      </c>
    </row>
    <row r="22" spans="1:20" ht="26.5" thickBot="1" x14ac:dyDescent="0.4">
      <c r="A22" s="2" t="s">
        <v>99</v>
      </c>
      <c r="B22" s="29" t="s">
        <v>250</v>
      </c>
      <c r="C22" s="29"/>
      <c r="D22" s="29" t="s">
        <v>74</v>
      </c>
      <c r="E22" s="29" t="s">
        <v>251</v>
      </c>
      <c r="F22" s="29" t="s">
        <v>218</v>
      </c>
      <c r="G22" s="29" t="s">
        <v>219</v>
      </c>
      <c r="H22" s="29" t="s">
        <v>538</v>
      </c>
      <c r="I22" s="29" t="s">
        <v>227</v>
      </c>
      <c r="J22" s="30">
        <v>1</v>
      </c>
      <c r="K22" s="33">
        <v>3</v>
      </c>
      <c r="L22" s="32">
        <v>2</v>
      </c>
      <c r="M22" s="30">
        <v>1</v>
      </c>
      <c r="N22" s="30">
        <v>1</v>
      </c>
      <c r="O22">
        <f t="shared" si="2"/>
        <v>1</v>
      </c>
      <c r="P22">
        <f t="shared" si="3"/>
        <v>1.05</v>
      </c>
      <c r="Q22">
        <f t="shared" si="4"/>
        <v>1.02</v>
      </c>
      <c r="R22">
        <f t="shared" si="5"/>
        <v>1</v>
      </c>
      <c r="S22">
        <f t="shared" si="6"/>
        <v>1</v>
      </c>
      <c r="T22" s="87">
        <f t="array" ref="T22">EXP(SQRT(SUM(LN(O22:S22)^2)))</f>
        <v>1.0540666817458317</v>
      </c>
    </row>
    <row r="23" spans="1:20" ht="26.5" thickBot="1" x14ac:dyDescent="0.4">
      <c r="A23" s="29"/>
      <c r="B23" s="29" t="s">
        <v>252</v>
      </c>
      <c r="C23" s="29"/>
      <c r="D23" s="29" t="s">
        <v>74</v>
      </c>
      <c r="E23" s="29" t="s">
        <v>251</v>
      </c>
      <c r="F23" s="29" t="s">
        <v>218</v>
      </c>
      <c r="G23" s="29" t="s">
        <v>219</v>
      </c>
      <c r="H23" s="29" t="s">
        <v>538</v>
      </c>
      <c r="I23" s="29" t="s">
        <v>227</v>
      </c>
      <c r="J23" s="30">
        <v>1</v>
      </c>
      <c r="K23" s="33">
        <v>3</v>
      </c>
      <c r="L23" s="32">
        <v>2</v>
      </c>
      <c r="M23" s="30">
        <v>1</v>
      </c>
      <c r="N23" s="30">
        <v>1</v>
      </c>
      <c r="O23">
        <f t="shared" si="2"/>
        <v>1</v>
      </c>
      <c r="P23">
        <f t="shared" si="3"/>
        <v>1.05</v>
      </c>
      <c r="Q23">
        <f t="shared" si="4"/>
        <v>1.02</v>
      </c>
      <c r="R23">
        <f t="shared" si="5"/>
        <v>1</v>
      </c>
      <c r="S23">
        <f t="shared" si="6"/>
        <v>1</v>
      </c>
      <c r="T23" s="87">
        <f t="array" ref="T23">EXP(SQRT(SUM(LN(O23:S23)^2)))</f>
        <v>1.0540666817458317</v>
      </c>
    </row>
    <row r="24" spans="1:20" ht="26.5" thickBot="1" x14ac:dyDescent="0.4">
      <c r="A24" s="29"/>
      <c r="B24" s="29" t="s">
        <v>253</v>
      </c>
      <c r="C24" s="29"/>
      <c r="D24" s="29" t="s">
        <v>74</v>
      </c>
      <c r="E24" s="29" t="s">
        <v>251</v>
      </c>
      <c r="F24" s="29" t="s">
        <v>218</v>
      </c>
      <c r="G24" s="29" t="s">
        <v>219</v>
      </c>
      <c r="H24" s="29" t="s">
        <v>538</v>
      </c>
      <c r="I24" s="29" t="s">
        <v>227</v>
      </c>
      <c r="J24" s="30">
        <v>1</v>
      </c>
      <c r="K24" s="33">
        <v>3</v>
      </c>
      <c r="L24" s="32">
        <v>2</v>
      </c>
      <c r="M24" s="30">
        <v>1</v>
      </c>
      <c r="N24" s="30">
        <v>1</v>
      </c>
      <c r="O24">
        <f t="shared" si="2"/>
        <v>1</v>
      </c>
      <c r="P24">
        <f t="shared" si="3"/>
        <v>1.05</v>
      </c>
      <c r="Q24">
        <f t="shared" si="4"/>
        <v>1.02</v>
      </c>
      <c r="R24">
        <f t="shared" si="5"/>
        <v>1</v>
      </c>
      <c r="S24">
        <f t="shared" si="6"/>
        <v>1</v>
      </c>
      <c r="T24" s="87">
        <f t="array" ref="T24">EXP(SQRT(SUM(LN(O24:S24)^2)))</f>
        <v>1.0540666817458317</v>
      </c>
    </row>
    <row r="25" spans="1:20" ht="39.5" thickBot="1" x14ac:dyDescent="0.4">
      <c r="A25" s="2" t="s">
        <v>254</v>
      </c>
      <c r="B25" s="29" t="s">
        <v>255</v>
      </c>
      <c r="C25" s="29"/>
      <c r="D25" s="29" t="s">
        <v>256</v>
      </c>
      <c r="E25" s="29" t="s">
        <v>257</v>
      </c>
      <c r="F25" s="29" t="s">
        <v>218</v>
      </c>
      <c r="G25" s="29" t="s">
        <v>258</v>
      </c>
      <c r="H25" s="29" t="s">
        <v>538</v>
      </c>
      <c r="I25" s="29" t="s">
        <v>259</v>
      </c>
      <c r="J25" s="32">
        <v>2</v>
      </c>
      <c r="K25" s="33">
        <v>3</v>
      </c>
      <c r="L25" s="32">
        <v>2</v>
      </c>
      <c r="M25" s="30">
        <v>1</v>
      </c>
      <c r="N25" s="30">
        <v>1</v>
      </c>
      <c r="O25">
        <f t="shared" si="2"/>
        <v>1.05</v>
      </c>
      <c r="P25">
        <f t="shared" si="3"/>
        <v>1.05</v>
      </c>
      <c r="Q25">
        <f t="shared" si="4"/>
        <v>1.02</v>
      </c>
      <c r="R25">
        <f t="shared" si="5"/>
        <v>1</v>
      </c>
      <c r="S25">
        <f t="shared" si="6"/>
        <v>1</v>
      </c>
      <c r="T25" s="87">
        <f t="array" ref="T25">EXP(SQRT(SUM(LN(O25:S25)^2)))</f>
        <v>1.0744244531716256</v>
      </c>
    </row>
    <row r="26" spans="1:20" ht="26.5" thickBot="1" x14ac:dyDescent="0.4">
      <c r="A26" s="2"/>
      <c r="B26" s="29" t="s">
        <v>260</v>
      </c>
      <c r="C26" s="29"/>
      <c r="D26" s="29" t="s">
        <v>261</v>
      </c>
      <c r="E26" s="29" t="s">
        <v>262</v>
      </c>
      <c r="F26" s="29" t="s">
        <v>218</v>
      </c>
      <c r="G26" s="29">
        <v>2005</v>
      </c>
      <c r="H26" s="29" t="s">
        <v>538</v>
      </c>
      <c r="I26" s="29" t="s">
        <v>263</v>
      </c>
      <c r="J26" s="32">
        <v>2</v>
      </c>
      <c r="K26" s="33">
        <v>3</v>
      </c>
      <c r="L26" s="31">
        <v>5</v>
      </c>
      <c r="M26" s="30">
        <v>1</v>
      </c>
      <c r="N26" s="30">
        <v>1</v>
      </c>
      <c r="O26">
        <f t="shared" si="2"/>
        <v>1.05</v>
      </c>
      <c r="P26">
        <f t="shared" si="3"/>
        <v>1.05</v>
      </c>
      <c r="Q26">
        <f t="shared" si="4"/>
        <v>1.5</v>
      </c>
      <c r="R26">
        <f t="shared" si="5"/>
        <v>1</v>
      </c>
      <c r="S26">
        <f t="shared" si="6"/>
        <v>1</v>
      </c>
      <c r="T26" s="87">
        <f t="array" ref="T26">EXP(SQRT(SUM(LN(O26:S26)^2)))</f>
        <v>1.508769162317128</v>
      </c>
    </row>
    <row r="27" spans="1:20" ht="39.5" thickBot="1" x14ac:dyDescent="0.4">
      <c r="A27" s="2" t="s">
        <v>264</v>
      </c>
      <c r="B27" s="29" t="s">
        <v>265</v>
      </c>
      <c r="C27" s="29"/>
      <c r="D27" s="29" t="s">
        <v>256</v>
      </c>
      <c r="E27" s="29" t="s">
        <v>257</v>
      </c>
      <c r="F27" s="29" t="s">
        <v>218</v>
      </c>
      <c r="G27" s="29" t="s">
        <v>258</v>
      </c>
      <c r="H27" s="29" t="s">
        <v>538</v>
      </c>
      <c r="I27" s="29" t="s">
        <v>227</v>
      </c>
      <c r="J27" s="32">
        <v>2</v>
      </c>
      <c r="K27" s="33">
        <v>3</v>
      </c>
      <c r="L27" s="32">
        <v>2</v>
      </c>
      <c r="M27" s="30">
        <v>1</v>
      </c>
      <c r="N27" s="30">
        <v>1</v>
      </c>
      <c r="O27">
        <f t="shared" si="2"/>
        <v>1.05</v>
      </c>
      <c r="P27">
        <f t="shared" si="3"/>
        <v>1.05</v>
      </c>
      <c r="Q27">
        <f t="shared" si="4"/>
        <v>1.02</v>
      </c>
      <c r="R27">
        <f t="shared" si="5"/>
        <v>1</v>
      </c>
      <c r="S27">
        <f t="shared" si="6"/>
        <v>1</v>
      </c>
      <c r="T27" s="87">
        <f t="array" ref="T27">EXP(SQRT(SUM(LN(O27:S27)^2)))</f>
        <v>1.0744244531716256</v>
      </c>
    </row>
    <row r="28" spans="1:20" ht="39.5" thickBot="1" x14ac:dyDescent="0.4">
      <c r="A28" s="2"/>
      <c r="B28" s="29" t="s">
        <v>265</v>
      </c>
      <c r="C28" s="29"/>
      <c r="D28" s="29" t="s">
        <v>256</v>
      </c>
      <c r="E28" s="29" t="s">
        <v>257</v>
      </c>
      <c r="F28" s="29" t="s">
        <v>218</v>
      </c>
      <c r="G28" s="29" t="s">
        <v>258</v>
      </c>
      <c r="H28" s="29" t="s">
        <v>538</v>
      </c>
      <c r="I28" s="29" t="s">
        <v>227</v>
      </c>
      <c r="J28" s="32">
        <v>2</v>
      </c>
      <c r="K28" s="33">
        <v>3</v>
      </c>
      <c r="L28" s="32">
        <v>2</v>
      </c>
      <c r="M28" s="30">
        <v>1</v>
      </c>
      <c r="N28" s="30">
        <v>1</v>
      </c>
      <c r="O28">
        <f t="shared" si="2"/>
        <v>1.05</v>
      </c>
      <c r="P28">
        <f t="shared" si="3"/>
        <v>1.05</v>
      </c>
      <c r="Q28">
        <f t="shared" si="4"/>
        <v>1.02</v>
      </c>
      <c r="R28">
        <f t="shared" si="5"/>
        <v>1</v>
      </c>
      <c r="S28">
        <f t="shared" si="6"/>
        <v>1</v>
      </c>
      <c r="T28" s="87">
        <f t="array" ref="T28">EXP(SQRT(SUM(LN(O28:S28)^2)))</f>
        <v>1.0744244531716256</v>
      </c>
    </row>
    <row r="29" spans="1:20" ht="26.5" thickBot="1" x14ac:dyDescent="0.4">
      <c r="A29" s="2" t="s">
        <v>266</v>
      </c>
      <c r="B29" s="29" t="s">
        <v>267</v>
      </c>
      <c r="C29" s="29"/>
      <c r="D29" s="29" t="s">
        <v>268</v>
      </c>
      <c r="E29" s="29" t="s">
        <v>269</v>
      </c>
      <c r="F29" s="29" t="s">
        <v>218</v>
      </c>
      <c r="G29" s="29" t="s">
        <v>218</v>
      </c>
      <c r="H29" s="29" t="s">
        <v>538</v>
      </c>
      <c r="I29" s="29" t="s">
        <v>270</v>
      </c>
      <c r="J29" s="32">
        <v>2</v>
      </c>
      <c r="K29" s="33">
        <v>3</v>
      </c>
      <c r="L29" s="77">
        <v>4</v>
      </c>
      <c r="M29" s="30">
        <v>1</v>
      </c>
      <c r="N29" s="30">
        <v>1</v>
      </c>
      <c r="O29">
        <f t="shared" si="2"/>
        <v>1.05</v>
      </c>
      <c r="P29">
        <f t="shared" si="3"/>
        <v>1.05</v>
      </c>
      <c r="Q29">
        <f t="shared" si="4"/>
        <v>1.2</v>
      </c>
      <c r="R29">
        <f t="shared" si="5"/>
        <v>1</v>
      </c>
      <c r="S29">
        <f t="shared" si="6"/>
        <v>1</v>
      </c>
      <c r="T29" s="87">
        <f t="array" ref="T29">EXP(SQRT(SUM(LN(O29:S29)^2)))</f>
        <v>1.2152396494091648</v>
      </c>
    </row>
    <row r="30" spans="1:20" ht="26.5" thickBot="1" x14ac:dyDescent="0.4">
      <c r="A30" s="2"/>
      <c r="B30" s="29" t="s">
        <v>267</v>
      </c>
      <c r="C30" s="29"/>
      <c r="D30" s="29" t="s">
        <v>268</v>
      </c>
      <c r="E30" s="29" t="s">
        <v>269</v>
      </c>
      <c r="F30" s="29" t="s">
        <v>218</v>
      </c>
      <c r="G30" s="29" t="s">
        <v>218</v>
      </c>
      <c r="H30" s="29" t="s">
        <v>538</v>
      </c>
      <c r="I30" s="29" t="s">
        <v>271</v>
      </c>
      <c r="J30" s="32">
        <v>2</v>
      </c>
      <c r="K30" s="33">
        <v>3</v>
      </c>
      <c r="L30" s="77">
        <v>4</v>
      </c>
      <c r="M30" s="30">
        <v>1</v>
      </c>
      <c r="N30" s="30">
        <v>1</v>
      </c>
      <c r="O30">
        <f t="shared" si="2"/>
        <v>1.05</v>
      </c>
      <c r="P30">
        <f t="shared" si="3"/>
        <v>1.05</v>
      </c>
      <c r="Q30">
        <f t="shared" si="4"/>
        <v>1.2</v>
      </c>
      <c r="R30">
        <f t="shared" si="5"/>
        <v>1</v>
      </c>
      <c r="S30">
        <f t="shared" si="6"/>
        <v>1</v>
      </c>
      <c r="T30" s="87">
        <f t="array" ref="T30">EXP(SQRT(SUM(LN(O30:S30)^2)))</f>
        <v>1.2152396494091648</v>
      </c>
    </row>
    <row r="31" spans="1:20" ht="15" thickBot="1" x14ac:dyDescent="0.4">
      <c r="A31" s="2" t="s">
        <v>272</v>
      </c>
      <c r="B31" s="29" t="s">
        <v>273</v>
      </c>
      <c r="C31" s="29"/>
      <c r="D31" s="29" t="s">
        <v>70</v>
      </c>
      <c r="E31" s="29" t="s">
        <v>274</v>
      </c>
      <c r="F31" s="29" t="s">
        <v>218</v>
      </c>
      <c r="G31" s="29" t="s">
        <v>218</v>
      </c>
      <c r="H31" s="29" t="s">
        <v>538</v>
      </c>
      <c r="I31" s="29" t="s">
        <v>227</v>
      </c>
      <c r="J31" s="32">
        <v>2</v>
      </c>
      <c r="K31" s="33">
        <v>3</v>
      </c>
      <c r="L31" s="33">
        <v>3</v>
      </c>
      <c r="M31" s="30">
        <v>1</v>
      </c>
      <c r="N31" s="30">
        <v>1</v>
      </c>
      <c r="O31">
        <f t="shared" si="2"/>
        <v>1.05</v>
      </c>
      <c r="P31">
        <f t="shared" si="3"/>
        <v>1.05</v>
      </c>
      <c r="Q31">
        <f t="shared" si="4"/>
        <v>1.1000000000000001</v>
      </c>
      <c r="R31">
        <f t="shared" si="5"/>
        <v>1</v>
      </c>
      <c r="S31">
        <f t="shared" si="6"/>
        <v>1</v>
      </c>
      <c r="T31" s="87">
        <f t="array" ref="T31">EXP(SQRT(SUM(LN(O31:S31)^2)))</f>
        <v>1.1248669232235737</v>
      </c>
    </row>
    <row r="32" spans="1:20" ht="15" thickBot="1" x14ac:dyDescent="0.4">
      <c r="A32" s="34" t="s">
        <v>126</v>
      </c>
      <c r="B32" s="31" t="s">
        <v>275</v>
      </c>
      <c r="C32" s="29"/>
      <c r="D32" s="29"/>
      <c r="E32" s="29"/>
      <c r="F32" s="29"/>
      <c r="G32" s="29"/>
      <c r="H32" s="29"/>
      <c r="I32" s="29"/>
      <c r="J32" s="35"/>
      <c r="K32" s="35"/>
      <c r="L32" s="35"/>
      <c r="M32" s="35"/>
      <c r="N32" s="35"/>
      <c r="O32" t="str">
        <f t="shared" si="2"/>
        <v>no</v>
      </c>
      <c r="P32" t="str">
        <f t="shared" si="3"/>
        <v>no</v>
      </c>
      <c r="Q32" t="str">
        <f t="shared" si="4"/>
        <v>no</v>
      </c>
      <c r="R32" t="str">
        <f t="shared" si="5"/>
        <v>no</v>
      </c>
      <c r="S32" t="str">
        <f t="shared" si="6"/>
        <v>no</v>
      </c>
      <c r="T32" s="87" t="e">
        <f t="array" ref="T32">EXP(SQRT(SUM(LN(O32:S32)^2)))</f>
        <v>#VALUE!</v>
      </c>
    </row>
    <row r="33" spans="1:20" ht="15" thickBot="1" x14ac:dyDescent="0.4">
      <c r="A33" s="34" t="s">
        <v>149</v>
      </c>
      <c r="B33" s="31" t="s">
        <v>275</v>
      </c>
      <c r="C33" s="29"/>
      <c r="D33" s="29"/>
      <c r="E33" s="29"/>
      <c r="F33" s="29"/>
      <c r="G33" s="29"/>
      <c r="H33" s="29"/>
      <c r="I33" s="29"/>
      <c r="J33" s="35"/>
      <c r="K33" s="35"/>
      <c r="L33" s="35"/>
      <c r="M33" s="35"/>
      <c r="N33" s="35"/>
      <c r="O33" t="str">
        <f t="shared" si="2"/>
        <v>no</v>
      </c>
      <c r="P33" t="str">
        <f t="shared" si="3"/>
        <v>no</v>
      </c>
      <c r="Q33" t="str">
        <f t="shared" si="4"/>
        <v>no</v>
      </c>
      <c r="R33" t="str">
        <f t="shared" si="5"/>
        <v>no</v>
      </c>
      <c r="S33" t="str">
        <f t="shared" si="6"/>
        <v>no</v>
      </c>
      <c r="T33" s="87" t="e">
        <f t="array" ref="T33">EXP(SQRT(SUM(LN(O33:S33)^2)))</f>
        <v>#VALUE!</v>
      </c>
    </row>
    <row r="34" spans="1:20" ht="26.5" thickBot="1" x14ac:dyDescent="0.4">
      <c r="A34" s="2" t="s">
        <v>276</v>
      </c>
      <c r="B34" s="29" t="s">
        <v>277</v>
      </c>
      <c r="C34" s="29"/>
      <c r="D34" s="29" t="s">
        <v>74</v>
      </c>
      <c r="E34" s="29" t="s">
        <v>278</v>
      </c>
      <c r="F34" s="29" t="s">
        <v>218</v>
      </c>
      <c r="G34" s="29" t="s">
        <v>279</v>
      </c>
      <c r="H34" s="29" t="s">
        <v>280</v>
      </c>
      <c r="I34" s="29" t="s">
        <v>227</v>
      </c>
      <c r="J34" s="32">
        <v>2</v>
      </c>
      <c r="K34" s="33">
        <v>3</v>
      </c>
      <c r="L34" s="32">
        <v>2</v>
      </c>
      <c r="M34" s="32">
        <v>2</v>
      </c>
      <c r="N34" s="30">
        <v>1</v>
      </c>
      <c r="O34">
        <f t="shared" si="2"/>
        <v>1.05</v>
      </c>
      <c r="P34">
        <f t="shared" si="3"/>
        <v>1.05</v>
      </c>
      <c r="Q34">
        <f t="shared" si="4"/>
        <v>1.02</v>
      </c>
      <c r="R34">
        <f t="shared" si="5"/>
        <v>1.01</v>
      </c>
      <c r="S34">
        <f t="shared" si="6"/>
        <v>1</v>
      </c>
      <c r="T34" s="87">
        <f t="array" ref="T34">EXP(SQRT(SUM(LN(O34:S34)^2)))</f>
        <v>1.0751621268805629</v>
      </c>
    </row>
    <row r="35" spans="1:20" ht="26.5" thickBot="1" x14ac:dyDescent="0.4">
      <c r="A35" s="2"/>
      <c r="B35" s="29" t="s">
        <v>281</v>
      </c>
      <c r="C35" s="29"/>
      <c r="D35" s="29" t="s">
        <v>282</v>
      </c>
      <c r="E35" s="29" t="s">
        <v>283</v>
      </c>
      <c r="F35" s="29" t="s">
        <v>218</v>
      </c>
      <c r="G35" s="29" t="s">
        <v>279</v>
      </c>
      <c r="H35" s="29" t="s">
        <v>538</v>
      </c>
      <c r="I35" s="29" t="s">
        <v>227</v>
      </c>
      <c r="J35" s="30">
        <v>1</v>
      </c>
      <c r="K35" s="33">
        <v>3</v>
      </c>
      <c r="L35" s="32">
        <v>2</v>
      </c>
      <c r="M35" s="30">
        <v>1</v>
      </c>
      <c r="N35" s="30">
        <v>1</v>
      </c>
      <c r="O35">
        <f t="shared" si="2"/>
        <v>1</v>
      </c>
      <c r="P35">
        <f t="shared" si="3"/>
        <v>1.05</v>
      </c>
      <c r="Q35">
        <f t="shared" si="4"/>
        <v>1.02</v>
      </c>
      <c r="R35">
        <f t="shared" si="5"/>
        <v>1</v>
      </c>
      <c r="S35">
        <f t="shared" si="6"/>
        <v>1</v>
      </c>
      <c r="T35" s="87">
        <f t="array" ref="T35">EXP(SQRT(SUM(LN(O35:S35)^2)))</f>
        <v>1.0540666817458317</v>
      </c>
    </row>
    <row r="36" spans="1:20" ht="15" thickBot="1" x14ac:dyDescent="0.4">
      <c r="A36" s="29"/>
      <c r="B36" s="29" t="s">
        <v>284</v>
      </c>
      <c r="C36" s="29"/>
      <c r="D36" s="29" t="s">
        <v>74</v>
      </c>
      <c r="E36" s="29" t="s">
        <v>278</v>
      </c>
      <c r="F36" s="29" t="s">
        <v>218</v>
      </c>
      <c r="G36" s="29" t="s">
        <v>279</v>
      </c>
      <c r="H36" s="29" t="s">
        <v>280</v>
      </c>
      <c r="I36" s="29" t="s">
        <v>227</v>
      </c>
      <c r="J36" s="32">
        <v>2</v>
      </c>
      <c r="K36" s="33">
        <v>3</v>
      </c>
      <c r="L36" s="32">
        <v>2</v>
      </c>
      <c r="M36" s="32">
        <v>2</v>
      </c>
      <c r="N36" s="30">
        <v>1</v>
      </c>
      <c r="O36">
        <f t="shared" si="2"/>
        <v>1.05</v>
      </c>
      <c r="P36">
        <f t="shared" si="3"/>
        <v>1.05</v>
      </c>
      <c r="Q36">
        <f t="shared" si="4"/>
        <v>1.02</v>
      </c>
      <c r="R36">
        <f t="shared" si="5"/>
        <v>1.01</v>
      </c>
      <c r="S36">
        <f t="shared" si="6"/>
        <v>1</v>
      </c>
      <c r="T36" s="87">
        <f t="array" ref="T36">EXP(SQRT(SUM(LN(O36:S36)^2)))</f>
        <v>1.0751621268805629</v>
      </c>
    </row>
    <row r="37" spans="1:20" ht="15" thickBot="1" x14ac:dyDescent="0.4">
      <c r="A37" s="29"/>
      <c r="B37" s="29" t="s">
        <v>285</v>
      </c>
      <c r="C37" s="29"/>
      <c r="D37" s="29" t="s">
        <v>74</v>
      </c>
      <c r="E37" s="29" t="s">
        <v>278</v>
      </c>
      <c r="F37" s="29" t="s">
        <v>218</v>
      </c>
      <c r="G37" s="29" t="s">
        <v>279</v>
      </c>
      <c r="H37" s="29" t="s">
        <v>280</v>
      </c>
      <c r="I37" s="29" t="s">
        <v>227</v>
      </c>
      <c r="J37" s="32">
        <v>2</v>
      </c>
      <c r="K37" s="33">
        <v>3</v>
      </c>
      <c r="L37" s="32">
        <v>2</v>
      </c>
      <c r="M37" s="32">
        <v>2</v>
      </c>
      <c r="N37" s="30">
        <v>1</v>
      </c>
      <c r="O37">
        <f t="shared" si="2"/>
        <v>1.05</v>
      </c>
      <c r="P37">
        <f t="shared" si="3"/>
        <v>1.05</v>
      </c>
      <c r="Q37">
        <f t="shared" si="4"/>
        <v>1.02</v>
      </c>
      <c r="R37">
        <f t="shared" si="5"/>
        <v>1.01</v>
      </c>
      <c r="S37">
        <f t="shared" si="6"/>
        <v>1</v>
      </c>
      <c r="T37" s="87">
        <f t="array" ref="T37">EXP(SQRT(SUM(LN(O37:S37)^2)))</f>
        <v>1.0751621268805629</v>
      </c>
    </row>
    <row r="38" spans="1:20" ht="15" thickBot="1" x14ac:dyDescent="0.4">
      <c r="A38" s="29"/>
      <c r="B38" s="29" t="s">
        <v>286</v>
      </c>
      <c r="C38" s="29"/>
      <c r="D38" s="29" t="s">
        <v>74</v>
      </c>
      <c r="E38" s="29" t="s">
        <v>278</v>
      </c>
      <c r="F38" s="29" t="s">
        <v>218</v>
      </c>
      <c r="G38" s="29" t="s">
        <v>279</v>
      </c>
      <c r="H38" s="29" t="s">
        <v>280</v>
      </c>
      <c r="I38" s="29" t="s">
        <v>227</v>
      </c>
      <c r="J38" s="32">
        <v>2</v>
      </c>
      <c r="K38" s="33">
        <v>3</v>
      </c>
      <c r="L38" s="32">
        <v>2</v>
      </c>
      <c r="M38" s="32">
        <v>2</v>
      </c>
      <c r="N38" s="30">
        <v>1</v>
      </c>
      <c r="O38">
        <f t="shared" si="2"/>
        <v>1.05</v>
      </c>
      <c r="P38">
        <f t="shared" si="3"/>
        <v>1.05</v>
      </c>
      <c r="Q38">
        <f t="shared" si="4"/>
        <v>1.02</v>
      </c>
      <c r="R38">
        <f t="shared" si="5"/>
        <v>1.01</v>
      </c>
      <c r="S38">
        <f t="shared" si="6"/>
        <v>1</v>
      </c>
      <c r="T38" s="87">
        <f t="array" ref="T38">EXP(SQRT(SUM(LN(O38:S38)^2)))</f>
        <v>1.0751621268805629</v>
      </c>
    </row>
    <row r="39" spans="1:20" ht="15" thickBot="1" x14ac:dyDescent="0.4">
      <c r="A39" s="29"/>
      <c r="B39" s="29" t="s">
        <v>287</v>
      </c>
      <c r="C39" s="29"/>
      <c r="D39" s="29" t="s">
        <v>74</v>
      </c>
      <c r="E39" s="29" t="s">
        <v>278</v>
      </c>
      <c r="F39" s="29" t="s">
        <v>218</v>
      </c>
      <c r="G39" s="29" t="s">
        <v>279</v>
      </c>
      <c r="H39" s="29" t="s">
        <v>280</v>
      </c>
      <c r="I39" s="29" t="s">
        <v>227</v>
      </c>
      <c r="J39" s="32">
        <v>2</v>
      </c>
      <c r="K39" s="33">
        <v>3</v>
      </c>
      <c r="L39" s="32">
        <v>2</v>
      </c>
      <c r="M39" s="32">
        <v>2</v>
      </c>
      <c r="N39" s="30">
        <v>1</v>
      </c>
      <c r="O39">
        <f t="shared" si="2"/>
        <v>1.05</v>
      </c>
      <c r="P39">
        <f t="shared" si="3"/>
        <v>1.05</v>
      </c>
      <c r="Q39">
        <f t="shared" si="4"/>
        <v>1.02</v>
      </c>
      <c r="R39">
        <f t="shared" si="5"/>
        <v>1.01</v>
      </c>
      <c r="S39">
        <f t="shared" si="6"/>
        <v>1</v>
      </c>
      <c r="T39" s="87">
        <f t="array" ref="T39">EXP(SQRT(SUM(LN(O39:S39)^2)))</f>
        <v>1.0751621268805629</v>
      </c>
    </row>
    <row r="40" spans="1:20" ht="15" thickBot="1" x14ac:dyDescent="0.4">
      <c r="A40" s="29"/>
      <c r="B40" s="29" t="s">
        <v>288</v>
      </c>
      <c r="C40" s="29"/>
      <c r="D40" s="29" t="s">
        <v>74</v>
      </c>
      <c r="E40" s="29" t="s">
        <v>278</v>
      </c>
      <c r="F40" s="29" t="s">
        <v>218</v>
      </c>
      <c r="G40" s="29" t="s">
        <v>279</v>
      </c>
      <c r="H40" s="29" t="s">
        <v>280</v>
      </c>
      <c r="I40" s="29" t="s">
        <v>227</v>
      </c>
      <c r="J40" s="32">
        <v>2</v>
      </c>
      <c r="K40" s="33">
        <v>3</v>
      </c>
      <c r="L40" s="32">
        <v>2</v>
      </c>
      <c r="M40" s="32">
        <v>2</v>
      </c>
      <c r="N40" s="30">
        <v>1</v>
      </c>
      <c r="O40">
        <f t="shared" si="2"/>
        <v>1.05</v>
      </c>
      <c r="P40">
        <f t="shared" si="3"/>
        <v>1.05</v>
      </c>
      <c r="Q40">
        <f t="shared" si="4"/>
        <v>1.02</v>
      </c>
      <c r="R40">
        <f t="shared" si="5"/>
        <v>1.01</v>
      </c>
      <c r="S40">
        <f t="shared" si="6"/>
        <v>1</v>
      </c>
      <c r="T40" s="87">
        <f t="array" ref="T40">EXP(SQRT(SUM(LN(O40:S40)^2)))</f>
        <v>1.0751621268805629</v>
      </c>
    </row>
    <row r="41" spans="1:20" ht="15" thickBot="1" x14ac:dyDescent="0.4">
      <c r="A41" s="29"/>
      <c r="B41" s="29" t="s">
        <v>289</v>
      </c>
      <c r="C41" s="29"/>
      <c r="D41" s="29" t="s">
        <v>74</v>
      </c>
      <c r="E41" s="29" t="s">
        <v>278</v>
      </c>
      <c r="F41" s="29" t="s">
        <v>218</v>
      </c>
      <c r="G41" s="29" t="s">
        <v>279</v>
      </c>
      <c r="H41" s="29" t="s">
        <v>280</v>
      </c>
      <c r="I41" s="29" t="s">
        <v>227</v>
      </c>
      <c r="J41" s="32">
        <v>2</v>
      </c>
      <c r="K41" s="33">
        <v>3</v>
      </c>
      <c r="L41" s="32">
        <v>2</v>
      </c>
      <c r="M41" s="32">
        <v>2</v>
      </c>
      <c r="N41" s="30">
        <v>1</v>
      </c>
      <c r="O41">
        <f t="shared" si="2"/>
        <v>1.05</v>
      </c>
      <c r="P41">
        <f t="shared" si="3"/>
        <v>1.05</v>
      </c>
      <c r="Q41">
        <f t="shared" si="4"/>
        <v>1.02</v>
      </c>
      <c r="R41">
        <f t="shared" si="5"/>
        <v>1.01</v>
      </c>
      <c r="S41">
        <f t="shared" si="6"/>
        <v>1</v>
      </c>
      <c r="T41" s="87">
        <f t="array" ref="T41">EXP(SQRT(SUM(LN(O41:S41)^2)))</f>
        <v>1.0751621268805629</v>
      </c>
    </row>
    <row r="42" spans="1:20" ht="15" thickBot="1" x14ac:dyDescent="0.4">
      <c r="A42" s="29"/>
      <c r="B42" s="29" t="s">
        <v>290</v>
      </c>
      <c r="C42" s="29"/>
      <c r="D42" s="29" t="s">
        <v>74</v>
      </c>
      <c r="E42" s="29" t="s">
        <v>278</v>
      </c>
      <c r="F42" s="29" t="s">
        <v>218</v>
      </c>
      <c r="G42" s="29" t="s">
        <v>279</v>
      </c>
      <c r="H42" s="29" t="s">
        <v>280</v>
      </c>
      <c r="I42" s="29" t="s">
        <v>227</v>
      </c>
      <c r="J42" s="32">
        <v>2</v>
      </c>
      <c r="K42" s="33">
        <v>3</v>
      </c>
      <c r="L42" s="32">
        <v>2</v>
      </c>
      <c r="M42" s="32">
        <v>2</v>
      </c>
      <c r="N42" s="30">
        <v>1</v>
      </c>
      <c r="O42">
        <f t="shared" si="2"/>
        <v>1.05</v>
      </c>
      <c r="P42">
        <f t="shared" si="3"/>
        <v>1.05</v>
      </c>
      <c r="Q42">
        <f t="shared" si="4"/>
        <v>1.02</v>
      </c>
      <c r="R42">
        <f t="shared" si="5"/>
        <v>1.01</v>
      </c>
      <c r="S42">
        <f t="shared" si="6"/>
        <v>1</v>
      </c>
      <c r="T42" s="87">
        <f t="array" ref="T42">EXP(SQRT(SUM(LN(O42:S42)^2)))</f>
        <v>1.0751621268805629</v>
      </c>
    </row>
    <row r="43" spans="1:20" ht="15" thickBot="1" x14ac:dyDescent="0.4">
      <c r="A43" s="29"/>
      <c r="B43" s="29" t="s">
        <v>291</v>
      </c>
      <c r="C43" s="29"/>
      <c r="D43" s="29" t="s">
        <v>74</v>
      </c>
      <c r="E43" s="29" t="s">
        <v>278</v>
      </c>
      <c r="F43" s="29" t="s">
        <v>218</v>
      </c>
      <c r="G43" s="29" t="s">
        <v>279</v>
      </c>
      <c r="H43" s="29" t="s">
        <v>280</v>
      </c>
      <c r="I43" s="29" t="s">
        <v>227</v>
      </c>
      <c r="J43" s="32">
        <v>2</v>
      </c>
      <c r="K43" s="33">
        <v>3</v>
      </c>
      <c r="L43" s="32">
        <v>2</v>
      </c>
      <c r="M43" s="32">
        <v>2</v>
      </c>
      <c r="N43" s="30">
        <v>1</v>
      </c>
      <c r="O43">
        <f t="shared" si="2"/>
        <v>1.05</v>
      </c>
      <c r="P43">
        <f t="shared" si="3"/>
        <v>1.05</v>
      </c>
      <c r="Q43">
        <f t="shared" si="4"/>
        <v>1.02</v>
      </c>
      <c r="R43">
        <f t="shared" si="5"/>
        <v>1.01</v>
      </c>
      <c r="S43">
        <f t="shared" si="6"/>
        <v>1</v>
      </c>
      <c r="T43" s="87">
        <f t="array" ref="T43">EXP(SQRT(SUM(LN(O43:S43)^2)))</f>
        <v>1.0751621268805629</v>
      </c>
    </row>
    <row r="44" spans="1:20" ht="15" thickBot="1" x14ac:dyDescent="0.4">
      <c r="A44" s="29"/>
      <c r="B44" s="29" t="s">
        <v>292</v>
      </c>
      <c r="C44" s="29"/>
      <c r="D44" s="29" t="s">
        <v>74</v>
      </c>
      <c r="E44" s="29" t="s">
        <v>278</v>
      </c>
      <c r="F44" s="29" t="s">
        <v>218</v>
      </c>
      <c r="G44" s="29" t="s">
        <v>279</v>
      </c>
      <c r="H44" s="29" t="s">
        <v>280</v>
      </c>
      <c r="I44" s="29" t="s">
        <v>227</v>
      </c>
      <c r="J44" s="32">
        <v>2</v>
      </c>
      <c r="K44" s="33">
        <v>3</v>
      </c>
      <c r="L44" s="32">
        <v>2</v>
      </c>
      <c r="M44" s="32">
        <v>2</v>
      </c>
      <c r="N44" s="30">
        <v>1</v>
      </c>
      <c r="O44">
        <f t="shared" si="2"/>
        <v>1.05</v>
      </c>
      <c r="P44">
        <f t="shared" si="3"/>
        <v>1.05</v>
      </c>
      <c r="Q44">
        <f t="shared" si="4"/>
        <v>1.02</v>
      </c>
      <c r="R44">
        <f t="shared" si="5"/>
        <v>1.01</v>
      </c>
      <c r="S44">
        <f t="shared" si="6"/>
        <v>1</v>
      </c>
      <c r="T44" s="87">
        <f t="array" ref="T44">EXP(SQRT(SUM(LN(O44:S44)^2)))</f>
        <v>1.0751621268805629</v>
      </c>
    </row>
    <row r="45" spans="1:20" ht="15" thickBot="1" x14ac:dyDescent="0.4">
      <c r="A45" s="29"/>
      <c r="B45" s="29" t="s">
        <v>293</v>
      </c>
      <c r="C45" s="29"/>
      <c r="D45" s="29" t="s">
        <v>74</v>
      </c>
      <c r="E45" s="29" t="s">
        <v>278</v>
      </c>
      <c r="F45" s="29" t="s">
        <v>218</v>
      </c>
      <c r="G45" s="29" t="s">
        <v>279</v>
      </c>
      <c r="H45" s="29" t="s">
        <v>280</v>
      </c>
      <c r="I45" s="29" t="s">
        <v>227</v>
      </c>
      <c r="J45" s="32">
        <v>2</v>
      </c>
      <c r="K45" s="33">
        <v>3</v>
      </c>
      <c r="L45" s="32">
        <v>2</v>
      </c>
      <c r="M45" s="32">
        <v>2</v>
      </c>
      <c r="N45" s="30">
        <v>1</v>
      </c>
      <c r="O45">
        <f t="shared" si="2"/>
        <v>1.05</v>
      </c>
      <c r="P45">
        <f t="shared" si="3"/>
        <v>1.05</v>
      </c>
      <c r="Q45">
        <f t="shared" si="4"/>
        <v>1.02</v>
      </c>
      <c r="R45">
        <f t="shared" si="5"/>
        <v>1.01</v>
      </c>
      <c r="S45">
        <f t="shared" si="6"/>
        <v>1</v>
      </c>
      <c r="T45" s="87">
        <f t="array" ref="T45">EXP(SQRT(SUM(LN(O45:S45)^2)))</f>
        <v>1.0751621268805629</v>
      </c>
    </row>
    <row r="46" spans="1:20" ht="26.5" thickBot="1" x14ac:dyDescent="0.4">
      <c r="A46" s="29"/>
      <c r="B46" s="29" t="s">
        <v>294</v>
      </c>
      <c r="C46" s="29"/>
      <c r="D46" s="29" t="s">
        <v>74</v>
      </c>
      <c r="E46" s="29" t="s">
        <v>295</v>
      </c>
      <c r="F46" s="29" t="s">
        <v>218</v>
      </c>
      <c r="G46" s="29" t="s">
        <v>279</v>
      </c>
      <c r="H46" s="29" t="s">
        <v>280</v>
      </c>
      <c r="I46" s="29" t="s">
        <v>227</v>
      </c>
      <c r="J46" s="32">
        <v>2</v>
      </c>
      <c r="K46" s="33">
        <v>3</v>
      </c>
      <c r="L46" s="32">
        <v>2</v>
      </c>
      <c r="M46" s="32">
        <v>2</v>
      </c>
      <c r="N46" s="30">
        <v>1</v>
      </c>
      <c r="O46">
        <f t="shared" si="2"/>
        <v>1.05</v>
      </c>
      <c r="P46">
        <f t="shared" si="3"/>
        <v>1.05</v>
      </c>
      <c r="Q46">
        <f t="shared" si="4"/>
        <v>1.02</v>
      </c>
      <c r="R46">
        <f t="shared" si="5"/>
        <v>1.01</v>
      </c>
      <c r="S46">
        <f t="shared" si="6"/>
        <v>1</v>
      </c>
      <c r="T46" s="87">
        <f t="array" ref="T46">EXP(SQRT(SUM(LN(O46:S46)^2)))</f>
        <v>1.0751621268805629</v>
      </c>
    </row>
    <row r="47" spans="1:20" ht="15" thickBot="1" x14ac:dyDescent="0.4">
      <c r="A47" s="29"/>
      <c r="B47" s="29" t="s">
        <v>296</v>
      </c>
      <c r="C47" s="29"/>
      <c r="D47" s="29" t="s">
        <v>74</v>
      </c>
      <c r="E47" s="29" t="s">
        <v>297</v>
      </c>
      <c r="F47" s="29" t="s">
        <v>218</v>
      </c>
      <c r="G47" s="29" t="s">
        <v>279</v>
      </c>
      <c r="H47" s="29" t="s">
        <v>280</v>
      </c>
      <c r="I47" s="29" t="s">
        <v>227</v>
      </c>
      <c r="J47" s="32">
        <v>2</v>
      </c>
      <c r="K47" s="33">
        <v>3</v>
      </c>
      <c r="L47" s="32">
        <v>2</v>
      </c>
      <c r="M47" s="32">
        <v>2</v>
      </c>
      <c r="N47" s="30">
        <v>1</v>
      </c>
      <c r="O47">
        <f t="shared" si="2"/>
        <v>1.05</v>
      </c>
      <c r="P47">
        <f t="shared" si="3"/>
        <v>1.05</v>
      </c>
      <c r="Q47">
        <f t="shared" si="4"/>
        <v>1.02</v>
      </c>
      <c r="R47">
        <f t="shared" si="5"/>
        <v>1.01</v>
      </c>
      <c r="S47">
        <f t="shared" si="6"/>
        <v>1</v>
      </c>
      <c r="T47" s="87">
        <f t="array" ref="T47">EXP(SQRT(SUM(LN(O47:S47)^2)))</f>
        <v>1.0751621268805629</v>
      </c>
    </row>
    <row r="48" spans="1:20" ht="15" thickBot="1" x14ac:dyDescent="0.4">
      <c r="A48" s="29"/>
      <c r="B48" s="29" t="s">
        <v>298</v>
      </c>
      <c r="C48" s="29"/>
      <c r="D48" s="29" t="s">
        <v>74</v>
      </c>
      <c r="E48" s="29" t="s">
        <v>297</v>
      </c>
      <c r="F48" s="29" t="s">
        <v>218</v>
      </c>
      <c r="G48" s="29" t="s">
        <v>279</v>
      </c>
      <c r="H48" s="29" t="s">
        <v>280</v>
      </c>
      <c r="I48" s="29" t="s">
        <v>227</v>
      </c>
      <c r="J48" s="32">
        <v>2</v>
      </c>
      <c r="K48" s="33">
        <v>3</v>
      </c>
      <c r="L48" s="32">
        <v>2</v>
      </c>
      <c r="M48" s="32">
        <v>2</v>
      </c>
      <c r="N48" s="30">
        <v>1</v>
      </c>
      <c r="O48">
        <f t="shared" si="2"/>
        <v>1.05</v>
      </c>
      <c r="P48">
        <f t="shared" si="3"/>
        <v>1.05</v>
      </c>
      <c r="Q48">
        <f t="shared" si="4"/>
        <v>1.02</v>
      </c>
      <c r="R48">
        <f t="shared" si="5"/>
        <v>1.01</v>
      </c>
      <c r="S48">
        <f t="shared" si="6"/>
        <v>1</v>
      </c>
      <c r="T48" s="87">
        <f t="array" ref="T48">EXP(SQRT(SUM(LN(O48:S48)^2)))</f>
        <v>1.0751621268805629</v>
      </c>
    </row>
    <row r="49" spans="1:20" ht="26.5" thickBot="1" x14ac:dyDescent="0.4">
      <c r="A49" s="2" t="s">
        <v>199</v>
      </c>
      <c r="B49" s="29" t="s">
        <v>200</v>
      </c>
      <c r="C49" s="29"/>
      <c r="D49" s="29" t="s">
        <v>299</v>
      </c>
      <c r="E49" s="29" t="s">
        <v>300</v>
      </c>
      <c r="F49" s="29" t="s">
        <v>218</v>
      </c>
      <c r="G49" s="29" t="s">
        <v>279</v>
      </c>
      <c r="H49" s="29" t="s">
        <v>280</v>
      </c>
      <c r="I49" s="29" t="s">
        <v>227</v>
      </c>
      <c r="J49" s="32">
        <v>2</v>
      </c>
      <c r="K49" s="33">
        <v>3</v>
      </c>
      <c r="L49" s="32">
        <v>2</v>
      </c>
      <c r="M49" s="32">
        <v>2</v>
      </c>
      <c r="N49" s="30">
        <v>1</v>
      </c>
      <c r="O49">
        <f t="shared" si="2"/>
        <v>1.05</v>
      </c>
      <c r="P49">
        <f t="shared" si="3"/>
        <v>1.05</v>
      </c>
      <c r="Q49">
        <f t="shared" si="4"/>
        <v>1.02</v>
      </c>
      <c r="R49">
        <f t="shared" si="5"/>
        <v>1.01</v>
      </c>
      <c r="S49">
        <f t="shared" si="6"/>
        <v>1</v>
      </c>
      <c r="T49" s="87">
        <f t="array" ref="T49">EXP(SQRT(SUM(LN(O49:S49)^2)))</f>
        <v>1.0751621268805629</v>
      </c>
    </row>
    <row r="50" spans="1:20" ht="26.5" thickBot="1" x14ac:dyDescent="0.4">
      <c r="A50" s="29"/>
      <c r="B50" s="29" t="s">
        <v>200</v>
      </c>
      <c r="C50" s="29"/>
      <c r="D50" s="29" t="s">
        <v>299</v>
      </c>
      <c r="E50" s="29" t="s">
        <v>300</v>
      </c>
      <c r="F50" s="29" t="s">
        <v>218</v>
      </c>
      <c r="G50" s="29" t="s">
        <v>279</v>
      </c>
      <c r="H50" s="29" t="s">
        <v>280</v>
      </c>
      <c r="I50" s="29" t="s">
        <v>227</v>
      </c>
      <c r="J50" s="32">
        <v>2</v>
      </c>
      <c r="K50" s="33">
        <v>3</v>
      </c>
      <c r="L50" s="32">
        <v>2</v>
      </c>
      <c r="M50" s="32">
        <v>2</v>
      </c>
      <c r="N50" s="30">
        <v>1</v>
      </c>
      <c r="O50">
        <f t="shared" si="2"/>
        <v>1.05</v>
      </c>
      <c r="P50">
        <f t="shared" si="3"/>
        <v>1.05</v>
      </c>
      <c r="Q50">
        <f t="shared" si="4"/>
        <v>1.02</v>
      </c>
      <c r="R50">
        <f t="shared" si="5"/>
        <v>1.01</v>
      </c>
      <c r="S50">
        <f t="shared" si="6"/>
        <v>1</v>
      </c>
      <c r="T50" s="87">
        <f t="array" ref="T50">EXP(SQRT(SUM(LN(O50:S50)^2)))</f>
        <v>1.0751621268805629</v>
      </c>
    </row>
    <row r="51" spans="1:20" ht="26.5" thickBot="1" x14ac:dyDescent="0.4">
      <c r="A51" s="29"/>
      <c r="B51" s="29" t="s">
        <v>204</v>
      </c>
      <c r="C51" s="29"/>
      <c r="D51" s="29" t="s">
        <v>299</v>
      </c>
      <c r="E51" s="29" t="s">
        <v>300</v>
      </c>
      <c r="F51" s="29" t="s">
        <v>218</v>
      </c>
      <c r="G51" s="29" t="s">
        <v>279</v>
      </c>
      <c r="H51" s="29" t="s">
        <v>280</v>
      </c>
      <c r="I51" s="29" t="s">
        <v>227</v>
      </c>
      <c r="J51" s="32">
        <v>2</v>
      </c>
      <c r="K51" s="33">
        <v>3</v>
      </c>
      <c r="L51" s="32">
        <v>2</v>
      </c>
      <c r="M51" s="32">
        <v>2</v>
      </c>
      <c r="N51" s="30">
        <v>1</v>
      </c>
      <c r="O51">
        <f t="shared" si="2"/>
        <v>1.05</v>
      </c>
      <c r="P51">
        <f t="shared" si="3"/>
        <v>1.05</v>
      </c>
      <c r="Q51">
        <f t="shared" si="4"/>
        <v>1.02</v>
      </c>
      <c r="R51">
        <f t="shared" si="5"/>
        <v>1.01</v>
      </c>
      <c r="S51">
        <f t="shared" si="6"/>
        <v>1</v>
      </c>
      <c r="T51" s="87">
        <f t="array" ref="T51">EXP(SQRT(SUM(LN(O51:S51)^2)))</f>
        <v>1.0751621268805629</v>
      </c>
    </row>
    <row r="52" spans="1:20" ht="26.5" thickBot="1" x14ac:dyDescent="0.4">
      <c r="A52" s="29"/>
      <c r="B52" s="29" t="s">
        <v>204</v>
      </c>
      <c r="C52" s="29"/>
      <c r="D52" s="29" t="s">
        <v>299</v>
      </c>
      <c r="E52" s="29" t="s">
        <v>300</v>
      </c>
      <c r="F52" s="29" t="s">
        <v>218</v>
      </c>
      <c r="G52" s="29" t="s">
        <v>279</v>
      </c>
      <c r="H52" s="29" t="s">
        <v>280</v>
      </c>
      <c r="I52" s="29" t="s">
        <v>227</v>
      </c>
      <c r="J52" s="32">
        <v>2</v>
      </c>
      <c r="K52" s="33">
        <v>3</v>
      </c>
      <c r="L52" s="32">
        <v>2</v>
      </c>
      <c r="M52" s="32">
        <v>2</v>
      </c>
      <c r="N52" s="30">
        <v>1</v>
      </c>
      <c r="O52">
        <f t="shared" si="2"/>
        <v>1.05</v>
      </c>
      <c r="P52">
        <f t="shared" si="3"/>
        <v>1.05</v>
      </c>
      <c r="Q52">
        <f t="shared" si="4"/>
        <v>1.02</v>
      </c>
      <c r="R52">
        <f t="shared" si="5"/>
        <v>1.01</v>
      </c>
      <c r="S52">
        <f t="shared" si="6"/>
        <v>1</v>
      </c>
      <c r="T52" s="87">
        <f t="array" ref="T52">EXP(SQRT(SUM(LN(O52:S52)^2)))</f>
        <v>1.0751621268805629</v>
      </c>
    </row>
    <row r="53" spans="1:20" ht="26.5" thickBot="1" x14ac:dyDescent="0.4">
      <c r="A53" s="29"/>
      <c r="B53" s="29" t="s">
        <v>206</v>
      </c>
      <c r="C53" s="29"/>
      <c r="D53" s="29" t="s">
        <v>299</v>
      </c>
      <c r="E53" s="29" t="s">
        <v>300</v>
      </c>
      <c r="F53" s="29" t="s">
        <v>218</v>
      </c>
      <c r="G53" s="29" t="s">
        <v>279</v>
      </c>
      <c r="H53" s="29" t="s">
        <v>280</v>
      </c>
      <c r="I53" s="29" t="s">
        <v>227</v>
      </c>
      <c r="J53" s="32">
        <v>2</v>
      </c>
      <c r="K53" s="33">
        <v>3</v>
      </c>
      <c r="L53" s="32">
        <v>2</v>
      </c>
      <c r="M53" s="32">
        <v>2</v>
      </c>
      <c r="N53" s="30">
        <v>1</v>
      </c>
      <c r="O53">
        <f t="shared" si="2"/>
        <v>1.05</v>
      </c>
      <c r="P53">
        <f t="shared" si="3"/>
        <v>1.05</v>
      </c>
      <c r="Q53">
        <f t="shared" si="4"/>
        <v>1.02</v>
      </c>
      <c r="R53">
        <f t="shared" si="5"/>
        <v>1.01</v>
      </c>
      <c r="S53">
        <f t="shared" si="6"/>
        <v>1</v>
      </c>
      <c r="T53" s="87">
        <f t="array" ref="T53">EXP(SQRT(SUM(LN(O53:S53)^2)))</f>
        <v>1.0751621268805629</v>
      </c>
    </row>
    <row r="54" spans="1:20" ht="26.5" thickBot="1" x14ac:dyDescent="0.4">
      <c r="A54" s="29"/>
      <c r="B54" s="29" t="s">
        <v>206</v>
      </c>
      <c r="C54" s="29"/>
      <c r="D54" s="29" t="s">
        <v>299</v>
      </c>
      <c r="E54" s="29" t="s">
        <v>300</v>
      </c>
      <c r="F54" s="29" t="s">
        <v>218</v>
      </c>
      <c r="G54" s="29" t="s">
        <v>279</v>
      </c>
      <c r="H54" s="29" t="s">
        <v>280</v>
      </c>
      <c r="I54" s="29" t="s">
        <v>227</v>
      </c>
      <c r="J54" s="32">
        <v>2</v>
      </c>
      <c r="K54" s="33">
        <v>3</v>
      </c>
      <c r="L54" s="32">
        <v>2</v>
      </c>
      <c r="M54" s="32">
        <v>2</v>
      </c>
      <c r="N54" s="30">
        <v>1</v>
      </c>
      <c r="O54">
        <f t="shared" si="2"/>
        <v>1.05</v>
      </c>
      <c r="P54">
        <f t="shared" si="3"/>
        <v>1.05</v>
      </c>
      <c r="Q54">
        <f t="shared" si="4"/>
        <v>1.02</v>
      </c>
      <c r="R54">
        <f t="shared" si="5"/>
        <v>1.01</v>
      </c>
      <c r="S54">
        <f t="shared" si="6"/>
        <v>1</v>
      </c>
      <c r="T54" s="87">
        <f t="array" ref="T54">EXP(SQRT(SUM(LN(O54:S54)^2)))</f>
        <v>1.0751621268805629</v>
      </c>
    </row>
    <row r="55" spans="1:20" ht="26.5" thickBot="1" x14ac:dyDescent="0.4">
      <c r="A55" s="29"/>
      <c r="B55" s="29" t="s">
        <v>208</v>
      </c>
      <c r="C55" s="29"/>
      <c r="D55" s="29" t="s">
        <v>299</v>
      </c>
      <c r="E55" s="29" t="s">
        <v>300</v>
      </c>
      <c r="F55" s="29" t="s">
        <v>218</v>
      </c>
      <c r="G55" s="29" t="s">
        <v>279</v>
      </c>
      <c r="H55" s="29" t="s">
        <v>280</v>
      </c>
      <c r="I55" s="29" t="s">
        <v>227</v>
      </c>
      <c r="J55" s="32">
        <v>2</v>
      </c>
      <c r="K55" s="33">
        <v>3</v>
      </c>
      <c r="L55" s="32">
        <v>2</v>
      </c>
      <c r="M55" s="32">
        <v>2</v>
      </c>
      <c r="N55" s="30">
        <v>1</v>
      </c>
      <c r="O55">
        <f t="shared" si="2"/>
        <v>1.05</v>
      </c>
      <c r="P55">
        <f t="shared" si="3"/>
        <v>1.05</v>
      </c>
      <c r="Q55">
        <f t="shared" si="4"/>
        <v>1.02</v>
      </c>
      <c r="R55">
        <f t="shared" si="5"/>
        <v>1.01</v>
      </c>
      <c r="S55">
        <f t="shared" si="6"/>
        <v>1</v>
      </c>
      <c r="T55" s="87">
        <f t="array" ref="T55">EXP(SQRT(SUM(LN(O55:S55)^2)))</f>
        <v>1.0751621268805629</v>
      </c>
    </row>
    <row r="56" spans="1:20" ht="26.5" thickBot="1" x14ac:dyDescent="0.4">
      <c r="A56" s="29"/>
      <c r="B56" s="29" t="s">
        <v>208</v>
      </c>
      <c r="C56" s="29"/>
      <c r="D56" s="29" t="s">
        <v>299</v>
      </c>
      <c r="E56" s="29" t="s">
        <v>300</v>
      </c>
      <c r="F56" s="29" t="s">
        <v>218</v>
      </c>
      <c r="G56" s="29" t="s">
        <v>279</v>
      </c>
      <c r="H56" s="29" t="s">
        <v>280</v>
      </c>
      <c r="I56" s="29" t="s">
        <v>227</v>
      </c>
      <c r="J56" s="32">
        <v>2</v>
      </c>
      <c r="K56" s="33">
        <v>3</v>
      </c>
      <c r="L56" s="32">
        <v>2</v>
      </c>
      <c r="M56" s="32">
        <v>2</v>
      </c>
      <c r="N56" s="30">
        <v>1</v>
      </c>
      <c r="O56">
        <f t="shared" si="2"/>
        <v>1.05</v>
      </c>
      <c r="P56">
        <f t="shared" si="3"/>
        <v>1.05</v>
      </c>
      <c r="Q56">
        <f t="shared" si="4"/>
        <v>1.02</v>
      </c>
      <c r="R56">
        <f t="shared" si="5"/>
        <v>1.01</v>
      </c>
      <c r="S56">
        <f t="shared" si="6"/>
        <v>1</v>
      </c>
      <c r="T56" s="87">
        <f t="array" ref="T56">EXP(SQRT(SUM(LN(O56:S56)^2)))</f>
        <v>1.0751621268805629</v>
      </c>
    </row>
    <row r="57" spans="1:20" ht="26.5" thickBot="1" x14ac:dyDescent="0.4">
      <c r="A57" s="29"/>
      <c r="B57" s="29" t="s">
        <v>209</v>
      </c>
      <c r="C57" s="29"/>
      <c r="D57" s="29" t="s">
        <v>299</v>
      </c>
      <c r="E57" s="29" t="s">
        <v>300</v>
      </c>
      <c r="F57" s="29" t="s">
        <v>218</v>
      </c>
      <c r="G57" s="29" t="s">
        <v>279</v>
      </c>
      <c r="H57" s="29" t="s">
        <v>280</v>
      </c>
      <c r="I57" s="29" t="s">
        <v>227</v>
      </c>
      <c r="J57" s="32">
        <v>2</v>
      </c>
      <c r="K57" s="33">
        <v>3</v>
      </c>
      <c r="L57" s="32">
        <v>2</v>
      </c>
      <c r="M57" s="32">
        <v>2</v>
      </c>
      <c r="N57" s="30">
        <v>1</v>
      </c>
      <c r="O57">
        <f t="shared" si="2"/>
        <v>1.05</v>
      </c>
      <c r="P57">
        <f t="shared" si="3"/>
        <v>1.05</v>
      </c>
      <c r="Q57">
        <f t="shared" si="4"/>
        <v>1.02</v>
      </c>
      <c r="R57">
        <f t="shared" si="5"/>
        <v>1.01</v>
      </c>
      <c r="S57">
        <f t="shared" si="6"/>
        <v>1</v>
      </c>
      <c r="T57" s="87">
        <f t="array" ref="T57">EXP(SQRT(SUM(LN(O57:S57)^2)))</f>
        <v>1.0751621268805629</v>
      </c>
    </row>
    <row r="58" spans="1:20" ht="26.5" thickBot="1" x14ac:dyDescent="0.4">
      <c r="A58" s="29"/>
      <c r="B58" s="29" t="s">
        <v>209</v>
      </c>
      <c r="C58" s="29"/>
      <c r="D58" s="29" t="s">
        <v>299</v>
      </c>
      <c r="E58" s="29" t="s">
        <v>300</v>
      </c>
      <c r="F58" s="29" t="s">
        <v>218</v>
      </c>
      <c r="G58" s="29" t="s">
        <v>279</v>
      </c>
      <c r="H58" s="29" t="s">
        <v>280</v>
      </c>
      <c r="I58" s="29" t="s">
        <v>227</v>
      </c>
      <c r="J58" s="32">
        <v>2</v>
      </c>
      <c r="K58" s="33">
        <v>3</v>
      </c>
      <c r="L58" s="32">
        <v>2</v>
      </c>
      <c r="M58" s="32">
        <v>2</v>
      </c>
      <c r="N58" s="30">
        <v>1</v>
      </c>
      <c r="O58">
        <f t="shared" si="2"/>
        <v>1.05</v>
      </c>
      <c r="P58">
        <f t="shared" si="3"/>
        <v>1.05</v>
      </c>
      <c r="Q58">
        <f t="shared" si="4"/>
        <v>1.02</v>
      </c>
      <c r="R58">
        <f t="shared" si="5"/>
        <v>1.01</v>
      </c>
      <c r="S58">
        <f t="shared" si="6"/>
        <v>1</v>
      </c>
      <c r="T58" s="87">
        <f t="array" ref="T58">EXP(SQRT(SUM(LN(O58:S58)^2)))</f>
        <v>1.0751621268805629</v>
      </c>
    </row>
    <row r="59" spans="1:20" ht="26.5" thickBot="1" x14ac:dyDescent="0.4">
      <c r="A59" s="29"/>
      <c r="B59" s="29" t="s">
        <v>210</v>
      </c>
      <c r="C59" s="29"/>
      <c r="D59" s="29" t="s">
        <v>299</v>
      </c>
      <c r="E59" s="29" t="s">
        <v>300</v>
      </c>
      <c r="F59" s="29" t="s">
        <v>218</v>
      </c>
      <c r="G59" s="29" t="s">
        <v>279</v>
      </c>
      <c r="H59" s="29" t="s">
        <v>280</v>
      </c>
      <c r="I59" s="29" t="s">
        <v>227</v>
      </c>
      <c r="J59" s="32">
        <v>2</v>
      </c>
      <c r="K59" s="33">
        <v>3</v>
      </c>
      <c r="L59" s="32">
        <v>2</v>
      </c>
      <c r="M59" s="32">
        <v>2</v>
      </c>
      <c r="N59" s="30">
        <v>1</v>
      </c>
      <c r="O59">
        <f t="shared" si="2"/>
        <v>1.05</v>
      </c>
      <c r="P59">
        <f t="shared" si="3"/>
        <v>1.05</v>
      </c>
      <c r="Q59">
        <f t="shared" si="4"/>
        <v>1.02</v>
      </c>
      <c r="R59">
        <f t="shared" si="5"/>
        <v>1.01</v>
      </c>
      <c r="S59">
        <f t="shared" si="6"/>
        <v>1</v>
      </c>
      <c r="T59" s="87">
        <f t="array" ref="T59">EXP(SQRT(SUM(LN(O59:S59)^2)))</f>
        <v>1.0751621268805629</v>
      </c>
    </row>
    <row r="60" spans="1:20" ht="26.5" thickBot="1" x14ac:dyDescent="0.4">
      <c r="A60" s="29"/>
      <c r="B60" s="29" t="s">
        <v>210</v>
      </c>
      <c r="C60" s="29"/>
      <c r="D60" s="29" t="s">
        <v>299</v>
      </c>
      <c r="E60" s="29" t="s">
        <v>300</v>
      </c>
      <c r="F60" s="29" t="s">
        <v>218</v>
      </c>
      <c r="G60" s="29" t="s">
        <v>279</v>
      </c>
      <c r="H60" s="29" t="s">
        <v>280</v>
      </c>
      <c r="I60" s="29" t="s">
        <v>227</v>
      </c>
      <c r="J60" s="32">
        <v>2</v>
      </c>
      <c r="K60" s="33">
        <v>3</v>
      </c>
      <c r="L60" s="32">
        <v>2</v>
      </c>
      <c r="M60" s="32">
        <v>2</v>
      </c>
      <c r="N60" s="30">
        <v>1</v>
      </c>
      <c r="O60">
        <f t="shared" si="2"/>
        <v>1.05</v>
      </c>
      <c r="P60">
        <f t="shared" si="3"/>
        <v>1.05</v>
      </c>
      <c r="Q60">
        <f t="shared" si="4"/>
        <v>1.02</v>
      </c>
      <c r="R60">
        <f t="shared" si="5"/>
        <v>1.01</v>
      </c>
      <c r="S60">
        <f t="shared" si="6"/>
        <v>1</v>
      </c>
      <c r="T60" s="87">
        <f t="array" ref="T60">EXP(SQRT(SUM(LN(O60:S60)^2)))</f>
        <v>1.0751621268805629</v>
      </c>
    </row>
    <row r="61" spans="1:20" ht="26.5" thickBot="1" x14ac:dyDescent="0.4">
      <c r="A61" s="29"/>
      <c r="B61" s="29" t="s">
        <v>212</v>
      </c>
      <c r="C61" s="29"/>
      <c r="D61" s="29" t="s">
        <v>299</v>
      </c>
      <c r="E61" s="29" t="s">
        <v>300</v>
      </c>
      <c r="F61" s="29" t="s">
        <v>218</v>
      </c>
      <c r="G61" s="29" t="s">
        <v>279</v>
      </c>
      <c r="H61" s="29" t="s">
        <v>280</v>
      </c>
      <c r="I61" s="29" t="s">
        <v>227</v>
      </c>
      <c r="J61" s="32">
        <v>2</v>
      </c>
      <c r="K61" s="33">
        <v>3</v>
      </c>
      <c r="L61" s="32">
        <v>2</v>
      </c>
      <c r="M61" s="32">
        <v>2</v>
      </c>
      <c r="N61" s="30">
        <v>1</v>
      </c>
      <c r="O61">
        <f t="shared" si="2"/>
        <v>1.05</v>
      </c>
      <c r="P61">
        <f t="shared" si="3"/>
        <v>1.05</v>
      </c>
      <c r="Q61">
        <f t="shared" si="4"/>
        <v>1.02</v>
      </c>
      <c r="R61">
        <f t="shared" si="5"/>
        <v>1.01</v>
      </c>
      <c r="S61">
        <f t="shared" si="6"/>
        <v>1</v>
      </c>
      <c r="T61" s="87">
        <f t="array" ref="T61">EXP(SQRT(SUM(LN(O61:S61)^2)))</f>
        <v>1.0751621268805629</v>
      </c>
    </row>
    <row r="62" spans="1:20" ht="26.5" thickBot="1" x14ac:dyDescent="0.4">
      <c r="A62" s="29"/>
      <c r="B62" s="29" t="s">
        <v>212</v>
      </c>
      <c r="C62" s="29"/>
      <c r="D62" s="29" t="s">
        <v>299</v>
      </c>
      <c r="E62" s="29" t="s">
        <v>300</v>
      </c>
      <c r="F62" s="29" t="s">
        <v>218</v>
      </c>
      <c r="G62" s="29" t="s">
        <v>279</v>
      </c>
      <c r="H62" s="29" t="s">
        <v>280</v>
      </c>
      <c r="I62" s="29" t="s">
        <v>227</v>
      </c>
      <c r="J62" s="32">
        <v>2</v>
      </c>
      <c r="K62" s="33">
        <v>3</v>
      </c>
      <c r="L62" s="32">
        <v>2</v>
      </c>
      <c r="M62" s="32">
        <v>2</v>
      </c>
      <c r="N62" s="30">
        <v>1</v>
      </c>
      <c r="O62">
        <f t="shared" si="2"/>
        <v>1.05</v>
      </c>
      <c r="P62">
        <f t="shared" si="3"/>
        <v>1.05</v>
      </c>
      <c r="Q62">
        <f t="shared" si="4"/>
        <v>1.02</v>
      </c>
      <c r="R62">
        <f t="shared" si="5"/>
        <v>1.01</v>
      </c>
      <c r="S62">
        <f t="shared" si="6"/>
        <v>1</v>
      </c>
      <c r="T62" s="87">
        <f t="array" ref="T62">EXP(SQRT(SUM(LN(O62:S62)^2)))</f>
        <v>1.0751621268805629</v>
      </c>
    </row>
    <row r="63" spans="1:20" ht="26.5" thickBot="1" x14ac:dyDescent="0.4">
      <c r="A63" s="2" t="s">
        <v>153</v>
      </c>
      <c r="B63" s="29" t="s">
        <v>301</v>
      </c>
      <c r="C63" s="29"/>
      <c r="D63" s="29" t="s">
        <v>74</v>
      </c>
      <c r="E63" s="29" t="s">
        <v>302</v>
      </c>
      <c r="F63" s="29" t="s">
        <v>218</v>
      </c>
      <c r="G63" s="29">
        <v>2021</v>
      </c>
      <c r="H63" s="29" t="s">
        <v>280</v>
      </c>
      <c r="I63" s="29" t="s">
        <v>227</v>
      </c>
      <c r="J63" s="32">
        <v>2</v>
      </c>
      <c r="K63" s="33">
        <v>3</v>
      </c>
      <c r="L63" s="30">
        <v>1</v>
      </c>
      <c r="M63" s="32">
        <v>2</v>
      </c>
      <c r="N63" s="30">
        <v>1</v>
      </c>
      <c r="O63">
        <f t="shared" si="2"/>
        <v>1.05</v>
      </c>
      <c r="P63">
        <f t="shared" si="3"/>
        <v>1.05</v>
      </c>
      <c r="Q63">
        <f t="shared" si="4"/>
        <v>1</v>
      </c>
      <c r="R63">
        <f t="shared" si="5"/>
        <v>1.01</v>
      </c>
      <c r="S63">
        <f t="shared" si="6"/>
        <v>1</v>
      </c>
      <c r="T63" s="87">
        <f t="array" ref="T63">EXP(SQRT(SUM(LN(O63:S63)^2)))</f>
        <v>1.0722009304576894</v>
      </c>
    </row>
    <row r="64" spans="1:20" ht="26.5" thickBot="1" x14ac:dyDescent="0.4">
      <c r="A64" s="29"/>
      <c r="B64" s="29" t="s">
        <v>303</v>
      </c>
      <c r="C64" s="29"/>
      <c r="D64" s="29" t="s">
        <v>74</v>
      </c>
      <c r="E64" s="29" t="s">
        <v>302</v>
      </c>
      <c r="F64" s="29" t="s">
        <v>218</v>
      </c>
      <c r="G64" s="29">
        <v>2021</v>
      </c>
      <c r="H64" s="29" t="s">
        <v>280</v>
      </c>
      <c r="I64" s="29" t="s">
        <v>227</v>
      </c>
      <c r="J64" s="32">
        <v>2</v>
      </c>
      <c r="K64" s="33">
        <v>3</v>
      </c>
      <c r="L64" s="30">
        <v>1</v>
      </c>
      <c r="M64" s="32">
        <v>2</v>
      </c>
      <c r="N64" s="30">
        <v>1</v>
      </c>
      <c r="O64">
        <f t="shared" si="2"/>
        <v>1.05</v>
      </c>
      <c r="P64">
        <f t="shared" si="3"/>
        <v>1.05</v>
      </c>
      <c r="Q64">
        <f t="shared" si="4"/>
        <v>1</v>
      </c>
      <c r="R64">
        <f t="shared" si="5"/>
        <v>1.01</v>
      </c>
      <c r="S64">
        <f t="shared" si="6"/>
        <v>1</v>
      </c>
      <c r="T64" s="87">
        <f t="array" ref="T64">EXP(SQRT(SUM(LN(O64:S64)^2)))</f>
        <v>1.0722009304576894</v>
      </c>
    </row>
    <row r="65" spans="1:20" ht="26.5" thickBot="1" x14ac:dyDescent="0.4">
      <c r="A65" s="29"/>
      <c r="B65" s="29" t="s">
        <v>304</v>
      </c>
      <c r="C65" s="29"/>
      <c r="D65" s="29" t="s">
        <v>74</v>
      </c>
      <c r="E65" s="29" t="s">
        <v>302</v>
      </c>
      <c r="F65" s="29" t="s">
        <v>218</v>
      </c>
      <c r="G65" s="29">
        <v>2021</v>
      </c>
      <c r="H65" s="29" t="s">
        <v>280</v>
      </c>
      <c r="I65" s="29" t="s">
        <v>227</v>
      </c>
      <c r="J65" s="32">
        <v>2</v>
      </c>
      <c r="K65" s="33">
        <v>3</v>
      </c>
      <c r="L65" s="30">
        <v>1</v>
      </c>
      <c r="M65" s="32">
        <v>2</v>
      </c>
      <c r="N65" s="30">
        <v>1</v>
      </c>
      <c r="O65">
        <f t="shared" si="2"/>
        <v>1.05</v>
      </c>
      <c r="P65">
        <f t="shared" si="3"/>
        <v>1.05</v>
      </c>
      <c r="Q65">
        <f t="shared" si="4"/>
        <v>1</v>
      </c>
      <c r="R65">
        <f t="shared" si="5"/>
        <v>1.01</v>
      </c>
      <c r="S65">
        <f t="shared" si="6"/>
        <v>1</v>
      </c>
      <c r="T65" s="87">
        <f t="array" ref="T65">EXP(SQRT(SUM(LN(O65:S65)^2)))</f>
        <v>1.0722009304576894</v>
      </c>
    </row>
  </sheetData>
  <mergeCells count="1">
    <mergeCell ref="V3:AA3"/>
  </mergeCells>
  <hyperlinks>
    <hyperlink ref="A1" location="'Table of contents'!A1" display="Table of contents"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
  <sheetViews>
    <sheetView workbookViewId="0"/>
  </sheetViews>
  <sheetFormatPr defaultRowHeight="14.5" x14ac:dyDescent="0.35"/>
  <cols>
    <col min="1" max="1" width="39" customWidth="1"/>
    <col min="2" max="2" width="11.26953125" customWidth="1"/>
  </cols>
  <sheetData>
    <row r="1" spans="1:2" x14ac:dyDescent="0.35">
      <c r="A1" s="78" t="s">
        <v>769</v>
      </c>
    </row>
    <row r="2" spans="1:2" ht="16" thickBot="1" x14ac:dyDescent="0.4">
      <c r="A2" s="79" t="s">
        <v>766</v>
      </c>
    </row>
    <row r="3" spans="1:2" ht="15" thickBot="1" x14ac:dyDescent="0.4">
      <c r="A3" s="2" t="s">
        <v>2</v>
      </c>
      <c r="B3" s="2" t="s">
        <v>5</v>
      </c>
    </row>
    <row r="4" spans="1:2" ht="26.5" thickBot="1" x14ac:dyDescent="0.4">
      <c r="A4" s="4" t="s">
        <v>953</v>
      </c>
      <c r="B4" s="5">
        <v>1</v>
      </c>
    </row>
    <row r="5" spans="1:2" ht="39.5" thickBot="1" x14ac:dyDescent="0.4">
      <c r="A5" s="4" t="s">
        <v>31</v>
      </c>
      <c r="B5" s="6">
        <v>2</v>
      </c>
    </row>
    <row r="6" spans="1:2" ht="26.5" thickBot="1" x14ac:dyDescent="0.4">
      <c r="A6" s="4" t="s">
        <v>32</v>
      </c>
      <c r="B6" s="7">
        <v>3</v>
      </c>
    </row>
    <row r="7" spans="1:2" ht="26.5" thickBot="1" x14ac:dyDescent="0.4">
      <c r="A7" s="4" t="s">
        <v>33</v>
      </c>
      <c r="B7" s="8">
        <v>4</v>
      </c>
    </row>
    <row r="8" spans="1:2" ht="15" thickBot="1" x14ac:dyDescent="0.4">
      <c r="A8" s="4" t="s">
        <v>34</v>
      </c>
      <c r="B8" s="9">
        <v>5</v>
      </c>
    </row>
  </sheetData>
  <hyperlinks>
    <hyperlink ref="A1" location="'Table of contents'!A1" display="Table of contents" xr:uid="{00000000-0004-0000-0200-000000000000}"/>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A9"/>
  <sheetViews>
    <sheetView workbookViewId="0">
      <selection activeCell="A2" sqref="A2"/>
    </sheetView>
  </sheetViews>
  <sheetFormatPr defaultRowHeight="14.5" x14ac:dyDescent="0.35"/>
  <cols>
    <col min="3" max="4" width="0" hidden="1" customWidth="1"/>
  </cols>
  <sheetData>
    <row r="1" spans="1:27" x14ac:dyDescent="0.35">
      <c r="A1" s="78" t="s">
        <v>769</v>
      </c>
    </row>
    <row r="2" spans="1:27" ht="16" thickBot="1" x14ac:dyDescent="0.4">
      <c r="A2" s="79" t="s">
        <v>775</v>
      </c>
    </row>
    <row r="3" spans="1:27" ht="52.5" thickBot="1" x14ac:dyDescent="0.4">
      <c r="A3" s="1" t="s">
        <v>38</v>
      </c>
      <c r="B3" s="2" t="s">
        <v>39</v>
      </c>
      <c r="C3" s="2" t="s">
        <v>540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50" t="s">
        <v>545</v>
      </c>
      <c r="B4" t="s">
        <v>546</v>
      </c>
      <c r="C4">
        <v>15554031</v>
      </c>
      <c r="D4" t="s">
        <v>547</v>
      </c>
      <c r="E4" t="s">
        <v>543</v>
      </c>
      <c r="F4">
        <v>100</v>
      </c>
      <c r="G4">
        <v>2017</v>
      </c>
      <c r="H4" t="s">
        <v>544</v>
      </c>
      <c r="I4" t="s">
        <v>524</v>
      </c>
      <c r="J4" s="59">
        <v>1</v>
      </c>
      <c r="K4" s="59">
        <v>1</v>
      </c>
      <c r="L4" s="66">
        <v>4</v>
      </c>
      <c r="M4" s="59">
        <v>1</v>
      </c>
      <c r="N4" s="59">
        <v>1</v>
      </c>
      <c r="O4">
        <f t="shared" ref="O4:S5" si="0">IF(J4=1,W$5,IF(J4=2,W$6,IF(J4=3,W$7,IF(J4=4,W$8,IF(J4=5,W$9,"no")))))</f>
        <v>1</v>
      </c>
      <c r="P4">
        <f t="shared" si="0"/>
        <v>1</v>
      </c>
      <c r="Q4">
        <f t="shared" si="0"/>
        <v>1.2</v>
      </c>
      <c r="R4">
        <f t="shared" si="0"/>
        <v>1</v>
      </c>
      <c r="S4">
        <f t="shared" si="0"/>
        <v>1</v>
      </c>
      <c r="T4" s="87">
        <f t="array" ref="T4">EXP(SQRT(SUM(LN(O4:S4)^2)))</f>
        <v>1.2</v>
      </c>
      <c r="V4" s="81" t="s">
        <v>772</v>
      </c>
      <c r="W4" s="2" t="s">
        <v>47</v>
      </c>
      <c r="X4" s="2" t="s">
        <v>48</v>
      </c>
      <c r="Y4" s="2" t="s">
        <v>49</v>
      </c>
      <c r="Z4" s="2" t="s">
        <v>50</v>
      </c>
      <c r="AA4" s="2" t="s">
        <v>51</v>
      </c>
    </row>
    <row r="5" spans="1:27" x14ac:dyDescent="0.35">
      <c r="A5" s="50" t="s">
        <v>254</v>
      </c>
      <c r="B5" t="s">
        <v>541</v>
      </c>
      <c r="C5">
        <v>91702</v>
      </c>
      <c r="D5" t="s">
        <v>542</v>
      </c>
      <c r="E5" t="s">
        <v>543</v>
      </c>
      <c r="F5">
        <v>100</v>
      </c>
      <c r="G5">
        <v>2017</v>
      </c>
      <c r="H5" t="s">
        <v>544</v>
      </c>
      <c r="I5" t="s">
        <v>524</v>
      </c>
      <c r="J5" s="59">
        <v>1</v>
      </c>
      <c r="K5" s="59">
        <v>1</v>
      </c>
      <c r="L5" s="61">
        <v>2</v>
      </c>
      <c r="M5" s="59">
        <v>1</v>
      </c>
      <c r="N5" s="59">
        <v>1</v>
      </c>
      <c r="O5">
        <f t="shared" si="0"/>
        <v>1</v>
      </c>
      <c r="P5">
        <f t="shared" si="0"/>
        <v>1</v>
      </c>
      <c r="Q5">
        <f t="shared" si="0"/>
        <v>1.02</v>
      </c>
      <c r="R5">
        <f t="shared" si="0"/>
        <v>1</v>
      </c>
      <c r="S5">
        <f t="shared" si="0"/>
        <v>1</v>
      </c>
      <c r="T5" s="87">
        <f t="array" ref="T5">EXP(SQRT(SUM(LN(O5:S5)^2)))</f>
        <v>1.02</v>
      </c>
      <c r="V5" s="82">
        <v>1</v>
      </c>
      <c r="W5">
        <v>1</v>
      </c>
      <c r="X5">
        <v>1</v>
      </c>
      <c r="Y5">
        <v>1</v>
      </c>
      <c r="Z5">
        <v>1</v>
      </c>
      <c r="AA5" s="83">
        <v>1</v>
      </c>
    </row>
    <row r="6" spans="1:27" x14ac:dyDescent="0.35">
      <c r="T6" s="87"/>
      <c r="V6" s="82">
        <v>2</v>
      </c>
      <c r="W6">
        <v>1.05</v>
      </c>
      <c r="X6">
        <v>1.02</v>
      </c>
      <c r="Y6">
        <v>1.02</v>
      </c>
      <c r="Z6">
        <v>1.01</v>
      </c>
      <c r="AA6" s="83">
        <v>1.05</v>
      </c>
    </row>
    <row r="7" spans="1:27" x14ac:dyDescent="0.35">
      <c r="T7" s="87"/>
      <c r="V7" s="82">
        <v>3</v>
      </c>
      <c r="W7">
        <v>1.1000000000000001</v>
      </c>
      <c r="X7">
        <v>1.05</v>
      </c>
      <c r="Y7">
        <v>1.1000000000000001</v>
      </c>
      <c r="Z7">
        <v>1.02</v>
      </c>
      <c r="AA7" s="83">
        <v>1.2</v>
      </c>
    </row>
    <row r="8" spans="1:27" x14ac:dyDescent="0.35">
      <c r="T8" s="87"/>
      <c r="V8" s="82">
        <v>4</v>
      </c>
      <c r="W8">
        <v>1.2</v>
      </c>
      <c r="X8">
        <v>1.1000000000000001</v>
      </c>
      <c r="Y8">
        <v>1.2</v>
      </c>
      <c r="Z8">
        <v>1.05</v>
      </c>
      <c r="AA8" s="83">
        <v>1.5</v>
      </c>
    </row>
    <row r="9" spans="1:27" ht="15" thickBot="1" x14ac:dyDescent="0.4">
      <c r="T9" s="87"/>
      <c r="V9" s="84">
        <v>5</v>
      </c>
      <c r="W9" s="85">
        <v>1.5</v>
      </c>
      <c r="X9" s="85">
        <v>1.2</v>
      </c>
      <c r="Y9" s="85">
        <v>1.5</v>
      </c>
      <c r="Z9" s="85">
        <v>1.1000000000000001</v>
      </c>
      <c r="AA9" s="86">
        <v>2</v>
      </c>
    </row>
  </sheetData>
  <mergeCells count="1">
    <mergeCell ref="V3:AA3"/>
  </mergeCells>
  <hyperlinks>
    <hyperlink ref="A1" location="'Table of contents'!A1" display="Table of contents" xr:uid="{00000000-0004-0000-1D00-00000000000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A9"/>
  <sheetViews>
    <sheetView tabSelected="1" workbookViewId="0">
      <selection activeCell="C8" sqref="C8"/>
    </sheetView>
  </sheetViews>
  <sheetFormatPr defaultRowHeight="14.5" x14ac:dyDescent="0.35"/>
  <cols>
    <col min="3" max="4" width="8.7265625" customWidth="1"/>
  </cols>
  <sheetData>
    <row r="1" spans="1:27" x14ac:dyDescent="0.35">
      <c r="A1" s="78" t="s">
        <v>769</v>
      </c>
    </row>
    <row r="2" spans="1:27" ht="16" thickBot="1" x14ac:dyDescent="0.4">
      <c r="A2" s="79" t="s">
        <v>776</v>
      </c>
    </row>
    <row r="3" spans="1:27" ht="52.5" thickBot="1" x14ac:dyDescent="0.4">
      <c r="A3" s="1" t="s">
        <v>38</v>
      </c>
      <c r="B3" s="2" t="s">
        <v>39</v>
      </c>
      <c r="C3" s="2" t="s">
        <v>540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50" t="s">
        <v>61</v>
      </c>
      <c r="B4" t="s">
        <v>548</v>
      </c>
      <c r="C4">
        <v>977000</v>
      </c>
      <c r="D4" t="s">
        <v>549</v>
      </c>
      <c r="E4" t="s">
        <v>550</v>
      </c>
      <c r="F4" t="s">
        <v>551</v>
      </c>
      <c r="G4">
        <v>2021</v>
      </c>
      <c r="H4" t="s">
        <v>544</v>
      </c>
      <c r="I4" t="s">
        <v>523</v>
      </c>
      <c r="J4" s="59">
        <v>1</v>
      </c>
      <c r="K4" s="75">
        <v>3</v>
      </c>
      <c r="L4" s="59">
        <v>1</v>
      </c>
      <c r="M4" s="59">
        <v>1</v>
      </c>
      <c r="N4" s="59">
        <v>1</v>
      </c>
      <c r="O4">
        <f t="shared" ref="O4:S5" si="0">IF(J4=1,W$5,IF(J4=2,W$6,IF(J4=3,W$7,IF(J4=4,W$8,IF(J4=5,W$9,"no")))))</f>
        <v>1</v>
      </c>
      <c r="P4">
        <f t="shared" si="0"/>
        <v>1.05</v>
      </c>
      <c r="Q4">
        <f t="shared" si="0"/>
        <v>1</v>
      </c>
      <c r="R4">
        <f t="shared" si="0"/>
        <v>1</v>
      </c>
      <c r="S4">
        <f t="shared" si="0"/>
        <v>1</v>
      </c>
      <c r="T4" s="87">
        <f t="array" ref="T4">EXP(SQRT(SUM(LN(O4:S4)^2)))</f>
        <v>1.05</v>
      </c>
      <c r="V4" s="81" t="s">
        <v>772</v>
      </c>
      <c r="W4" s="2" t="s">
        <v>47</v>
      </c>
      <c r="X4" s="2" t="s">
        <v>48</v>
      </c>
      <c r="Y4" s="2" t="s">
        <v>49</v>
      </c>
      <c r="Z4" s="2" t="s">
        <v>50</v>
      </c>
      <c r="AA4" s="2" t="s">
        <v>51</v>
      </c>
    </row>
    <row r="5" spans="1:27" x14ac:dyDescent="0.35">
      <c r="B5" t="s">
        <v>552</v>
      </c>
      <c r="C5">
        <v>834000</v>
      </c>
      <c r="D5" t="s">
        <v>549</v>
      </c>
      <c r="E5" t="s">
        <v>550</v>
      </c>
      <c r="F5" t="s">
        <v>551</v>
      </c>
      <c r="G5">
        <v>2021</v>
      </c>
      <c r="H5" t="s">
        <v>544</v>
      </c>
      <c r="I5" t="s">
        <v>523</v>
      </c>
      <c r="J5" s="59">
        <v>1</v>
      </c>
      <c r="K5" s="75">
        <v>3</v>
      </c>
      <c r="L5" s="59">
        <v>1</v>
      </c>
      <c r="M5" s="59">
        <v>1</v>
      </c>
      <c r="N5" s="59">
        <v>1</v>
      </c>
      <c r="O5">
        <f t="shared" si="0"/>
        <v>1</v>
      </c>
      <c r="P5">
        <f t="shared" si="0"/>
        <v>1.05</v>
      </c>
      <c r="Q5">
        <f t="shared" si="0"/>
        <v>1</v>
      </c>
      <c r="R5">
        <f t="shared" si="0"/>
        <v>1</v>
      </c>
      <c r="S5">
        <f t="shared" si="0"/>
        <v>1</v>
      </c>
      <c r="T5" s="87">
        <f t="array" ref="T5">EXP(SQRT(SUM(LN(O5:S5)^2)))</f>
        <v>1.05</v>
      </c>
      <c r="V5" s="82">
        <v>1</v>
      </c>
      <c r="W5">
        <v>1</v>
      </c>
      <c r="X5">
        <v>1</v>
      </c>
      <c r="Y5">
        <v>1</v>
      </c>
      <c r="Z5">
        <v>1</v>
      </c>
      <c r="AA5" s="83">
        <v>1</v>
      </c>
    </row>
    <row r="6" spans="1:27" x14ac:dyDescent="0.35">
      <c r="A6" s="50" t="s">
        <v>545</v>
      </c>
      <c r="B6" t="s">
        <v>546</v>
      </c>
      <c r="C6">
        <v>8549000</v>
      </c>
      <c r="D6" t="s">
        <v>547</v>
      </c>
      <c r="E6" t="s">
        <v>550</v>
      </c>
      <c r="F6" t="s">
        <v>551</v>
      </c>
      <c r="G6">
        <v>2021</v>
      </c>
      <c r="H6" t="s">
        <v>544</v>
      </c>
      <c r="I6" t="s">
        <v>523</v>
      </c>
      <c r="J6" s="59">
        <v>1</v>
      </c>
      <c r="K6" s="75">
        <v>3</v>
      </c>
      <c r="L6" s="59">
        <v>1</v>
      </c>
      <c r="M6" s="59">
        <v>1</v>
      </c>
      <c r="N6" s="59">
        <v>1</v>
      </c>
      <c r="O6">
        <f t="shared" ref="O6:O7" si="1">IF(J6=1,W$5,IF(J6=2,W$6,IF(J6=3,W$7,IF(J6=4,W$8,IF(J6=5,W$9,"no")))))</f>
        <v>1</v>
      </c>
      <c r="P6">
        <f t="shared" ref="P6:P7" si="2">IF(K6=1,X$5,IF(K6=2,X$6,IF(K6=3,X$7,IF(K6=4,X$8,IF(K6=5,X$9,"no")))))</f>
        <v>1.05</v>
      </c>
      <c r="Q6">
        <f t="shared" ref="Q6:Q7" si="3">IF(L6=1,Y$5,IF(L6=2,Y$6,IF(L6=3,Y$7,IF(L6=4,Y$8,IF(L6=5,Y$9,"no")))))</f>
        <v>1</v>
      </c>
      <c r="R6">
        <f t="shared" ref="R6:R7" si="4">IF(M6=1,Z$5,IF(M6=2,Z$6,IF(M6=3,Z$7,IF(M6=4,Z$8,IF(M6=5,Z$9,"no")))))</f>
        <v>1</v>
      </c>
      <c r="S6">
        <f t="shared" ref="S6:S7" si="5">IF(N6=1,AA$5,IF(N6=2,AA$6,IF(N6=3,AA$7,IF(N6=4,AA$8,IF(N6=5,AA$9,"no")))))</f>
        <v>1</v>
      </c>
      <c r="T6" s="87">
        <f t="array" ref="T6">EXP(SQRT(SUM(LN(O6:S6)^2)))</f>
        <v>1.05</v>
      </c>
      <c r="V6" s="82">
        <v>2</v>
      </c>
      <c r="W6">
        <v>1.05</v>
      </c>
      <c r="X6">
        <v>1.02</v>
      </c>
      <c r="Y6">
        <v>1.02</v>
      </c>
      <c r="Z6">
        <v>1.01</v>
      </c>
      <c r="AA6" s="83">
        <v>1.05</v>
      </c>
    </row>
    <row r="7" spans="1:27" x14ac:dyDescent="0.35">
      <c r="B7" t="s">
        <v>53</v>
      </c>
      <c r="C7">
        <f>(1280+1025+2230+2123+1972)/5</f>
        <v>1726</v>
      </c>
      <c r="D7" t="s">
        <v>553</v>
      </c>
      <c r="E7" t="s">
        <v>550</v>
      </c>
      <c r="F7" t="s">
        <v>551</v>
      </c>
      <c r="G7" t="s">
        <v>795</v>
      </c>
      <c r="H7" t="s">
        <v>544</v>
      </c>
      <c r="I7" t="s">
        <v>523</v>
      </c>
      <c r="J7" s="59">
        <v>1</v>
      </c>
      <c r="K7" s="75">
        <v>3</v>
      </c>
      <c r="L7" s="59">
        <v>1</v>
      </c>
      <c r="M7" s="59">
        <v>1</v>
      </c>
      <c r="N7" s="59">
        <v>1</v>
      </c>
      <c r="O7">
        <f t="shared" si="1"/>
        <v>1</v>
      </c>
      <c r="P7">
        <f t="shared" si="2"/>
        <v>1.05</v>
      </c>
      <c r="Q7">
        <f t="shared" si="3"/>
        <v>1</v>
      </c>
      <c r="R7">
        <f t="shared" si="4"/>
        <v>1</v>
      </c>
      <c r="S7">
        <f t="shared" si="5"/>
        <v>1</v>
      </c>
      <c r="T7" s="87">
        <f t="array" ref="T7">EXP(SQRT(SUM(LN(O7:S7)^2)))</f>
        <v>1.05</v>
      </c>
      <c r="V7" s="82">
        <v>3</v>
      </c>
      <c r="W7">
        <v>1.1000000000000001</v>
      </c>
      <c r="X7">
        <v>1.05</v>
      </c>
      <c r="Y7">
        <v>1.1000000000000001</v>
      </c>
      <c r="Z7">
        <v>1.02</v>
      </c>
      <c r="AA7" s="83">
        <v>1.2</v>
      </c>
    </row>
    <row r="8" spans="1:27" x14ac:dyDescent="0.35">
      <c r="C8">
        <f>782.9/0.404686</f>
        <v>1934.5863212465961</v>
      </c>
      <c r="D8" t="s">
        <v>216</v>
      </c>
      <c r="T8" s="87"/>
      <c r="V8" s="82">
        <v>4</v>
      </c>
      <c r="W8">
        <v>1.2</v>
      </c>
      <c r="X8">
        <v>1.1000000000000001</v>
      </c>
      <c r="Y8">
        <v>1.2</v>
      </c>
      <c r="Z8">
        <v>1.05</v>
      </c>
      <c r="AA8" s="83">
        <v>1.5</v>
      </c>
    </row>
    <row r="9" spans="1:27" ht="15" thickBot="1" x14ac:dyDescent="0.4">
      <c r="T9" s="87"/>
      <c r="V9" s="84">
        <v>5</v>
      </c>
      <c r="W9" s="85">
        <v>1.5</v>
      </c>
      <c r="X9" s="85">
        <v>1.2</v>
      </c>
      <c r="Y9" s="85">
        <v>1.5</v>
      </c>
      <c r="Z9" s="85">
        <v>1.1000000000000001</v>
      </c>
      <c r="AA9" s="86">
        <v>2</v>
      </c>
    </row>
  </sheetData>
  <mergeCells count="1">
    <mergeCell ref="V3:AA3"/>
  </mergeCells>
  <hyperlinks>
    <hyperlink ref="A1" location="'Table of contents'!A1" display="Table of contents" xr:uid="{00000000-0004-0000-1E00-000000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A40"/>
  <sheetViews>
    <sheetView zoomScale="70" zoomScaleNormal="70" workbookViewId="0">
      <pane ySplit="3" topLeftCell="A10" activePane="bottomLeft" state="frozen"/>
      <selection pane="bottomLeft" activeCell="C16" sqref="C16"/>
    </sheetView>
  </sheetViews>
  <sheetFormatPr defaultRowHeight="14.5" x14ac:dyDescent="0.35"/>
  <cols>
    <col min="1" max="1" width="19.453125" style="38" customWidth="1"/>
    <col min="2" max="2" width="18" style="38" customWidth="1"/>
    <col min="3" max="3" width="12.453125" style="38" customWidth="1"/>
    <col min="4" max="4" width="25.453125" style="38" customWidth="1"/>
    <col min="5" max="5" width="40.54296875" style="38" customWidth="1"/>
    <col min="6" max="6" width="18" style="38" customWidth="1"/>
    <col min="7" max="7" width="16.7265625" style="38" customWidth="1"/>
    <col min="8" max="8" width="16.81640625" style="38" customWidth="1"/>
    <col min="9" max="9" width="33.7265625" style="38" customWidth="1"/>
  </cols>
  <sheetData>
    <row r="1" spans="1:27" x14ac:dyDescent="0.35">
      <c r="A1" s="78" t="s">
        <v>769</v>
      </c>
    </row>
    <row r="2" spans="1:27" ht="16" thickBot="1" x14ac:dyDescent="0.4">
      <c r="A2" s="79" t="s">
        <v>758</v>
      </c>
    </row>
    <row r="3" spans="1:27" ht="60" customHeight="1" thickBot="1" x14ac:dyDescent="0.4">
      <c r="A3" s="1" t="s">
        <v>38</v>
      </c>
      <c r="B3" s="2" t="s">
        <v>39</v>
      </c>
      <c r="C3" s="2" t="s">
        <v>420</v>
      </c>
      <c r="D3" s="2" t="s">
        <v>41</v>
      </c>
      <c r="E3" s="2" t="s">
        <v>42</v>
      </c>
      <c r="F3" s="2" t="s">
        <v>43</v>
      </c>
      <c r="G3" s="2" t="s">
        <v>44</v>
      </c>
      <c r="H3" s="2" t="s">
        <v>45</v>
      </c>
      <c r="I3" s="2" t="s">
        <v>46</v>
      </c>
      <c r="J3" s="2" t="s">
        <v>47</v>
      </c>
      <c r="K3" s="2" t="s">
        <v>48</v>
      </c>
      <c r="L3" s="2" t="s">
        <v>49</v>
      </c>
      <c r="M3" s="2" t="s">
        <v>50</v>
      </c>
      <c r="N3" s="2" t="s">
        <v>51</v>
      </c>
      <c r="O3" s="2" t="s">
        <v>47</v>
      </c>
      <c r="P3" s="2" t="s">
        <v>48</v>
      </c>
      <c r="Q3" s="2" t="s">
        <v>49</v>
      </c>
      <c r="R3" s="2" t="s">
        <v>50</v>
      </c>
      <c r="S3" s="2" t="s">
        <v>51</v>
      </c>
      <c r="T3" s="80" t="s">
        <v>770</v>
      </c>
      <c r="V3" s="122" t="s">
        <v>771</v>
      </c>
      <c r="W3" s="123"/>
      <c r="X3" s="123"/>
      <c r="Y3" s="123"/>
      <c r="Z3" s="123"/>
      <c r="AA3" s="124"/>
    </row>
    <row r="4" spans="1:27" ht="15" thickBot="1" x14ac:dyDescent="0.4">
      <c r="A4" s="63" t="s">
        <v>554</v>
      </c>
      <c r="B4" s="58"/>
      <c r="C4" s="58"/>
      <c r="D4" s="58"/>
      <c r="E4" s="58"/>
      <c r="F4" s="58"/>
      <c r="G4" s="58"/>
      <c r="H4" s="58"/>
      <c r="I4" s="58"/>
      <c r="J4" s="58"/>
      <c r="K4" s="58"/>
      <c r="L4" s="58"/>
      <c r="M4" s="58"/>
      <c r="N4" s="58"/>
      <c r="O4" t="str">
        <f t="shared" ref="O4:S5" si="0">IF(J4=1,W$5,IF(J4=2,W$6,IF(J4=3,W$7,IF(J4=4,W$8,IF(J4=5,W$9,"no")))))</f>
        <v>no</v>
      </c>
      <c r="P4" t="str">
        <f t="shared" si="0"/>
        <v>no</v>
      </c>
      <c r="Q4" t="str">
        <f t="shared" si="0"/>
        <v>no</v>
      </c>
      <c r="R4" t="str">
        <f t="shared" si="0"/>
        <v>no</v>
      </c>
      <c r="S4" t="str">
        <f t="shared" si="0"/>
        <v>no</v>
      </c>
      <c r="T4" s="87" t="e">
        <f t="array" ref="T4">EXP(SQRT(SUM(LN(O4:S4)^2)))</f>
        <v>#VALUE!</v>
      </c>
      <c r="V4" s="81" t="s">
        <v>772</v>
      </c>
      <c r="W4" s="2" t="s">
        <v>47</v>
      </c>
      <c r="X4" s="2" t="s">
        <v>48</v>
      </c>
      <c r="Y4" s="2" t="s">
        <v>49</v>
      </c>
      <c r="Z4" s="2" t="s">
        <v>50</v>
      </c>
      <c r="AA4" s="2" t="s">
        <v>51</v>
      </c>
    </row>
    <row r="5" spans="1:27" ht="32.25" customHeight="1" x14ac:dyDescent="0.35">
      <c r="A5" s="47" t="s">
        <v>53</v>
      </c>
      <c r="B5" s="38" t="s">
        <v>421</v>
      </c>
      <c r="C5" s="38">
        <v>2028.45</v>
      </c>
      <c r="D5" s="38" t="s">
        <v>74</v>
      </c>
      <c r="E5" s="38" t="s">
        <v>555</v>
      </c>
      <c r="F5" s="38" t="s">
        <v>324</v>
      </c>
      <c r="G5" s="38">
        <v>2017</v>
      </c>
      <c r="H5" s="38" t="s">
        <v>544</v>
      </c>
      <c r="I5" s="38" t="s">
        <v>556</v>
      </c>
      <c r="J5" s="59">
        <v>1</v>
      </c>
      <c r="K5" s="59">
        <v>1</v>
      </c>
      <c r="L5" s="40">
        <v>4</v>
      </c>
      <c r="M5" s="42">
        <v>1</v>
      </c>
      <c r="N5" s="42">
        <v>1</v>
      </c>
      <c r="O5">
        <f t="shared" si="0"/>
        <v>1</v>
      </c>
      <c r="P5">
        <f t="shared" si="0"/>
        <v>1</v>
      </c>
      <c r="Q5">
        <f t="shared" si="0"/>
        <v>1.2</v>
      </c>
      <c r="R5">
        <f t="shared" si="0"/>
        <v>1</v>
      </c>
      <c r="S5">
        <f t="shared" si="0"/>
        <v>1</v>
      </c>
      <c r="T5" s="87">
        <f t="array" ref="T5">EXP(SQRT(SUM(LN(O5:S5)^2)))</f>
        <v>1.2</v>
      </c>
      <c r="V5" s="82">
        <v>1</v>
      </c>
      <c r="W5">
        <v>1</v>
      </c>
      <c r="X5">
        <v>1</v>
      </c>
      <c r="Y5">
        <v>1</v>
      </c>
      <c r="Z5">
        <v>1</v>
      </c>
      <c r="AA5" s="83">
        <v>1</v>
      </c>
    </row>
    <row r="6" spans="1:27" ht="24.75" customHeight="1" x14ac:dyDescent="0.35">
      <c r="A6" s="47" t="s">
        <v>61</v>
      </c>
      <c r="B6" s="38" t="s">
        <v>422</v>
      </c>
      <c r="O6" t="str">
        <f t="shared" ref="O6:S7" si="1">IF(J6=1,W$5,IF(J6=2,W$6,IF(J6=3,W$7,IF(J6=4,W$8,IF(J6=5,W$9,"no")))))</f>
        <v>no</v>
      </c>
      <c r="P6" t="str">
        <f t="shared" si="1"/>
        <v>no</v>
      </c>
      <c r="Q6" t="str">
        <f t="shared" si="1"/>
        <v>no</v>
      </c>
      <c r="R6" t="str">
        <f t="shared" si="1"/>
        <v>no</v>
      </c>
      <c r="S6" t="str">
        <f t="shared" si="1"/>
        <v>no</v>
      </c>
      <c r="T6" s="87" t="e">
        <f t="array" ref="T6">EXP(SQRT(SUM(LN(O6:S6)^2)))</f>
        <v>#VALUE!</v>
      </c>
      <c r="V6" s="82">
        <v>2</v>
      </c>
      <c r="W6">
        <v>1.05</v>
      </c>
      <c r="X6">
        <v>1.02</v>
      </c>
      <c r="Y6">
        <v>1.02</v>
      </c>
      <c r="Z6">
        <v>1.01</v>
      </c>
      <c r="AA6" s="83">
        <v>1.05</v>
      </c>
    </row>
    <row r="7" spans="1:27" ht="19.5" customHeight="1" x14ac:dyDescent="0.35">
      <c r="A7" s="47"/>
      <c r="B7" s="38" t="s">
        <v>423</v>
      </c>
      <c r="O7" t="str">
        <f t="shared" si="1"/>
        <v>no</v>
      </c>
      <c r="P7" t="str">
        <f t="shared" si="1"/>
        <v>no</v>
      </c>
      <c r="Q7" t="str">
        <f t="shared" si="1"/>
        <v>no</v>
      </c>
      <c r="R7" t="str">
        <f t="shared" si="1"/>
        <v>no</v>
      </c>
      <c r="S7" t="str">
        <f t="shared" si="1"/>
        <v>no</v>
      </c>
      <c r="T7" s="87" t="e">
        <f t="array" ref="T7">EXP(SQRT(SUM(LN(O7:S7)^2)))</f>
        <v>#VALUE!</v>
      </c>
      <c r="V7" s="82">
        <v>3</v>
      </c>
      <c r="W7">
        <v>1.1000000000000001</v>
      </c>
      <c r="X7">
        <v>1.05</v>
      </c>
      <c r="Y7">
        <v>1.1000000000000001</v>
      </c>
      <c r="Z7">
        <v>1.02</v>
      </c>
      <c r="AA7" s="83">
        <v>1.2</v>
      </c>
    </row>
    <row r="8" spans="1:27" ht="67.5" customHeight="1" x14ac:dyDescent="0.35">
      <c r="A8" s="47" t="s">
        <v>67</v>
      </c>
      <c r="B8" s="38" t="s">
        <v>67</v>
      </c>
      <c r="C8" s="38">
        <v>168.13</v>
      </c>
      <c r="D8" s="38" t="s">
        <v>74</v>
      </c>
      <c r="E8" s="38" t="s">
        <v>557</v>
      </c>
      <c r="F8" s="38" t="s">
        <v>558</v>
      </c>
      <c r="G8" s="38" t="s">
        <v>738</v>
      </c>
      <c r="H8" s="38" t="s">
        <v>559</v>
      </c>
      <c r="I8" s="38" t="s">
        <v>560</v>
      </c>
      <c r="J8" s="66">
        <v>4</v>
      </c>
      <c r="K8" s="61">
        <v>2</v>
      </c>
      <c r="L8" s="61">
        <v>2</v>
      </c>
      <c r="M8" s="59">
        <v>1</v>
      </c>
      <c r="N8" s="61">
        <v>2</v>
      </c>
      <c r="O8">
        <f t="shared" ref="O8:O40" si="2">IF(J8=1,W$5,IF(J8=2,W$6,IF(J8=3,W$7,IF(J8=4,W$8,IF(J8=5,W$9,"no")))))</f>
        <v>1.2</v>
      </c>
      <c r="P8">
        <f t="shared" ref="P8:P40" si="3">IF(K8=1,X$5,IF(K8=2,X$6,IF(K8=3,X$7,IF(K8=4,X$8,IF(K8=5,X$9,"no")))))</f>
        <v>1.02</v>
      </c>
      <c r="Q8">
        <f t="shared" ref="Q8:Q40" si="4">IF(L8=1,Y$5,IF(L8=2,Y$6,IF(L8=3,Y$7,IF(L8=4,Y$8,IF(L8=5,Y$9,"no")))))</f>
        <v>1.02</v>
      </c>
      <c r="R8">
        <f t="shared" ref="R8:R40" si="5">IF(M8=1,Z$5,IF(M8=2,Z$6,IF(M8=3,Z$7,IF(M8=4,Z$8,IF(M8=5,Z$9,"no")))))</f>
        <v>1</v>
      </c>
      <c r="S8">
        <f t="shared" ref="S8:S40" si="6">IF(N8=1,AA$5,IF(N8=2,AA$6,IF(N8=3,AA$7,IF(N8=4,AA$8,IF(N8=5,AA$9,"no")))))</f>
        <v>1.05</v>
      </c>
      <c r="T8" s="87">
        <f t="array" ref="T8">EXP(SQRT(SUM(LN(O8:S8)^2)))</f>
        <v>1.2102214383667471</v>
      </c>
      <c r="V8" s="82">
        <v>4</v>
      </c>
      <c r="W8">
        <v>1.2</v>
      </c>
      <c r="X8">
        <v>1.1000000000000001</v>
      </c>
      <c r="Y8">
        <v>1.2</v>
      </c>
      <c r="Z8">
        <v>1.05</v>
      </c>
      <c r="AA8" s="83">
        <v>1.5</v>
      </c>
    </row>
    <row r="9" spans="1:27" ht="15" thickBot="1" x14ac:dyDescent="0.4">
      <c r="A9" s="47" t="s">
        <v>237</v>
      </c>
      <c r="B9" s="38" t="s">
        <v>424</v>
      </c>
      <c r="O9" t="str">
        <f t="shared" si="2"/>
        <v>no</v>
      </c>
      <c r="P9" t="str">
        <f t="shared" si="3"/>
        <v>no</v>
      </c>
      <c r="Q9" t="str">
        <f t="shared" si="4"/>
        <v>no</v>
      </c>
      <c r="R9" t="str">
        <f t="shared" si="5"/>
        <v>no</v>
      </c>
      <c r="S9" t="str">
        <f t="shared" si="6"/>
        <v>no</v>
      </c>
      <c r="T9" s="87" t="e">
        <f t="array" ref="T9">EXP(SQRT(SUM(LN(O9:S9)^2)))</f>
        <v>#VALUE!</v>
      </c>
      <c r="V9" s="84">
        <v>5</v>
      </c>
      <c r="W9" s="85">
        <v>1.5</v>
      </c>
      <c r="X9" s="85">
        <v>1.2</v>
      </c>
      <c r="Y9" s="85">
        <v>1.5</v>
      </c>
      <c r="Z9" s="85">
        <v>1.1000000000000001</v>
      </c>
      <c r="AA9" s="86">
        <v>2</v>
      </c>
    </row>
    <row r="10" spans="1:27" x14ac:dyDescent="0.35">
      <c r="A10" s="47"/>
      <c r="B10" s="38" t="s">
        <v>425</v>
      </c>
      <c r="O10" t="str">
        <f t="shared" si="2"/>
        <v>no</v>
      </c>
      <c r="P10" t="str">
        <f t="shared" si="3"/>
        <v>no</v>
      </c>
      <c r="Q10" t="str">
        <f t="shared" si="4"/>
        <v>no</v>
      </c>
      <c r="R10" t="str">
        <f t="shared" si="5"/>
        <v>no</v>
      </c>
      <c r="S10" t="str">
        <f t="shared" si="6"/>
        <v>no</v>
      </c>
      <c r="T10" s="87" t="e">
        <f t="array" ref="T10">EXP(SQRT(SUM(LN(O10:S10)^2)))</f>
        <v>#VALUE!</v>
      </c>
    </row>
    <row r="11" spans="1:27" ht="60.75" customHeight="1" x14ac:dyDescent="0.35">
      <c r="A11" s="47"/>
      <c r="B11" s="38" t="s">
        <v>426</v>
      </c>
      <c r="C11" s="38">
        <v>5.6</v>
      </c>
      <c r="D11" s="38" t="s">
        <v>561</v>
      </c>
      <c r="E11" s="38" t="s">
        <v>562</v>
      </c>
      <c r="F11" s="38" t="s">
        <v>558</v>
      </c>
      <c r="G11" s="38" t="s">
        <v>738</v>
      </c>
      <c r="H11" s="38" t="s">
        <v>559</v>
      </c>
      <c r="I11" s="38" t="s">
        <v>563</v>
      </c>
      <c r="J11" s="66">
        <v>4</v>
      </c>
      <c r="K11" s="61">
        <v>2</v>
      </c>
      <c r="L11" s="61">
        <v>2</v>
      </c>
      <c r="M11" s="59">
        <v>1</v>
      </c>
      <c r="N11" s="61">
        <v>2</v>
      </c>
      <c r="O11">
        <f t="shared" si="2"/>
        <v>1.2</v>
      </c>
      <c r="P11">
        <f t="shared" si="3"/>
        <v>1.02</v>
      </c>
      <c r="Q11">
        <f t="shared" si="4"/>
        <v>1.02</v>
      </c>
      <c r="R11">
        <f t="shared" si="5"/>
        <v>1</v>
      </c>
      <c r="S11">
        <f t="shared" si="6"/>
        <v>1.05</v>
      </c>
      <c r="T11" s="87">
        <f t="array" ref="T11">EXP(SQRT(SUM(LN(O11:S11)^2)))</f>
        <v>1.2102214383667471</v>
      </c>
    </row>
    <row r="12" spans="1:27" ht="79.5" customHeight="1" x14ac:dyDescent="0.35">
      <c r="A12" s="47"/>
      <c r="B12" s="38" t="s">
        <v>427</v>
      </c>
      <c r="C12" s="38">
        <v>28.02</v>
      </c>
      <c r="D12" s="38" t="s">
        <v>564</v>
      </c>
      <c r="E12" s="38" t="s">
        <v>562</v>
      </c>
      <c r="F12" s="38" t="s">
        <v>558</v>
      </c>
      <c r="G12" s="38" t="s">
        <v>738</v>
      </c>
      <c r="H12" s="38" t="s">
        <v>559</v>
      </c>
      <c r="I12" s="38" t="s">
        <v>563</v>
      </c>
      <c r="J12" s="66">
        <v>4</v>
      </c>
      <c r="K12" s="61">
        <v>2</v>
      </c>
      <c r="L12" s="61">
        <v>2</v>
      </c>
      <c r="M12" s="59">
        <v>1</v>
      </c>
      <c r="N12" s="61">
        <v>2</v>
      </c>
      <c r="O12">
        <f t="shared" si="2"/>
        <v>1.2</v>
      </c>
      <c r="P12">
        <f t="shared" si="3"/>
        <v>1.02</v>
      </c>
      <c r="Q12">
        <f t="shared" si="4"/>
        <v>1.02</v>
      </c>
      <c r="R12">
        <f t="shared" si="5"/>
        <v>1</v>
      </c>
      <c r="S12">
        <f t="shared" si="6"/>
        <v>1.05</v>
      </c>
      <c r="T12" s="87">
        <f t="array" ref="T12">EXP(SQRT(SUM(LN(O12:S12)^2)))</f>
        <v>1.2102214383667471</v>
      </c>
    </row>
    <row r="13" spans="1:27" ht="69.75" customHeight="1" x14ac:dyDescent="0.35">
      <c r="A13" s="47"/>
      <c r="B13" s="38" t="s">
        <v>428</v>
      </c>
      <c r="C13" s="38">
        <v>8.41</v>
      </c>
      <c r="D13" s="38" t="s">
        <v>565</v>
      </c>
      <c r="E13" s="38" t="s">
        <v>562</v>
      </c>
      <c r="F13" s="38" t="s">
        <v>558</v>
      </c>
      <c r="G13" s="38" t="s">
        <v>738</v>
      </c>
      <c r="H13" s="38" t="s">
        <v>559</v>
      </c>
      <c r="I13" s="38" t="s">
        <v>563</v>
      </c>
      <c r="J13" s="66">
        <v>4</v>
      </c>
      <c r="K13" s="61">
        <v>2</v>
      </c>
      <c r="L13" s="61">
        <v>2</v>
      </c>
      <c r="M13" s="59">
        <v>1</v>
      </c>
      <c r="N13" s="61">
        <v>2</v>
      </c>
      <c r="O13">
        <f t="shared" si="2"/>
        <v>1.2</v>
      </c>
      <c r="P13">
        <f t="shared" si="3"/>
        <v>1.02</v>
      </c>
      <c r="Q13">
        <f t="shared" si="4"/>
        <v>1.02</v>
      </c>
      <c r="R13">
        <f t="shared" si="5"/>
        <v>1</v>
      </c>
      <c r="S13">
        <f t="shared" si="6"/>
        <v>1.05</v>
      </c>
      <c r="T13" s="87">
        <f t="array" ref="T13">EXP(SQRT(SUM(LN(O13:S13)^2)))</f>
        <v>1.2102214383667471</v>
      </c>
    </row>
    <row r="14" spans="1:27" ht="87.75" customHeight="1" x14ac:dyDescent="0.35">
      <c r="A14" s="47" t="s">
        <v>99</v>
      </c>
      <c r="B14" s="38" t="s">
        <v>429</v>
      </c>
      <c r="C14" s="38">
        <v>1.24</v>
      </c>
      <c r="D14" s="38" t="s">
        <v>566</v>
      </c>
      <c r="E14" s="38" t="s">
        <v>567</v>
      </c>
      <c r="F14" s="38" t="s">
        <v>558</v>
      </c>
      <c r="G14" s="38" t="s">
        <v>568</v>
      </c>
      <c r="H14" s="38" t="s">
        <v>559</v>
      </c>
      <c r="I14" s="38" t="s">
        <v>556</v>
      </c>
      <c r="J14" s="66">
        <v>4</v>
      </c>
      <c r="K14" s="61">
        <v>2</v>
      </c>
      <c r="L14" s="66">
        <v>4</v>
      </c>
      <c r="M14" s="59">
        <v>1</v>
      </c>
      <c r="N14" s="59">
        <v>1</v>
      </c>
      <c r="O14">
        <f t="shared" si="2"/>
        <v>1.2</v>
      </c>
      <c r="P14">
        <f t="shared" si="3"/>
        <v>1.02</v>
      </c>
      <c r="Q14">
        <f t="shared" si="4"/>
        <v>1.2</v>
      </c>
      <c r="R14">
        <f t="shared" si="5"/>
        <v>1</v>
      </c>
      <c r="S14">
        <f t="shared" si="6"/>
        <v>1</v>
      </c>
      <c r="T14" s="87">
        <f t="array" ref="T14">EXP(SQRT(SUM(LN(O14:S14)^2)))</f>
        <v>1.2951168674004403</v>
      </c>
    </row>
    <row r="15" spans="1:27" ht="92.25" customHeight="1" x14ac:dyDescent="0.35">
      <c r="A15" s="47"/>
      <c r="B15" s="38" t="s">
        <v>430</v>
      </c>
      <c r="C15" s="38">
        <v>1.6</v>
      </c>
      <c r="D15" s="38" t="s">
        <v>566</v>
      </c>
      <c r="E15" s="38" t="s">
        <v>567</v>
      </c>
      <c r="F15" s="38" t="s">
        <v>558</v>
      </c>
      <c r="G15" s="38" t="s">
        <v>568</v>
      </c>
      <c r="H15" s="38" t="s">
        <v>559</v>
      </c>
      <c r="I15" s="38" t="s">
        <v>556</v>
      </c>
      <c r="J15" s="66">
        <v>4</v>
      </c>
      <c r="K15" s="61">
        <v>2</v>
      </c>
      <c r="L15" s="66">
        <v>4</v>
      </c>
      <c r="M15" s="59">
        <v>1</v>
      </c>
      <c r="N15" s="59">
        <v>1</v>
      </c>
      <c r="O15">
        <f t="shared" si="2"/>
        <v>1.2</v>
      </c>
      <c r="P15">
        <f t="shared" si="3"/>
        <v>1.02</v>
      </c>
      <c r="Q15">
        <f t="shared" si="4"/>
        <v>1.2</v>
      </c>
      <c r="R15">
        <f t="shared" si="5"/>
        <v>1</v>
      </c>
      <c r="S15">
        <f t="shared" si="6"/>
        <v>1</v>
      </c>
      <c r="T15" s="87">
        <f t="array" ref="T15">EXP(SQRT(SUM(LN(O15:S15)^2)))</f>
        <v>1.2951168674004403</v>
      </c>
    </row>
    <row r="16" spans="1:27" ht="56.25" customHeight="1" x14ac:dyDescent="0.35">
      <c r="A16" s="47"/>
      <c r="B16" s="38" t="s">
        <v>431</v>
      </c>
      <c r="C16" s="38">
        <v>0.54</v>
      </c>
      <c r="D16" s="38" t="s">
        <v>566</v>
      </c>
      <c r="E16" s="38" t="s">
        <v>569</v>
      </c>
      <c r="F16" s="38" t="s">
        <v>558</v>
      </c>
      <c r="G16" s="38" t="s">
        <v>570</v>
      </c>
      <c r="H16" s="38" t="s">
        <v>559</v>
      </c>
      <c r="I16" s="38" t="s">
        <v>556</v>
      </c>
      <c r="J16" s="66">
        <v>4</v>
      </c>
      <c r="K16" s="61">
        <v>2</v>
      </c>
      <c r="L16" s="66">
        <v>4</v>
      </c>
      <c r="M16" s="59">
        <v>1</v>
      </c>
      <c r="N16" s="59">
        <v>1</v>
      </c>
      <c r="O16">
        <f t="shared" si="2"/>
        <v>1.2</v>
      </c>
      <c r="P16">
        <f t="shared" si="3"/>
        <v>1.02</v>
      </c>
      <c r="Q16">
        <f t="shared" si="4"/>
        <v>1.2</v>
      </c>
      <c r="R16">
        <f t="shared" si="5"/>
        <v>1</v>
      </c>
      <c r="S16">
        <f t="shared" si="6"/>
        <v>1</v>
      </c>
      <c r="T16" s="87">
        <f t="array" ref="T16">EXP(SQRT(SUM(LN(O16:S16)^2)))</f>
        <v>1.2951168674004403</v>
      </c>
    </row>
    <row r="17" spans="1:20" ht="85.5" customHeight="1" x14ac:dyDescent="0.35">
      <c r="A17" s="47"/>
      <c r="B17" s="38" t="s">
        <v>403</v>
      </c>
      <c r="C17" s="38">
        <v>0</v>
      </c>
      <c r="D17" s="38" t="s">
        <v>566</v>
      </c>
      <c r="E17" s="38" t="s">
        <v>567</v>
      </c>
      <c r="F17" s="38" t="s">
        <v>558</v>
      </c>
      <c r="G17" s="38" t="s">
        <v>568</v>
      </c>
      <c r="H17" s="38" t="s">
        <v>559</v>
      </c>
      <c r="I17" s="38" t="s">
        <v>556</v>
      </c>
      <c r="J17" s="66">
        <v>4</v>
      </c>
      <c r="K17" s="61">
        <v>2</v>
      </c>
      <c r="L17" s="66">
        <v>4</v>
      </c>
      <c r="M17" s="59">
        <v>1</v>
      </c>
      <c r="N17" s="59">
        <v>1</v>
      </c>
      <c r="O17">
        <f t="shared" si="2"/>
        <v>1.2</v>
      </c>
      <c r="P17">
        <f t="shared" si="3"/>
        <v>1.02</v>
      </c>
      <c r="Q17">
        <f t="shared" si="4"/>
        <v>1.2</v>
      </c>
      <c r="R17">
        <f t="shared" si="5"/>
        <v>1</v>
      </c>
      <c r="S17">
        <f t="shared" si="6"/>
        <v>1</v>
      </c>
      <c r="T17" s="87">
        <f t="array" ref="T17">EXP(SQRT(SUM(LN(O17:S17)^2)))</f>
        <v>1.2951168674004403</v>
      </c>
    </row>
    <row r="18" spans="1:20" ht="89.25" customHeight="1" x14ac:dyDescent="0.35">
      <c r="A18" s="47"/>
      <c r="B18" s="38" t="s">
        <v>432</v>
      </c>
      <c r="C18" s="38">
        <v>0</v>
      </c>
      <c r="D18" s="38" t="s">
        <v>566</v>
      </c>
      <c r="E18" s="38" t="s">
        <v>567</v>
      </c>
      <c r="F18" s="38" t="s">
        <v>558</v>
      </c>
      <c r="G18" s="38" t="s">
        <v>568</v>
      </c>
      <c r="H18" s="38" t="s">
        <v>559</v>
      </c>
      <c r="I18" s="38" t="s">
        <v>556</v>
      </c>
      <c r="J18" s="66">
        <v>4</v>
      </c>
      <c r="K18" s="61">
        <v>2</v>
      </c>
      <c r="L18" s="66">
        <v>4</v>
      </c>
      <c r="M18" s="59">
        <v>1</v>
      </c>
      <c r="N18" s="59">
        <v>1</v>
      </c>
      <c r="O18">
        <f t="shared" si="2"/>
        <v>1.2</v>
      </c>
      <c r="P18">
        <f t="shared" si="3"/>
        <v>1.02</v>
      </c>
      <c r="Q18">
        <f t="shared" si="4"/>
        <v>1.2</v>
      </c>
      <c r="R18">
        <f t="shared" si="5"/>
        <v>1</v>
      </c>
      <c r="S18">
        <f t="shared" si="6"/>
        <v>1</v>
      </c>
      <c r="T18" s="87">
        <f t="array" ref="T18">EXP(SQRT(SUM(LN(O18:S18)^2)))</f>
        <v>1.2951168674004403</v>
      </c>
    </row>
    <row r="19" spans="1:20" ht="42.75" customHeight="1" x14ac:dyDescent="0.35">
      <c r="A19" s="47" t="s">
        <v>71</v>
      </c>
      <c r="B19" s="38" t="s">
        <v>433</v>
      </c>
      <c r="C19" s="38" t="s">
        <v>571</v>
      </c>
      <c r="E19" s="38" t="s">
        <v>572</v>
      </c>
      <c r="F19" s="38" t="s">
        <v>218</v>
      </c>
      <c r="G19" s="38" t="s">
        <v>573</v>
      </c>
      <c r="H19" s="38" t="s">
        <v>600</v>
      </c>
      <c r="I19" s="38" t="s">
        <v>574</v>
      </c>
      <c r="J19" s="61">
        <v>2</v>
      </c>
      <c r="K19" s="75">
        <v>3</v>
      </c>
      <c r="L19" s="74">
        <v>5</v>
      </c>
      <c r="M19" s="75">
        <v>3</v>
      </c>
      <c r="N19" s="61">
        <v>2</v>
      </c>
      <c r="O19">
        <f t="shared" si="2"/>
        <v>1.05</v>
      </c>
      <c r="P19">
        <f t="shared" si="3"/>
        <v>1.05</v>
      </c>
      <c r="Q19">
        <f t="shared" si="4"/>
        <v>1.5</v>
      </c>
      <c r="R19">
        <f t="shared" si="5"/>
        <v>1.02</v>
      </c>
      <c r="S19">
        <f t="shared" si="6"/>
        <v>1.05</v>
      </c>
      <c r="T19" s="87">
        <f t="array" ref="T19">EXP(SQRT(SUM(LN(O19:S19)^2)))</f>
        <v>1.5138424754176778</v>
      </c>
    </row>
    <row r="20" spans="1:20" ht="33.75" customHeight="1" x14ac:dyDescent="0.35">
      <c r="A20" s="47" t="s">
        <v>254</v>
      </c>
      <c r="B20" s="38" t="s">
        <v>434</v>
      </c>
      <c r="C20" s="38">
        <v>0</v>
      </c>
      <c r="E20" s="38" t="s">
        <v>575</v>
      </c>
      <c r="F20" s="38" t="s">
        <v>558</v>
      </c>
      <c r="G20" s="38" t="s">
        <v>218</v>
      </c>
      <c r="H20" s="38" t="s">
        <v>559</v>
      </c>
      <c r="I20" s="38" t="s">
        <v>576</v>
      </c>
      <c r="J20" s="66">
        <v>4</v>
      </c>
      <c r="K20" s="61">
        <v>2</v>
      </c>
      <c r="L20" s="66">
        <v>4</v>
      </c>
      <c r="M20" s="59">
        <v>1</v>
      </c>
      <c r="N20" s="59">
        <v>1</v>
      </c>
      <c r="O20">
        <f t="shared" si="2"/>
        <v>1.2</v>
      </c>
      <c r="P20">
        <f t="shared" si="3"/>
        <v>1.02</v>
      </c>
      <c r="Q20">
        <f t="shared" si="4"/>
        <v>1.2</v>
      </c>
      <c r="R20">
        <f t="shared" si="5"/>
        <v>1</v>
      </c>
      <c r="S20">
        <f t="shared" si="6"/>
        <v>1</v>
      </c>
      <c r="T20" s="87">
        <f t="array" ref="T20">EXP(SQRT(SUM(LN(O20:S20)^2)))</f>
        <v>1.2951168674004403</v>
      </c>
    </row>
    <row r="21" spans="1:20" ht="44.25" customHeight="1" x14ac:dyDescent="0.35">
      <c r="A21" s="47"/>
      <c r="B21" s="38" t="s">
        <v>435</v>
      </c>
      <c r="C21" s="38">
        <v>0</v>
      </c>
      <c r="E21" s="38" t="s">
        <v>575</v>
      </c>
      <c r="F21" s="38" t="s">
        <v>558</v>
      </c>
      <c r="G21" s="38" t="s">
        <v>218</v>
      </c>
      <c r="H21" s="38" t="s">
        <v>559</v>
      </c>
      <c r="I21" s="38" t="s">
        <v>576</v>
      </c>
      <c r="J21" s="66">
        <v>4</v>
      </c>
      <c r="K21" s="61">
        <v>2</v>
      </c>
      <c r="L21" s="66">
        <v>4</v>
      </c>
      <c r="M21" s="59">
        <v>1</v>
      </c>
      <c r="N21" s="59">
        <v>1</v>
      </c>
      <c r="O21">
        <f t="shared" si="2"/>
        <v>1.2</v>
      </c>
      <c r="P21">
        <f t="shared" si="3"/>
        <v>1.02</v>
      </c>
      <c r="Q21">
        <f t="shared" si="4"/>
        <v>1.2</v>
      </c>
      <c r="R21">
        <f t="shared" si="5"/>
        <v>1</v>
      </c>
      <c r="S21">
        <f t="shared" si="6"/>
        <v>1</v>
      </c>
      <c r="T21" s="87">
        <f t="array" ref="T21">EXP(SQRT(SUM(LN(O21:S21)^2)))</f>
        <v>1.2951168674004403</v>
      </c>
    </row>
    <row r="22" spans="1:20" x14ac:dyDescent="0.35">
      <c r="A22" s="47" t="s">
        <v>436</v>
      </c>
      <c r="B22" s="38" t="s">
        <v>437</v>
      </c>
      <c r="O22" t="str">
        <f t="shared" si="2"/>
        <v>no</v>
      </c>
      <c r="P22" t="str">
        <f t="shared" si="3"/>
        <v>no</v>
      </c>
      <c r="Q22" t="str">
        <f t="shared" si="4"/>
        <v>no</v>
      </c>
      <c r="R22" t="str">
        <f t="shared" si="5"/>
        <v>no</v>
      </c>
      <c r="S22" t="str">
        <f t="shared" si="6"/>
        <v>no</v>
      </c>
      <c r="T22" s="87" t="e">
        <f t="array" ref="T22">EXP(SQRT(SUM(LN(O22:S22)^2)))</f>
        <v>#VALUE!</v>
      </c>
    </row>
    <row r="23" spans="1:20" ht="42.75" customHeight="1" x14ac:dyDescent="0.35">
      <c r="A23" s="47"/>
      <c r="B23" s="38" t="s">
        <v>438</v>
      </c>
      <c r="E23" s="38" t="s">
        <v>557</v>
      </c>
      <c r="F23" s="38" t="s">
        <v>558</v>
      </c>
      <c r="G23" s="38" t="s">
        <v>218</v>
      </c>
      <c r="H23" s="38" t="s">
        <v>559</v>
      </c>
      <c r="I23" s="38" t="s">
        <v>577</v>
      </c>
      <c r="J23" s="66">
        <v>4</v>
      </c>
      <c r="K23" s="61">
        <v>2</v>
      </c>
      <c r="L23" s="66">
        <v>4</v>
      </c>
      <c r="M23" s="59">
        <v>1</v>
      </c>
      <c r="N23" s="59">
        <v>1</v>
      </c>
      <c r="O23">
        <f t="shared" si="2"/>
        <v>1.2</v>
      </c>
      <c r="P23">
        <f t="shared" si="3"/>
        <v>1.02</v>
      </c>
      <c r="Q23">
        <f t="shared" si="4"/>
        <v>1.2</v>
      </c>
      <c r="R23">
        <f t="shared" si="5"/>
        <v>1</v>
      </c>
      <c r="S23">
        <f t="shared" si="6"/>
        <v>1</v>
      </c>
      <c r="T23" s="87">
        <f t="array" ref="T23">EXP(SQRT(SUM(LN(O23:S23)^2)))</f>
        <v>1.2951168674004403</v>
      </c>
    </row>
    <row r="24" spans="1:20" ht="42.75" customHeight="1" x14ac:dyDescent="0.35">
      <c r="A24" s="47"/>
      <c r="B24" s="38" t="s">
        <v>578</v>
      </c>
      <c r="J24" s="60"/>
      <c r="K24" s="60"/>
      <c r="L24" s="60"/>
      <c r="M24" s="60"/>
      <c r="N24" s="60"/>
      <c r="O24" t="str">
        <f t="shared" si="2"/>
        <v>no</v>
      </c>
      <c r="P24" t="str">
        <f t="shared" si="3"/>
        <v>no</v>
      </c>
      <c r="Q24" t="str">
        <f t="shared" si="4"/>
        <v>no</v>
      </c>
      <c r="R24" t="str">
        <f t="shared" si="5"/>
        <v>no</v>
      </c>
      <c r="S24" t="str">
        <f t="shared" si="6"/>
        <v>no</v>
      </c>
      <c r="T24" s="87" t="e">
        <f t="array" ref="T24">EXP(SQRT(SUM(LN(O24:S24)^2)))</f>
        <v>#VALUE!</v>
      </c>
    </row>
    <row r="25" spans="1:20" ht="47.25" customHeight="1" x14ac:dyDescent="0.35">
      <c r="A25" s="47" t="s">
        <v>266</v>
      </c>
      <c r="B25" s="38" t="s">
        <v>439</v>
      </c>
      <c r="C25" s="38">
        <v>196</v>
      </c>
      <c r="D25" s="38" t="s">
        <v>579</v>
      </c>
      <c r="E25" s="38" t="s">
        <v>580</v>
      </c>
      <c r="F25" s="38" t="s">
        <v>324</v>
      </c>
      <c r="G25" s="38">
        <v>2017</v>
      </c>
      <c r="H25" s="38" t="s">
        <v>544</v>
      </c>
      <c r="I25" s="38" t="s">
        <v>581</v>
      </c>
      <c r="J25" s="59">
        <v>1</v>
      </c>
      <c r="K25" s="59">
        <v>1</v>
      </c>
      <c r="L25" s="61">
        <v>2</v>
      </c>
      <c r="M25" s="59">
        <v>1</v>
      </c>
      <c r="N25" s="59">
        <v>1</v>
      </c>
      <c r="O25">
        <f t="shared" si="2"/>
        <v>1</v>
      </c>
      <c r="P25">
        <f t="shared" si="3"/>
        <v>1</v>
      </c>
      <c r="Q25">
        <f t="shared" si="4"/>
        <v>1.02</v>
      </c>
      <c r="R25">
        <f t="shared" si="5"/>
        <v>1</v>
      </c>
      <c r="S25">
        <f t="shared" si="6"/>
        <v>1</v>
      </c>
      <c r="T25" s="87">
        <f t="array" ref="T25">EXP(SQRT(SUM(LN(O25:S25)^2)))</f>
        <v>1.02</v>
      </c>
    </row>
    <row r="26" spans="1:20" ht="51" customHeight="1" x14ac:dyDescent="0.35">
      <c r="A26" s="47"/>
      <c r="B26" s="38" t="s">
        <v>440</v>
      </c>
      <c r="C26" s="38">
        <v>214</v>
      </c>
      <c r="D26" s="38" t="s">
        <v>582</v>
      </c>
      <c r="E26" s="38" t="s">
        <v>580</v>
      </c>
      <c r="F26" s="38" t="s">
        <v>324</v>
      </c>
      <c r="G26" s="38">
        <v>2017</v>
      </c>
      <c r="H26" s="38" t="s">
        <v>544</v>
      </c>
      <c r="I26" s="38" t="s">
        <v>583</v>
      </c>
      <c r="J26" s="59">
        <v>1</v>
      </c>
      <c r="K26" s="59">
        <v>1</v>
      </c>
      <c r="L26" s="61">
        <v>2</v>
      </c>
      <c r="M26" s="59">
        <v>1</v>
      </c>
      <c r="N26" s="59">
        <v>1</v>
      </c>
      <c r="O26">
        <f t="shared" si="2"/>
        <v>1</v>
      </c>
      <c r="P26">
        <f t="shared" si="3"/>
        <v>1</v>
      </c>
      <c r="Q26">
        <f t="shared" si="4"/>
        <v>1.02</v>
      </c>
      <c r="R26">
        <f t="shared" si="5"/>
        <v>1</v>
      </c>
      <c r="S26">
        <f t="shared" si="6"/>
        <v>1</v>
      </c>
      <c r="T26" s="87">
        <f t="array" ref="T26">EXP(SQRT(SUM(LN(O26:S26)^2)))</f>
        <v>1.02</v>
      </c>
    </row>
    <row r="27" spans="1:20" x14ac:dyDescent="0.35">
      <c r="A27" s="47" t="s">
        <v>272</v>
      </c>
      <c r="O27" t="str">
        <f t="shared" si="2"/>
        <v>no</v>
      </c>
      <c r="P27" t="str">
        <f t="shared" si="3"/>
        <v>no</v>
      </c>
      <c r="Q27" t="str">
        <f t="shared" si="4"/>
        <v>no</v>
      </c>
      <c r="R27" t="str">
        <f t="shared" si="5"/>
        <v>no</v>
      </c>
      <c r="S27" t="str">
        <f t="shared" si="6"/>
        <v>no</v>
      </c>
      <c r="T27" s="87" t="e">
        <f t="array" ref="T27">EXP(SQRT(SUM(LN(O27:S27)^2)))</f>
        <v>#VALUE!</v>
      </c>
    </row>
    <row r="28" spans="1:20" ht="43.5" x14ac:dyDescent="0.35">
      <c r="A28" s="47" t="s">
        <v>126</v>
      </c>
      <c r="B28" s="38" t="s">
        <v>441</v>
      </c>
      <c r="C28" s="38" t="s">
        <v>218</v>
      </c>
      <c r="I28" s="38" t="s">
        <v>584</v>
      </c>
      <c r="J28" s="60"/>
      <c r="K28" s="60"/>
      <c r="L28" s="60"/>
      <c r="M28" s="60"/>
      <c r="N28" s="60"/>
      <c r="O28" t="str">
        <f t="shared" si="2"/>
        <v>no</v>
      </c>
      <c r="P28" t="str">
        <f t="shared" si="3"/>
        <v>no</v>
      </c>
      <c r="Q28" t="str">
        <f t="shared" si="4"/>
        <v>no</v>
      </c>
      <c r="R28" t="str">
        <f t="shared" si="5"/>
        <v>no</v>
      </c>
      <c r="S28" t="str">
        <f t="shared" si="6"/>
        <v>no</v>
      </c>
      <c r="T28" s="87" t="e">
        <f t="array" ref="T28">EXP(SQRT(SUM(LN(O28:S28)^2)))</f>
        <v>#VALUE!</v>
      </c>
    </row>
    <row r="29" spans="1:20" x14ac:dyDescent="0.35">
      <c r="A29" s="47"/>
      <c r="B29" s="38" t="s">
        <v>442</v>
      </c>
      <c r="I29" s="38" t="s">
        <v>585</v>
      </c>
      <c r="J29" s="60"/>
      <c r="K29" s="60"/>
      <c r="L29" s="60"/>
      <c r="M29" s="60"/>
      <c r="N29" s="60"/>
      <c r="O29" t="str">
        <f t="shared" si="2"/>
        <v>no</v>
      </c>
      <c r="P29" t="str">
        <f t="shared" si="3"/>
        <v>no</v>
      </c>
      <c r="Q29" t="str">
        <f t="shared" si="4"/>
        <v>no</v>
      </c>
      <c r="R29" t="str">
        <f t="shared" si="5"/>
        <v>no</v>
      </c>
      <c r="S29" t="str">
        <f t="shared" si="6"/>
        <v>no</v>
      </c>
      <c r="T29" s="87" t="e">
        <f t="array" ref="T29">EXP(SQRT(SUM(LN(O29:S29)^2)))</f>
        <v>#VALUE!</v>
      </c>
    </row>
    <row r="30" spans="1:20" ht="29" x14ac:dyDescent="0.35">
      <c r="A30" s="47" t="s">
        <v>276</v>
      </c>
      <c r="B30" s="38" t="s">
        <v>281</v>
      </c>
      <c r="C30" s="38" t="s">
        <v>218</v>
      </c>
      <c r="J30" s="60"/>
      <c r="K30" s="60"/>
      <c r="L30" s="60"/>
      <c r="M30" s="60"/>
      <c r="N30" s="60"/>
      <c r="O30" t="str">
        <f t="shared" si="2"/>
        <v>no</v>
      </c>
      <c r="P30" t="str">
        <f t="shared" si="3"/>
        <v>no</v>
      </c>
      <c r="Q30" t="str">
        <f t="shared" si="4"/>
        <v>no</v>
      </c>
      <c r="R30" t="str">
        <f t="shared" si="5"/>
        <v>no</v>
      </c>
      <c r="S30" t="str">
        <f t="shared" si="6"/>
        <v>no</v>
      </c>
      <c r="T30" s="87" t="e">
        <f t="array" ref="T30">EXP(SQRT(SUM(LN(O30:S30)^2)))</f>
        <v>#VALUE!</v>
      </c>
    </row>
    <row r="31" spans="1:20" ht="69.75" customHeight="1" x14ac:dyDescent="0.35">
      <c r="A31" s="47"/>
      <c r="B31" s="38" t="s">
        <v>285</v>
      </c>
      <c r="C31" s="38" t="s">
        <v>218</v>
      </c>
      <c r="J31" s="60"/>
      <c r="K31" s="60"/>
      <c r="L31" s="60"/>
      <c r="M31" s="60"/>
      <c r="N31" s="60"/>
      <c r="O31" t="str">
        <f t="shared" si="2"/>
        <v>no</v>
      </c>
      <c r="P31" t="str">
        <f t="shared" si="3"/>
        <v>no</v>
      </c>
      <c r="Q31" t="str">
        <f t="shared" si="4"/>
        <v>no</v>
      </c>
      <c r="R31" t="str">
        <f t="shared" si="5"/>
        <v>no</v>
      </c>
      <c r="S31" t="str">
        <f t="shared" si="6"/>
        <v>no</v>
      </c>
      <c r="T31" s="87" t="e">
        <f t="array" ref="T31">EXP(SQRT(SUM(LN(O31:S31)^2)))</f>
        <v>#VALUE!</v>
      </c>
    </row>
    <row r="32" spans="1:20" ht="60" customHeight="1" x14ac:dyDescent="0.35">
      <c r="A32" s="47"/>
      <c r="B32" s="38" t="s">
        <v>286</v>
      </c>
      <c r="C32" s="38" t="s">
        <v>586</v>
      </c>
      <c r="E32" s="38" t="s">
        <v>587</v>
      </c>
      <c r="F32" s="38" t="s">
        <v>558</v>
      </c>
      <c r="G32" s="38" t="s">
        <v>218</v>
      </c>
      <c r="H32" s="38" t="s">
        <v>588</v>
      </c>
      <c r="I32" s="38" t="s">
        <v>589</v>
      </c>
      <c r="J32" s="59">
        <v>1</v>
      </c>
      <c r="K32" s="61">
        <v>2</v>
      </c>
      <c r="L32" s="74">
        <v>5</v>
      </c>
      <c r="M32" s="59">
        <v>1</v>
      </c>
      <c r="N32" s="59">
        <v>1</v>
      </c>
      <c r="O32">
        <f t="shared" si="2"/>
        <v>1</v>
      </c>
      <c r="P32">
        <f t="shared" si="3"/>
        <v>1.02</v>
      </c>
      <c r="Q32">
        <f t="shared" si="4"/>
        <v>1.5</v>
      </c>
      <c r="R32">
        <f t="shared" si="5"/>
        <v>1</v>
      </c>
      <c r="S32">
        <f t="shared" si="6"/>
        <v>1</v>
      </c>
      <c r="T32" s="87">
        <f t="array" ref="T32">EXP(SQRT(SUM(LN(O32:S32)^2)))</f>
        <v>1.5007251028381072</v>
      </c>
    </row>
    <row r="33" spans="1:20" ht="79.5" customHeight="1" x14ac:dyDescent="0.35">
      <c r="A33" s="47"/>
      <c r="B33" s="38" t="s">
        <v>288</v>
      </c>
      <c r="C33" s="38" t="s">
        <v>218</v>
      </c>
      <c r="J33" s="60"/>
      <c r="K33" s="60"/>
      <c r="L33" s="60"/>
      <c r="M33" s="60"/>
      <c r="N33" s="60"/>
      <c r="O33" t="str">
        <f t="shared" si="2"/>
        <v>no</v>
      </c>
      <c r="P33" t="str">
        <f t="shared" si="3"/>
        <v>no</v>
      </c>
      <c r="Q33" t="str">
        <f t="shared" si="4"/>
        <v>no</v>
      </c>
      <c r="R33" t="str">
        <f t="shared" si="5"/>
        <v>no</v>
      </c>
      <c r="S33" t="str">
        <f t="shared" si="6"/>
        <v>no</v>
      </c>
      <c r="T33" s="87" t="e">
        <f t="array" ref="T33">EXP(SQRT(SUM(LN(O33:S33)^2)))</f>
        <v>#VALUE!</v>
      </c>
    </row>
    <row r="34" spans="1:20" ht="63.75" customHeight="1" x14ac:dyDescent="0.35">
      <c r="A34" s="47"/>
      <c r="B34" s="38" t="s">
        <v>289</v>
      </c>
      <c r="C34" s="38" t="s">
        <v>586</v>
      </c>
      <c r="E34" s="38" t="s">
        <v>278</v>
      </c>
      <c r="F34" s="38" t="s">
        <v>558</v>
      </c>
      <c r="G34" s="38" t="s">
        <v>218</v>
      </c>
      <c r="H34" s="38" t="s">
        <v>590</v>
      </c>
      <c r="I34" s="38" t="s">
        <v>556</v>
      </c>
      <c r="J34" s="61">
        <v>2</v>
      </c>
      <c r="K34" s="61">
        <v>2</v>
      </c>
      <c r="L34" s="74">
        <v>5</v>
      </c>
      <c r="M34" s="59">
        <v>1</v>
      </c>
      <c r="N34" s="59">
        <v>1</v>
      </c>
      <c r="O34">
        <f t="shared" si="2"/>
        <v>1.05</v>
      </c>
      <c r="P34">
        <f t="shared" si="3"/>
        <v>1.02</v>
      </c>
      <c r="Q34">
        <f t="shared" si="4"/>
        <v>1.5</v>
      </c>
      <c r="R34">
        <f t="shared" si="5"/>
        <v>1</v>
      </c>
      <c r="S34">
        <f t="shared" si="6"/>
        <v>1</v>
      </c>
      <c r="T34" s="87">
        <f t="array" ref="T34">EXP(SQRT(SUM(LN(O34:S34)^2)))</f>
        <v>1.5051158607595139</v>
      </c>
    </row>
    <row r="35" spans="1:20" ht="29" x14ac:dyDescent="0.35">
      <c r="A35" s="47"/>
      <c r="B35" s="38" t="s">
        <v>291</v>
      </c>
      <c r="C35" s="38" t="s">
        <v>218</v>
      </c>
      <c r="J35" s="60"/>
      <c r="K35" s="60"/>
      <c r="L35" s="60"/>
      <c r="M35" s="60"/>
      <c r="N35" s="60"/>
      <c r="O35" t="str">
        <f t="shared" si="2"/>
        <v>no</v>
      </c>
      <c r="P35" t="str">
        <f t="shared" si="3"/>
        <v>no</v>
      </c>
      <c r="Q35" t="str">
        <f t="shared" si="4"/>
        <v>no</v>
      </c>
      <c r="R35" t="str">
        <f t="shared" si="5"/>
        <v>no</v>
      </c>
      <c r="S35" t="str">
        <f t="shared" si="6"/>
        <v>no</v>
      </c>
      <c r="T35" s="87" t="e">
        <f t="array" ref="T35">EXP(SQRT(SUM(LN(O35:S35)^2)))</f>
        <v>#VALUE!</v>
      </c>
    </row>
    <row r="36" spans="1:20" ht="52.5" customHeight="1" x14ac:dyDescent="0.35">
      <c r="A36" s="47"/>
      <c r="B36" s="38" t="s">
        <v>292</v>
      </c>
      <c r="C36" s="38" t="s">
        <v>218</v>
      </c>
      <c r="J36" s="60"/>
      <c r="K36" s="60"/>
      <c r="L36" s="60"/>
      <c r="M36" s="60"/>
      <c r="N36" s="60"/>
      <c r="O36" t="str">
        <f t="shared" si="2"/>
        <v>no</v>
      </c>
      <c r="P36" t="str">
        <f t="shared" si="3"/>
        <v>no</v>
      </c>
      <c r="Q36" t="str">
        <f t="shared" si="4"/>
        <v>no</v>
      </c>
      <c r="R36" t="str">
        <f t="shared" si="5"/>
        <v>no</v>
      </c>
      <c r="S36" t="str">
        <f t="shared" si="6"/>
        <v>no</v>
      </c>
      <c r="T36" s="87" t="e">
        <f t="array" ref="T36">EXP(SQRT(SUM(LN(O36:S36)^2)))</f>
        <v>#VALUE!</v>
      </c>
    </row>
    <row r="37" spans="1:20" ht="29" x14ac:dyDescent="0.35">
      <c r="A37" s="47"/>
      <c r="B37" s="38" t="s">
        <v>294</v>
      </c>
      <c r="C37" s="38" t="s">
        <v>218</v>
      </c>
      <c r="J37" s="60"/>
      <c r="K37" s="60"/>
      <c r="L37" s="60"/>
      <c r="M37" s="60"/>
      <c r="N37" s="60"/>
      <c r="O37" t="str">
        <f t="shared" si="2"/>
        <v>no</v>
      </c>
      <c r="P37" t="str">
        <f t="shared" si="3"/>
        <v>no</v>
      </c>
      <c r="Q37" t="str">
        <f t="shared" si="4"/>
        <v>no</v>
      </c>
      <c r="R37" t="str">
        <f t="shared" si="5"/>
        <v>no</v>
      </c>
      <c r="S37" t="str">
        <f t="shared" si="6"/>
        <v>no</v>
      </c>
      <c r="T37" s="87" t="e">
        <f t="array" ref="T37">EXP(SQRT(SUM(LN(O37:S37)^2)))</f>
        <v>#VALUE!</v>
      </c>
    </row>
    <row r="38" spans="1:20" ht="29" x14ac:dyDescent="0.35">
      <c r="A38" s="47"/>
      <c r="B38" s="38" t="s">
        <v>296</v>
      </c>
      <c r="C38" s="38" t="s">
        <v>586</v>
      </c>
      <c r="E38" s="38" t="s">
        <v>591</v>
      </c>
      <c r="F38" s="38" t="s">
        <v>558</v>
      </c>
      <c r="G38" s="38" t="s">
        <v>218</v>
      </c>
      <c r="H38" s="38" t="s">
        <v>559</v>
      </c>
      <c r="I38" s="38" t="s">
        <v>556</v>
      </c>
      <c r="J38" s="61">
        <v>2</v>
      </c>
      <c r="K38" s="61">
        <v>2</v>
      </c>
      <c r="L38" s="74">
        <v>5</v>
      </c>
      <c r="M38" s="59">
        <v>1</v>
      </c>
      <c r="N38" s="59">
        <v>1</v>
      </c>
      <c r="O38">
        <f t="shared" si="2"/>
        <v>1.05</v>
      </c>
      <c r="P38">
        <f t="shared" si="3"/>
        <v>1.02</v>
      </c>
      <c r="Q38">
        <f t="shared" si="4"/>
        <v>1.5</v>
      </c>
      <c r="R38">
        <f t="shared" si="5"/>
        <v>1</v>
      </c>
      <c r="S38">
        <f t="shared" si="6"/>
        <v>1</v>
      </c>
      <c r="T38" s="87">
        <f t="array" ref="T38">EXP(SQRT(SUM(LN(O38:S38)^2)))</f>
        <v>1.5051158607595139</v>
      </c>
    </row>
    <row r="39" spans="1:20" ht="29" x14ac:dyDescent="0.35">
      <c r="A39" s="47" t="s">
        <v>199</v>
      </c>
      <c r="B39" s="38" t="s">
        <v>592</v>
      </c>
      <c r="C39" s="38" t="s">
        <v>593</v>
      </c>
      <c r="J39" s="60"/>
      <c r="K39" s="60"/>
      <c r="L39" s="60"/>
      <c r="M39" s="60"/>
      <c r="N39" s="60"/>
      <c r="O39" t="str">
        <f t="shared" si="2"/>
        <v>no</v>
      </c>
      <c r="P39" t="str">
        <f t="shared" si="3"/>
        <v>no</v>
      </c>
      <c r="Q39" t="str">
        <f t="shared" si="4"/>
        <v>no</v>
      </c>
      <c r="R39" t="str">
        <f t="shared" si="5"/>
        <v>no</v>
      </c>
      <c r="S39" t="str">
        <f t="shared" si="6"/>
        <v>no</v>
      </c>
      <c r="T39" s="87" t="e">
        <f t="array" ref="T39">EXP(SQRT(SUM(LN(O39:S39)^2)))</f>
        <v>#VALUE!</v>
      </c>
    </row>
    <row r="40" spans="1:20" ht="58" x14ac:dyDescent="0.35">
      <c r="A40" s="47" t="s">
        <v>153</v>
      </c>
      <c r="B40" s="38" t="s">
        <v>592</v>
      </c>
      <c r="C40" s="38" t="s">
        <v>593</v>
      </c>
      <c r="E40" s="38" t="s">
        <v>594</v>
      </c>
      <c r="F40" s="38" t="s">
        <v>558</v>
      </c>
      <c r="G40" s="38" t="s">
        <v>568</v>
      </c>
      <c r="H40" s="38" t="s">
        <v>559</v>
      </c>
      <c r="I40" s="38" t="s">
        <v>595</v>
      </c>
      <c r="J40" s="74">
        <v>5</v>
      </c>
      <c r="K40" s="61">
        <v>2</v>
      </c>
      <c r="L40" s="74">
        <v>5</v>
      </c>
      <c r="M40" s="59">
        <v>1</v>
      </c>
      <c r="N40" s="59">
        <v>1</v>
      </c>
      <c r="O40">
        <f t="shared" si="2"/>
        <v>1.5</v>
      </c>
      <c r="P40">
        <f t="shared" si="3"/>
        <v>1.02</v>
      </c>
      <c r="Q40">
        <f t="shared" si="4"/>
        <v>1.5</v>
      </c>
      <c r="R40">
        <f t="shared" si="5"/>
        <v>1</v>
      </c>
      <c r="S40">
        <f t="shared" si="6"/>
        <v>1</v>
      </c>
      <c r="T40" s="87">
        <f t="array" ref="T40">EXP(SQRT(SUM(LN(O40:S40)^2)))</f>
        <v>1.7749213123790755</v>
      </c>
    </row>
  </sheetData>
  <mergeCells count="1">
    <mergeCell ref="V3:AA3"/>
  </mergeCells>
  <hyperlinks>
    <hyperlink ref="A1" location="'Table of contents'!A1" display="Table of contents" xr:uid="{00000000-0004-0000-1F00-000000000000}"/>
  </hyperlink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8"/>
  <sheetViews>
    <sheetView workbookViewId="0"/>
  </sheetViews>
  <sheetFormatPr defaultRowHeight="14.5" x14ac:dyDescent="0.35"/>
  <cols>
    <col min="1" max="1" width="39" customWidth="1"/>
    <col min="2" max="2" width="11.26953125" customWidth="1"/>
  </cols>
  <sheetData>
    <row r="1" spans="1:2" x14ac:dyDescent="0.35">
      <c r="A1" s="78" t="s">
        <v>769</v>
      </c>
    </row>
    <row r="2" spans="1:2" ht="16" thickBot="1" x14ac:dyDescent="0.4">
      <c r="A2" s="79" t="s">
        <v>767</v>
      </c>
    </row>
    <row r="3" spans="1:2" ht="15" thickBot="1" x14ac:dyDescent="0.4">
      <c r="A3" s="2" t="s">
        <v>1</v>
      </c>
      <c r="B3" s="2" t="s">
        <v>5</v>
      </c>
    </row>
    <row r="4" spans="1:2" ht="39.5" thickBot="1" x14ac:dyDescent="0.4">
      <c r="A4" s="4" t="s">
        <v>7</v>
      </c>
      <c r="B4" s="5">
        <v>1</v>
      </c>
    </row>
    <row r="5" spans="1:2" ht="39.5" thickBot="1" x14ac:dyDescent="0.4">
      <c r="A5" s="4" t="s">
        <v>12</v>
      </c>
      <c r="B5" s="6">
        <v>2</v>
      </c>
    </row>
    <row r="6" spans="1:2" ht="52.5" thickBot="1" x14ac:dyDescent="0.4">
      <c r="A6" s="4" t="s">
        <v>35</v>
      </c>
      <c r="B6" s="7">
        <v>3</v>
      </c>
    </row>
    <row r="7" spans="1:2" ht="65.5" thickBot="1" x14ac:dyDescent="0.4">
      <c r="A7" s="4" t="s">
        <v>36</v>
      </c>
      <c r="B7" s="8">
        <v>4</v>
      </c>
    </row>
    <row r="8" spans="1:2" ht="26.5" thickBot="1" x14ac:dyDescent="0.4">
      <c r="A8" s="4" t="s">
        <v>37</v>
      </c>
      <c r="B8" s="9">
        <v>5</v>
      </c>
    </row>
  </sheetData>
  <hyperlinks>
    <hyperlink ref="A1" location="'Table of contents'!A1" display="Table of contents" xr:uid="{00000000-0004-0000-03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8"/>
  <sheetViews>
    <sheetView workbookViewId="0"/>
  </sheetViews>
  <sheetFormatPr defaultRowHeight="14.5" x14ac:dyDescent="0.35"/>
  <cols>
    <col min="1" max="1" width="38.54296875" style="38" customWidth="1"/>
  </cols>
  <sheetData>
    <row r="1" spans="1:2" x14ac:dyDescent="0.35">
      <c r="A1" s="78" t="s">
        <v>769</v>
      </c>
    </row>
    <row r="2" spans="1:2" ht="16" thickBot="1" x14ac:dyDescent="0.4">
      <c r="A2" s="79" t="s">
        <v>948</v>
      </c>
    </row>
    <row r="3" spans="1:2" ht="15" thickBot="1" x14ac:dyDescent="0.4">
      <c r="A3" s="114" t="s">
        <v>949</v>
      </c>
      <c r="B3" s="115" t="s">
        <v>772</v>
      </c>
    </row>
    <row r="4" spans="1:2" ht="58.5" thickBot="1" x14ac:dyDescent="0.4">
      <c r="A4" s="23" t="s">
        <v>950</v>
      </c>
      <c r="B4" s="20">
        <v>1</v>
      </c>
    </row>
    <row r="5" spans="1:2" ht="58.5" thickBot="1" x14ac:dyDescent="0.4">
      <c r="A5" s="23" t="s">
        <v>951</v>
      </c>
      <c r="B5" s="22">
        <v>2</v>
      </c>
    </row>
    <row r="6" spans="1:2" ht="29.5" thickBot="1" x14ac:dyDescent="0.4">
      <c r="A6" s="23" t="s">
        <v>16</v>
      </c>
      <c r="B6" s="21">
        <v>3</v>
      </c>
    </row>
    <row r="7" spans="1:2" ht="58.5" thickBot="1" x14ac:dyDescent="0.4">
      <c r="A7" s="23" t="s">
        <v>952</v>
      </c>
      <c r="B7" s="27">
        <v>4</v>
      </c>
    </row>
    <row r="8" spans="1:2" ht="15" thickBot="1" x14ac:dyDescent="0.4">
      <c r="A8" s="23" t="s">
        <v>26</v>
      </c>
      <c r="B8" s="72">
        <v>5</v>
      </c>
    </row>
  </sheetData>
  <hyperlinks>
    <hyperlink ref="A1" location="'Table of contents'!A1" display="Table of contents"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X23"/>
  <sheetViews>
    <sheetView workbookViewId="0"/>
  </sheetViews>
  <sheetFormatPr defaultRowHeight="14.5" x14ac:dyDescent="0.35"/>
  <sheetData>
    <row r="1" spans="1:50" x14ac:dyDescent="0.35">
      <c r="A1" s="88" t="s">
        <v>779</v>
      </c>
    </row>
    <row r="2" spans="1:50" x14ac:dyDescent="0.35">
      <c r="A2" t="s">
        <v>836</v>
      </c>
    </row>
    <row r="3" spans="1:50" x14ac:dyDescent="0.35">
      <c r="A3" s="92"/>
      <c r="B3" t="s">
        <v>837</v>
      </c>
    </row>
    <row r="4" spans="1:50" x14ac:dyDescent="0.35">
      <c r="A4" s="93"/>
      <c r="B4" t="s">
        <v>838</v>
      </c>
    </row>
    <row r="5" spans="1:50" x14ac:dyDescent="0.35">
      <c r="B5" s="94" t="s">
        <v>53</v>
      </c>
      <c r="C5" s="118" t="s">
        <v>61</v>
      </c>
      <c r="D5" s="118"/>
      <c r="E5" s="118"/>
      <c r="F5" s="95" t="s">
        <v>67</v>
      </c>
      <c r="G5" s="119" t="s">
        <v>839</v>
      </c>
      <c r="H5" s="119"/>
      <c r="I5" s="119"/>
      <c r="J5" s="119"/>
      <c r="K5" s="119"/>
      <c r="L5" s="119"/>
      <c r="M5" s="119"/>
      <c r="N5" s="119"/>
      <c r="O5" s="119"/>
      <c r="P5" s="119"/>
      <c r="Q5" s="119"/>
      <c r="R5" s="119"/>
      <c r="S5" s="119"/>
      <c r="T5" s="119"/>
      <c r="U5" s="119"/>
      <c r="V5" s="119"/>
      <c r="W5" s="119"/>
      <c r="X5" s="119"/>
      <c r="Y5" s="119"/>
      <c r="Z5" s="119"/>
      <c r="AA5" s="119"/>
      <c r="AB5" s="120" t="s">
        <v>99</v>
      </c>
      <c r="AC5" s="120"/>
      <c r="AD5" s="120"/>
      <c r="AE5" s="120"/>
      <c r="AF5" s="120"/>
      <c r="AG5" s="120"/>
      <c r="AH5" s="120"/>
      <c r="AI5" s="120"/>
      <c r="AJ5" s="120"/>
      <c r="AK5" s="120"/>
      <c r="AL5" s="120"/>
      <c r="AM5" s="120"/>
      <c r="AN5" s="96" t="s">
        <v>840</v>
      </c>
      <c r="AO5" s="121" t="s">
        <v>436</v>
      </c>
      <c r="AP5" s="121"/>
      <c r="AQ5" s="121"/>
      <c r="AR5" s="121"/>
      <c r="AS5" s="97" t="s">
        <v>841</v>
      </c>
      <c r="AT5" s="98" t="s">
        <v>842</v>
      </c>
      <c r="AU5" s="116" t="s">
        <v>812</v>
      </c>
      <c r="AV5" s="116"/>
      <c r="AW5" s="116"/>
      <c r="AX5" s="116"/>
    </row>
    <row r="6" spans="1:50" s="38" customFormat="1" ht="130.5" x14ac:dyDescent="0.35">
      <c r="A6" s="38" t="s">
        <v>843</v>
      </c>
      <c r="B6" s="38" t="s">
        <v>53</v>
      </c>
      <c r="C6" s="38" t="s">
        <v>844</v>
      </c>
      <c r="D6" s="38" t="s">
        <v>845</v>
      </c>
      <c r="E6" s="38" t="s">
        <v>846</v>
      </c>
      <c r="F6" s="38" t="s">
        <v>67</v>
      </c>
      <c r="G6" s="38" t="s">
        <v>889</v>
      </c>
      <c r="H6" s="38" t="s">
        <v>424</v>
      </c>
      <c r="I6" s="38" t="s">
        <v>847</v>
      </c>
      <c r="J6" s="38" t="s">
        <v>848</v>
      </c>
      <c r="K6" s="38" t="s">
        <v>849</v>
      </c>
      <c r="L6" s="38" t="s">
        <v>850</v>
      </c>
      <c r="M6" s="38" t="s">
        <v>851</v>
      </c>
      <c r="N6" s="38" t="s">
        <v>852</v>
      </c>
      <c r="O6" s="38" t="s">
        <v>853</v>
      </c>
      <c r="P6" s="38" t="s">
        <v>854</v>
      </c>
      <c r="Q6" s="38" t="s">
        <v>855</v>
      </c>
      <c r="R6" s="38" t="s">
        <v>856</v>
      </c>
      <c r="S6" s="38" t="s">
        <v>857</v>
      </c>
      <c r="T6" s="38" t="s">
        <v>858</v>
      </c>
      <c r="U6" s="38" t="s">
        <v>859</v>
      </c>
      <c r="V6" s="38" t="s">
        <v>860</v>
      </c>
      <c r="W6" s="38" t="s">
        <v>861</v>
      </c>
      <c r="X6" s="38" t="s">
        <v>862</v>
      </c>
      <c r="Y6" s="38" t="s">
        <v>863</v>
      </c>
      <c r="Z6" s="38" t="s">
        <v>864</v>
      </c>
      <c r="AA6" s="38" t="s">
        <v>865</v>
      </c>
      <c r="AB6" s="38" t="s">
        <v>866</v>
      </c>
      <c r="AC6" s="38" t="s">
        <v>867</v>
      </c>
      <c r="AD6" s="38" t="s">
        <v>868</v>
      </c>
      <c r="AE6" s="38" t="s">
        <v>869</v>
      </c>
      <c r="AF6" s="38" t="s">
        <v>870</v>
      </c>
      <c r="AG6" s="38" t="s">
        <v>871</v>
      </c>
      <c r="AH6" s="38" t="s">
        <v>872</v>
      </c>
      <c r="AI6" s="38" t="s">
        <v>873</v>
      </c>
      <c r="AJ6" s="38" t="s">
        <v>874</v>
      </c>
      <c r="AK6" s="38" t="s">
        <v>875</v>
      </c>
      <c r="AL6" s="38" t="s">
        <v>876</v>
      </c>
      <c r="AM6" s="38" t="s">
        <v>877</v>
      </c>
      <c r="AN6" s="38" t="s">
        <v>840</v>
      </c>
      <c r="AO6" s="38" t="s">
        <v>878</v>
      </c>
      <c r="AP6" s="38" t="s">
        <v>879</v>
      </c>
      <c r="AQ6" s="38" t="s">
        <v>880</v>
      </c>
      <c r="AR6" s="38" t="s">
        <v>881</v>
      </c>
      <c r="AS6" s="38" t="s">
        <v>841</v>
      </c>
      <c r="AT6" s="99" t="s">
        <v>842</v>
      </c>
      <c r="AU6" s="38" t="s">
        <v>800</v>
      </c>
      <c r="AV6" s="38" t="s">
        <v>882</v>
      </c>
      <c r="AW6" s="38" t="s">
        <v>883</v>
      </c>
      <c r="AX6" s="99" t="s">
        <v>390</v>
      </c>
    </row>
    <row r="7" spans="1:50" x14ac:dyDescent="0.35">
      <c r="A7" s="88" t="s">
        <v>901</v>
      </c>
      <c r="B7" s="97">
        <f>'SK - Statscan'!T4</f>
        <v>1.02</v>
      </c>
      <c r="C7" s="97">
        <f>'SK - Statscan'!T5</f>
        <v>1.02</v>
      </c>
      <c r="D7" s="97">
        <f>'CA - StatsCan'!T6</f>
        <v>1.02</v>
      </c>
      <c r="E7" s="93"/>
      <c r="F7" s="93"/>
      <c r="G7" s="93"/>
      <c r="H7" s="93"/>
      <c r="I7" s="93"/>
      <c r="J7" s="93"/>
      <c r="K7" s="93"/>
      <c r="L7" s="93"/>
      <c r="M7" s="93"/>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row>
    <row r="8" spans="1:50" x14ac:dyDescent="0.35">
      <c r="A8" s="88" t="s">
        <v>884</v>
      </c>
      <c r="B8" s="100">
        <f>'Dried peas, SK - Bamber'!T5</f>
        <v>1.1130148943987077</v>
      </c>
      <c r="C8" s="93"/>
      <c r="D8" s="100">
        <f>'Dried peas, SK - Bamber'!T6</f>
        <v>1.05</v>
      </c>
      <c r="E8" s="100">
        <f>'Dried peas, SK - Bamber'!T7</f>
        <v>1.207723199572867</v>
      </c>
      <c r="F8" s="104">
        <f>'Dried peas, SK - Bamber'!T9</f>
        <v>1.05</v>
      </c>
      <c r="G8" s="104">
        <f>'Dried peas, SK - Bamber'!T10</f>
        <v>1.0714359004449265</v>
      </c>
      <c r="H8" s="93"/>
      <c r="I8" s="93"/>
      <c r="J8" s="93"/>
      <c r="K8" s="93"/>
      <c r="L8" s="93"/>
      <c r="M8" s="104">
        <f>'Dried peas, SK - Bamber'!T11</f>
        <v>1.05</v>
      </c>
      <c r="N8" s="93"/>
      <c r="O8" s="104">
        <f>'Dried peas, SK - Bamber'!T12</f>
        <v>1.05</v>
      </c>
      <c r="P8" s="104">
        <f>O8</f>
        <v>1.05</v>
      </c>
      <c r="Q8" s="101"/>
      <c r="R8" s="104">
        <f>P8</f>
        <v>1.05</v>
      </c>
      <c r="S8" s="104">
        <f>R8</f>
        <v>1.05</v>
      </c>
      <c r="T8" s="93"/>
      <c r="U8" s="104">
        <f>S8</f>
        <v>1.05</v>
      </c>
      <c r="V8" s="104">
        <f>U8</f>
        <v>1.05</v>
      </c>
      <c r="W8" s="93"/>
      <c r="X8" s="104">
        <f>V8</f>
        <v>1.05</v>
      </c>
      <c r="Y8" s="104">
        <f>X8</f>
        <v>1.05</v>
      </c>
      <c r="Z8" s="93"/>
      <c r="AA8" s="104">
        <f>Y8</f>
        <v>1.05</v>
      </c>
      <c r="AB8" s="93"/>
      <c r="AC8" s="104">
        <f>'Dried peas, SK - Bamber'!T23</f>
        <v>1.05</v>
      </c>
      <c r="AD8" s="104">
        <f>AC8</f>
        <v>1.05</v>
      </c>
      <c r="AE8" s="93"/>
      <c r="AF8" s="104">
        <f>AD8</f>
        <v>1.05</v>
      </c>
      <c r="AG8" s="104">
        <f>AF8</f>
        <v>1.05</v>
      </c>
      <c r="AH8" s="93"/>
      <c r="AI8" s="104">
        <f>AG8</f>
        <v>1.05</v>
      </c>
      <c r="AJ8" s="104">
        <f>AI8</f>
        <v>1.05</v>
      </c>
      <c r="AK8" s="93"/>
      <c r="AL8" s="93"/>
      <c r="AM8" s="93"/>
      <c r="AN8" s="93"/>
      <c r="AO8" s="104">
        <f>'Dried peas, SK - Bamber'!T25</f>
        <v>1.05</v>
      </c>
      <c r="AP8" s="104">
        <f>AO8</f>
        <v>1.05</v>
      </c>
      <c r="AQ8" s="93"/>
      <c r="AR8" s="93"/>
      <c r="AS8" s="93"/>
      <c r="AT8" s="104">
        <f>'Dried peas, SK - Bamber'!T35</f>
        <v>1.05</v>
      </c>
      <c r="AU8" s="100">
        <f>'Dried peas, SK - Bamber'!T39</f>
        <v>1.05</v>
      </c>
      <c r="AV8" s="100">
        <f>AU8</f>
        <v>1.05</v>
      </c>
      <c r="AW8" s="100">
        <f>'Dried peas, SK - Bamber'!T38</f>
        <v>1.0714359004449265</v>
      </c>
      <c r="AX8" s="93"/>
    </row>
    <row r="9" spans="1:50" x14ac:dyDescent="0.35">
      <c r="A9" s="88" t="s">
        <v>885</v>
      </c>
      <c r="B9" s="100">
        <f>'Dried peas, CA - CRSC'!AD5</f>
        <v>1.0284009745979465</v>
      </c>
      <c r="C9" s="93"/>
      <c r="D9" s="93"/>
      <c r="E9" s="93"/>
      <c r="F9" s="100">
        <f>'Dried peas, CA - CRSC'!AD4</f>
        <v>1.2295911287822268</v>
      </c>
      <c r="G9" s="93"/>
      <c r="H9" s="93"/>
      <c r="I9" s="93"/>
      <c r="J9" s="93"/>
      <c r="K9" s="93"/>
      <c r="L9" s="93"/>
      <c r="M9" s="100">
        <f>'Dried peas, CA - CRSC'!AD6</f>
        <v>1.2295911287822268</v>
      </c>
      <c r="N9" s="93"/>
      <c r="O9" s="100">
        <f>M9</f>
        <v>1.2295911287822268</v>
      </c>
      <c r="P9" s="100">
        <f>O9</f>
        <v>1.2295911287822268</v>
      </c>
      <c r="Q9" s="93"/>
      <c r="R9" s="100">
        <f>P9</f>
        <v>1.2295911287822268</v>
      </c>
      <c r="S9" s="100">
        <f>R9</f>
        <v>1.2295911287822268</v>
      </c>
      <c r="T9" s="101"/>
      <c r="U9" s="100">
        <f>S9</f>
        <v>1.2295911287822268</v>
      </c>
      <c r="V9" s="100">
        <f>U9</f>
        <v>1.2295911287822268</v>
      </c>
      <c r="W9" s="93"/>
      <c r="X9" s="100">
        <f>V9</f>
        <v>1.2295911287822268</v>
      </c>
      <c r="Y9" s="93"/>
      <c r="Z9" s="93"/>
      <c r="AA9" s="93"/>
      <c r="AB9" s="93"/>
      <c r="AC9" s="100">
        <f>'Dried peas, CA - CRSC'!AD16</f>
        <v>1.0540666817458317</v>
      </c>
      <c r="AD9" s="100">
        <f>AC9</f>
        <v>1.0540666817458317</v>
      </c>
      <c r="AE9" s="93"/>
      <c r="AF9" s="100">
        <f>AD9</f>
        <v>1.0540666817458317</v>
      </c>
      <c r="AG9" s="100">
        <f>AF9</f>
        <v>1.0540666817458317</v>
      </c>
      <c r="AH9" s="93"/>
      <c r="AI9" s="100">
        <f>AG9</f>
        <v>1.0540666817458317</v>
      </c>
      <c r="AJ9" s="100">
        <f>AI9</f>
        <v>1.0540666817458317</v>
      </c>
      <c r="AK9" s="93"/>
      <c r="AL9" s="93"/>
      <c r="AM9" s="93"/>
      <c r="AN9" s="101"/>
      <c r="AO9" s="100">
        <f>'Dried peas, CA - CRSC'!AD18</f>
        <v>1.2152396494091648</v>
      </c>
      <c r="AP9" s="93"/>
      <c r="AQ9" s="93"/>
      <c r="AR9" s="93"/>
      <c r="AS9" s="104">
        <f>'Dried peas, CA - CRSC'!AD21</f>
        <v>2.3367857022136453</v>
      </c>
      <c r="AT9" s="100">
        <f>'Dried peas, CA - CRSC'!AD20</f>
        <v>2.3367857022136453</v>
      </c>
      <c r="AU9" s="100">
        <f>'Dried peas, CA - CRSC'!AD39</f>
        <v>1.0540666817458317</v>
      </c>
      <c r="AV9" s="100">
        <f>AU9</f>
        <v>1.0540666817458317</v>
      </c>
      <c r="AW9" s="93"/>
      <c r="AX9" s="100">
        <f>'Dried peas, CA - CRSC'!AD40</f>
        <v>1.5</v>
      </c>
    </row>
    <row r="10" spans="1:50" s="85" customFormat="1" ht="14" customHeight="1" thickBot="1" x14ac:dyDescent="0.4">
      <c r="A10" s="85" t="s">
        <v>899</v>
      </c>
      <c r="B10" s="103"/>
      <c r="C10" s="103"/>
      <c r="D10" s="103"/>
      <c r="E10" s="103"/>
      <c r="F10" s="103"/>
      <c r="G10" s="103"/>
      <c r="H10" s="103"/>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5">
        <f>T15</f>
        <v>1.05</v>
      </c>
      <c r="AV10" s="105">
        <f>T16</f>
        <v>1.05</v>
      </c>
      <c r="AW10" s="103"/>
      <c r="AX10" s="105">
        <f>T18</f>
        <v>1.5</v>
      </c>
    </row>
    <row r="11" spans="1:50" x14ac:dyDescent="0.35">
      <c r="A11" t="s">
        <v>900</v>
      </c>
      <c r="B11">
        <f>MIN(B7:B10)</f>
        <v>1.02</v>
      </c>
      <c r="C11">
        <f t="shared" ref="C11:AX11" si="0">MIN(C7:C10)</f>
        <v>1.02</v>
      </c>
      <c r="D11">
        <f t="shared" si="0"/>
        <v>1.02</v>
      </c>
      <c r="E11">
        <f t="shared" si="0"/>
        <v>1.207723199572867</v>
      </c>
      <c r="F11">
        <f t="shared" si="0"/>
        <v>1.05</v>
      </c>
      <c r="G11">
        <f t="shared" si="0"/>
        <v>1.0714359004449265</v>
      </c>
      <c r="H11">
        <f t="shared" si="0"/>
        <v>0</v>
      </c>
      <c r="I11">
        <f t="shared" si="0"/>
        <v>0</v>
      </c>
      <c r="J11">
        <f t="shared" si="0"/>
        <v>0</v>
      </c>
      <c r="K11">
        <f t="shared" si="0"/>
        <v>0</v>
      </c>
      <c r="L11">
        <f t="shared" si="0"/>
        <v>0</v>
      </c>
      <c r="M11">
        <f t="shared" si="0"/>
        <v>1.05</v>
      </c>
      <c r="N11">
        <f t="shared" si="0"/>
        <v>0</v>
      </c>
      <c r="O11">
        <f t="shared" si="0"/>
        <v>1.05</v>
      </c>
      <c r="P11">
        <f t="shared" si="0"/>
        <v>1.05</v>
      </c>
      <c r="Q11">
        <f t="shared" si="0"/>
        <v>0</v>
      </c>
      <c r="R11">
        <f t="shared" si="0"/>
        <v>1.05</v>
      </c>
      <c r="S11">
        <f t="shared" si="0"/>
        <v>1.05</v>
      </c>
      <c r="T11">
        <f t="shared" si="0"/>
        <v>0</v>
      </c>
      <c r="U11">
        <f t="shared" si="0"/>
        <v>1.05</v>
      </c>
      <c r="V11">
        <f t="shared" si="0"/>
        <v>1.05</v>
      </c>
      <c r="W11">
        <f t="shared" si="0"/>
        <v>0</v>
      </c>
      <c r="X11">
        <f t="shared" si="0"/>
        <v>1.05</v>
      </c>
      <c r="Y11">
        <f t="shared" si="0"/>
        <v>1.05</v>
      </c>
      <c r="Z11">
        <f t="shared" si="0"/>
        <v>0</v>
      </c>
      <c r="AA11">
        <f t="shared" si="0"/>
        <v>1.05</v>
      </c>
      <c r="AB11">
        <f t="shared" si="0"/>
        <v>0</v>
      </c>
      <c r="AC11">
        <f t="shared" si="0"/>
        <v>1.05</v>
      </c>
      <c r="AD11">
        <f t="shared" si="0"/>
        <v>1.05</v>
      </c>
      <c r="AE11">
        <f t="shared" si="0"/>
        <v>0</v>
      </c>
      <c r="AF11">
        <f t="shared" si="0"/>
        <v>1.05</v>
      </c>
      <c r="AG11">
        <f t="shared" si="0"/>
        <v>1.05</v>
      </c>
      <c r="AH11">
        <f t="shared" si="0"/>
        <v>0</v>
      </c>
      <c r="AI11">
        <f t="shared" si="0"/>
        <v>1.05</v>
      </c>
      <c r="AJ11">
        <f t="shared" si="0"/>
        <v>1.05</v>
      </c>
      <c r="AK11">
        <f t="shared" si="0"/>
        <v>0</v>
      </c>
      <c r="AL11">
        <f t="shared" si="0"/>
        <v>0</v>
      </c>
      <c r="AM11">
        <f t="shared" si="0"/>
        <v>0</v>
      </c>
      <c r="AN11">
        <f t="shared" si="0"/>
        <v>0</v>
      </c>
      <c r="AO11">
        <f t="shared" si="0"/>
        <v>1.05</v>
      </c>
      <c r="AP11">
        <f t="shared" si="0"/>
        <v>1.05</v>
      </c>
      <c r="AQ11">
        <f t="shared" si="0"/>
        <v>0</v>
      </c>
      <c r="AR11">
        <f t="shared" si="0"/>
        <v>0</v>
      </c>
      <c r="AS11">
        <f t="shared" si="0"/>
        <v>2.3367857022136453</v>
      </c>
      <c r="AT11">
        <f t="shared" si="0"/>
        <v>1.05</v>
      </c>
      <c r="AU11">
        <f t="shared" si="0"/>
        <v>1.05</v>
      </c>
      <c r="AV11">
        <f t="shared" si="0"/>
        <v>1.05</v>
      </c>
      <c r="AW11">
        <f t="shared" si="0"/>
        <v>1.0714359004449265</v>
      </c>
      <c r="AX11">
        <f t="shared" si="0"/>
        <v>1.5</v>
      </c>
    </row>
    <row r="13" spans="1:50" ht="15" thickBot="1" x14ac:dyDescent="0.4">
      <c r="A13" t="s">
        <v>890</v>
      </c>
    </row>
    <row r="14" spans="1:50" ht="52.5" thickBot="1" x14ac:dyDescent="0.4">
      <c r="A14" s="1" t="s">
        <v>38</v>
      </c>
      <c r="B14" s="2" t="s">
        <v>39</v>
      </c>
      <c r="C14" s="2" t="s">
        <v>443</v>
      </c>
      <c r="D14" s="2" t="s">
        <v>41</v>
      </c>
      <c r="E14" s="2" t="s">
        <v>42</v>
      </c>
      <c r="F14" s="2" t="s">
        <v>43</v>
      </c>
      <c r="G14" s="2" t="s">
        <v>44</v>
      </c>
      <c r="H14" s="2" t="s">
        <v>45</v>
      </c>
      <c r="I14" s="2" t="s">
        <v>46</v>
      </c>
      <c r="J14" s="2" t="s">
        <v>0</v>
      </c>
      <c r="K14" s="2" t="s">
        <v>1</v>
      </c>
      <c r="L14" s="2" t="s">
        <v>781</v>
      </c>
      <c r="M14" s="2" t="s">
        <v>782</v>
      </c>
      <c r="N14" s="2" t="s">
        <v>783</v>
      </c>
      <c r="O14" s="2" t="s">
        <v>47</v>
      </c>
      <c r="P14" s="2" t="s">
        <v>48</v>
      </c>
      <c r="Q14" s="2" t="s">
        <v>49</v>
      </c>
      <c r="R14" s="2" t="s">
        <v>50</v>
      </c>
      <c r="S14" s="2" t="s">
        <v>51</v>
      </c>
      <c r="T14" s="58" t="s">
        <v>784</v>
      </c>
      <c r="V14" s="117" t="s">
        <v>771</v>
      </c>
      <c r="W14" s="117"/>
      <c r="X14" s="117"/>
      <c r="Y14" s="117"/>
      <c r="Z14" s="117"/>
      <c r="AA14" s="117"/>
    </row>
    <row r="15" spans="1:50" ht="15" thickBot="1" x14ac:dyDescent="0.4">
      <c r="A15" s="50" t="s">
        <v>812</v>
      </c>
      <c r="B15" t="s">
        <v>800</v>
      </c>
      <c r="E15" t="s">
        <v>891</v>
      </c>
      <c r="F15" t="s">
        <v>892</v>
      </c>
      <c r="G15" t="s">
        <v>893</v>
      </c>
      <c r="H15" t="s">
        <v>894</v>
      </c>
      <c r="I15" t="s">
        <v>786</v>
      </c>
      <c r="J15">
        <v>1</v>
      </c>
      <c r="K15">
        <f>MIN(B22:B28)</f>
        <v>3</v>
      </c>
      <c r="L15">
        <f>MIN(C22:C28)</f>
        <v>1</v>
      </c>
      <c r="M15">
        <v>1</v>
      </c>
      <c r="N15">
        <v>1</v>
      </c>
      <c r="O15">
        <f>IF(J15=1,W$16,IF(J15=2,W$17,IF(J15=3,W$18,IF(J15=4,W$19,IF(J15=5,W$20,"no")))))</f>
        <v>1</v>
      </c>
      <c r="P15">
        <f t="shared" ref="P15:S15" si="1">IF(K15=1,X$16,IF(K15=2,X$17,IF(K15=3,X$18,IF(K15=4,X$19,IF(K15=5,X$20,"no")))))</f>
        <v>1.05</v>
      </c>
      <c r="Q15">
        <f t="shared" si="1"/>
        <v>1</v>
      </c>
      <c r="R15">
        <f t="shared" si="1"/>
        <v>1</v>
      </c>
      <c r="S15">
        <f t="shared" si="1"/>
        <v>1</v>
      </c>
      <c r="T15" cm="1">
        <f t="array" ref="T15">EXP(SQRT(SUM(LN(O15:S15)^2)))</f>
        <v>1.05</v>
      </c>
      <c r="V15" s="58" t="s">
        <v>772</v>
      </c>
      <c r="W15" s="2" t="s">
        <v>47</v>
      </c>
      <c r="X15" s="2" t="s">
        <v>48</v>
      </c>
      <c r="Y15" s="2" t="s">
        <v>49</v>
      </c>
      <c r="Z15" s="2" t="s">
        <v>50</v>
      </c>
      <c r="AA15" s="2" t="s">
        <v>51</v>
      </c>
    </row>
    <row r="16" spans="1:50" x14ac:dyDescent="0.35">
      <c r="B16" t="s">
        <v>882</v>
      </c>
      <c r="E16" t="s">
        <v>891</v>
      </c>
      <c r="F16" t="s">
        <v>892</v>
      </c>
      <c r="G16" t="s">
        <v>893</v>
      </c>
      <c r="H16" t="s">
        <v>894</v>
      </c>
      <c r="I16" t="s">
        <v>786</v>
      </c>
      <c r="J16">
        <v>1</v>
      </c>
      <c r="K16">
        <f>MIN(D22:D28)</f>
        <v>3</v>
      </c>
      <c r="L16">
        <f>MIN(E22:E28)</f>
        <v>1</v>
      </c>
      <c r="M16">
        <v>1</v>
      </c>
      <c r="N16">
        <v>1</v>
      </c>
      <c r="O16">
        <f t="shared" ref="O16:O18" si="2">IF(J16=1,W$16,IF(J16=2,W$17,IF(J16=3,W$18,IF(J16=4,W$19,IF(J16=5,W$20,"no")))))</f>
        <v>1</v>
      </c>
      <c r="P16">
        <f t="shared" ref="P16:P18" si="3">IF(K16=1,X$16,IF(K16=2,X$17,IF(K16=3,X$18,IF(K16=4,X$19,IF(K16=5,X$20,"no")))))</f>
        <v>1.05</v>
      </c>
      <c r="Q16">
        <f t="shared" ref="Q16:Q18" si="4">IF(L16=1,Y$16,IF(L16=2,Y$17,IF(L16=3,Y$18,IF(L16=4,Y$19,IF(L16=5,Y$20,"no")))))</f>
        <v>1</v>
      </c>
      <c r="R16">
        <f t="shared" ref="R16:R18" si="5">IF(M16=1,Z$16,IF(M16=2,Z$17,IF(M16=3,Z$18,IF(M16=4,Z$19,IF(M16=5,Z$20,"no")))))</f>
        <v>1</v>
      </c>
      <c r="S16">
        <f t="shared" ref="S16:S18" si="6">IF(N16=1,AA$16,IF(N16=2,AA$17,IF(N16=3,AA$18,IF(N16=4,AA$19,IF(N16=5,AA$20,"no")))))</f>
        <v>1</v>
      </c>
      <c r="T16" cm="1">
        <f t="array" ref="T16">EXP(SQRT(SUM(LN(O16:S16)^2)))</f>
        <v>1.05</v>
      </c>
      <c r="V16">
        <v>1</v>
      </c>
      <c r="W16">
        <v>1</v>
      </c>
      <c r="X16">
        <v>1</v>
      </c>
      <c r="Y16">
        <v>1</v>
      </c>
      <c r="Z16">
        <v>1</v>
      </c>
      <c r="AA16">
        <v>1</v>
      </c>
    </row>
    <row r="17" spans="1:27" x14ac:dyDescent="0.35">
      <c r="B17" t="s">
        <v>883</v>
      </c>
      <c r="E17" t="s">
        <v>602</v>
      </c>
      <c r="F17" t="s">
        <v>892</v>
      </c>
      <c r="G17" t="s">
        <v>893</v>
      </c>
      <c r="H17" t="s">
        <v>711</v>
      </c>
      <c r="I17" t="s">
        <v>786</v>
      </c>
      <c r="J17">
        <v>2</v>
      </c>
      <c r="K17">
        <f>MIN(F22:F28)</f>
        <v>0</v>
      </c>
      <c r="L17">
        <f>MIN(G22:G28)</f>
        <v>0</v>
      </c>
      <c r="M17">
        <v>2</v>
      </c>
      <c r="N17">
        <v>1</v>
      </c>
      <c r="O17">
        <f t="shared" si="2"/>
        <v>1.05</v>
      </c>
      <c r="P17" t="str">
        <f t="shared" si="3"/>
        <v>no</v>
      </c>
      <c r="Q17" t="str">
        <f t="shared" si="4"/>
        <v>no</v>
      </c>
      <c r="R17">
        <f t="shared" si="5"/>
        <v>1.01</v>
      </c>
      <c r="S17">
        <f t="shared" si="6"/>
        <v>1</v>
      </c>
      <c r="T17" t="e" cm="1">
        <f t="array" ref="T17">EXP(SQRT(SUM(LN(O17:S17)^2)))</f>
        <v>#VALUE!</v>
      </c>
      <c r="V17">
        <v>2</v>
      </c>
      <c r="W17">
        <v>1.05</v>
      </c>
      <c r="X17">
        <v>1.02</v>
      </c>
      <c r="Y17">
        <v>1.02</v>
      </c>
      <c r="Z17">
        <v>1.01</v>
      </c>
      <c r="AA17">
        <v>1.05</v>
      </c>
    </row>
    <row r="18" spans="1:27" x14ac:dyDescent="0.35">
      <c r="B18" t="s">
        <v>390</v>
      </c>
      <c r="E18" t="s">
        <v>895</v>
      </c>
      <c r="F18">
        <v>100</v>
      </c>
      <c r="G18" t="s">
        <v>896</v>
      </c>
      <c r="H18" t="s">
        <v>894</v>
      </c>
      <c r="I18" t="s">
        <v>786</v>
      </c>
      <c r="J18">
        <v>1</v>
      </c>
      <c r="K18">
        <v>1</v>
      </c>
      <c r="L18">
        <v>1</v>
      </c>
      <c r="M18">
        <v>1</v>
      </c>
      <c r="N18">
        <v>4</v>
      </c>
      <c r="O18">
        <f t="shared" si="2"/>
        <v>1</v>
      </c>
      <c r="P18">
        <f t="shared" si="3"/>
        <v>1</v>
      </c>
      <c r="Q18">
        <f t="shared" si="4"/>
        <v>1</v>
      </c>
      <c r="R18">
        <f t="shared" si="5"/>
        <v>1</v>
      </c>
      <c r="S18">
        <f t="shared" si="6"/>
        <v>1.5</v>
      </c>
      <c r="T18" cm="1">
        <f t="array" ref="T18">EXP(SQRT(SUM(LN(O18:S18)^2)))</f>
        <v>1.5</v>
      </c>
      <c r="V18">
        <v>3</v>
      </c>
      <c r="W18">
        <v>1.1000000000000001</v>
      </c>
      <c r="X18">
        <v>1.05</v>
      </c>
      <c r="Y18">
        <v>1.1000000000000001</v>
      </c>
      <c r="Z18">
        <v>1.02</v>
      </c>
      <c r="AA18">
        <v>1.2</v>
      </c>
    </row>
    <row r="19" spans="1:27" x14ac:dyDescent="0.35">
      <c r="V19">
        <v>4</v>
      </c>
      <c r="W19">
        <v>1.2</v>
      </c>
      <c r="X19">
        <v>1.1000000000000001</v>
      </c>
      <c r="Y19">
        <v>1.2</v>
      </c>
      <c r="Z19">
        <v>1.05</v>
      </c>
      <c r="AA19">
        <v>1.5</v>
      </c>
    </row>
    <row r="20" spans="1:27" s="38" customFormat="1" ht="72.5" x14ac:dyDescent="0.35">
      <c r="B20" s="38" t="s">
        <v>800</v>
      </c>
      <c r="D20" s="38" t="s">
        <v>882</v>
      </c>
      <c r="F20" s="38" t="s">
        <v>883</v>
      </c>
      <c r="V20" s="38">
        <v>5</v>
      </c>
      <c r="W20" s="38">
        <v>1.5</v>
      </c>
      <c r="X20" s="38">
        <v>1.2</v>
      </c>
      <c r="Y20" s="38">
        <v>1.5</v>
      </c>
      <c r="Z20" s="38">
        <v>1.1000000000000001</v>
      </c>
      <c r="AA20" s="38">
        <v>2</v>
      </c>
    </row>
    <row r="21" spans="1:27" s="38" customFormat="1" ht="29" x14ac:dyDescent="0.35">
      <c r="B21" s="38" t="s">
        <v>1</v>
      </c>
      <c r="C21" s="38" t="s">
        <v>897</v>
      </c>
      <c r="D21" s="38" t="s">
        <v>1</v>
      </c>
      <c r="E21" s="38" t="s">
        <v>897</v>
      </c>
      <c r="F21" s="38" t="s">
        <v>1</v>
      </c>
      <c r="G21" s="38" t="s">
        <v>897</v>
      </c>
    </row>
    <row r="22" spans="1:27" x14ac:dyDescent="0.35">
      <c r="A22" s="88" t="s">
        <v>884</v>
      </c>
      <c r="B22">
        <f>'Dried peas, SK - Bamber'!K11</f>
        <v>3</v>
      </c>
      <c r="C22">
        <f>'Dried peas, SK - Bamber'!L11</f>
        <v>1</v>
      </c>
      <c r="D22">
        <f>B22</f>
        <v>3</v>
      </c>
      <c r="E22">
        <f>C22</f>
        <v>1</v>
      </c>
      <c r="F22" t="s">
        <v>898</v>
      </c>
      <c r="G22" t="s">
        <v>898</v>
      </c>
    </row>
    <row r="23" spans="1:27" x14ac:dyDescent="0.35">
      <c r="A23" s="88" t="s">
        <v>885</v>
      </c>
      <c r="B23">
        <f>'Dried peas, CA - CRSC'!U6</f>
        <v>4</v>
      </c>
      <c r="C23">
        <f>'Dried peas, CA - CRSC'!V6</f>
        <v>2</v>
      </c>
      <c r="D23">
        <f>B23</f>
        <v>4</v>
      </c>
      <c r="E23">
        <f>C23</f>
        <v>2</v>
      </c>
      <c r="F23" t="s">
        <v>898</v>
      </c>
      <c r="G23" t="s">
        <v>898</v>
      </c>
    </row>
  </sheetData>
  <mergeCells count="6">
    <mergeCell ref="AU5:AX5"/>
    <mergeCell ref="V14:AA14"/>
    <mergeCell ref="C5:E5"/>
    <mergeCell ref="G5:AA5"/>
    <mergeCell ref="AB5:AM5"/>
    <mergeCell ref="AO5:AR5"/>
  </mergeCells>
  <hyperlinks>
    <hyperlink ref="A1" location="'Table of contents'!A1" display="Return to table of contents" xr:uid="{00000000-0004-0000-0500-000000000000}"/>
    <hyperlink ref="A7" location="'SK - Statscan'!A1" display="StatsCan" xr:uid="{00000000-0004-0000-0500-000001000000}"/>
    <hyperlink ref="A8" location="'Dried peas, SK - ecoinvent'!A1" display="ecoinvent" xr:uid="{00000000-0004-0000-0500-000002000000}"/>
    <hyperlink ref="A9" location="'Dried peas, CA - CRSC'!A1" display="CRSC" xr:uid="{00000000-0004-0000-0500-000003000000}"/>
    <hyperlink ref="A22" location="'Dried peas, SK - ecoinvent'!A1" display="ecoinvent" xr:uid="{00000000-0004-0000-0500-000004000000}"/>
    <hyperlink ref="A23" location="'Dried peas, CA - CRSC'!A1" display="CRSC" xr:uid="{00000000-0004-0000-0500-000005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27"/>
  <sheetViews>
    <sheetView workbookViewId="0">
      <pane xSplit="1" ySplit="6" topLeftCell="X7" activePane="bottomRight" state="frozen"/>
      <selection pane="topRight" activeCell="B1" sqref="B1"/>
      <selection pane="bottomLeft" activeCell="A7" sqref="A7"/>
      <selection pane="bottomRight" activeCell="A9" sqref="A9"/>
    </sheetView>
  </sheetViews>
  <sheetFormatPr defaultRowHeight="14.5" x14ac:dyDescent="0.35"/>
  <sheetData>
    <row r="1" spans="1:50" x14ac:dyDescent="0.35">
      <c r="A1" s="88" t="s">
        <v>779</v>
      </c>
    </row>
    <row r="2" spans="1:50" x14ac:dyDescent="0.35">
      <c r="A2" t="s">
        <v>836</v>
      </c>
    </row>
    <row r="3" spans="1:50" x14ac:dyDescent="0.35">
      <c r="A3" s="92"/>
      <c r="B3" t="s">
        <v>837</v>
      </c>
    </row>
    <row r="4" spans="1:50" x14ac:dyDescent="0.35">
      <c r="A4" s="93"/>
      <c r="B4" t="s">
        <v>838</v>
      </c>
    </row>
    <row r="5" spans="1:50" x14ac:dyDescent="0.35">
      <c r="B5" s="94" t="s">
        <v>53</v>
      </c>
      <c r="C5" s="118" t="s">
        <v>61</v>
      </c>
      <c r="D5" s="118"/>
      <c r="E5" s="118"/>
      <c r="F5" s="95" t="s">
        <v>67</v>
      </c>
      <c r="G5" s="119" t="s">
        <v>839</v>
      </c>
      <c r="H5" s="119"/>
      <c r="I5" s="119"/>
      <c r="J5" s="119"/>
      <c r="K5" s="119"/>
      <c r="L5" s="119"/>
      <c r="M5" s="119"/>
      <c r="N5" s="119"/>
      <c r="O5" s="119"/>
      <c r="P5" s="119"/>
      <c r="Q5" s="119"/>
      <c r="R5" s="119"/>
      <c r="S5" s="119"/>
      <c r="T5" s="119"/>
      <c r="U5" s="119"/>
      <c r="V5" s="119"/>
      <c r="W5" s="119"/>
      <c r="X5" s="119"/>
      <c r="Y5" s="119"/>
      <c r="Z5" s="119"/>
      <c r="AA5" s="119"/>
      <c r="AB5" s="120" t="s">
        <v>99</v>
      </c>
      <c r="AC5" s="120"/>
      <c r="AD5" s="120"/>
      <c r="AE5" s="120"/>
      <c r="AF5" s="120"/>
      <c r="AG5" s="120"/>
      <c r="AH5" s="120"/>
      <c r="AI5" s="120"/>
      <c r="AJ5" s="120"/>
      <c r="AK5" s="120"/>
      <c r="AL5" s="120"/>
      <c r="AM5" s="120"/>
      <c r="AN5" s="96" t="s">
        <v>840</v>
      </c>
      <c r="AO5" s="121" t="s">
        <v>436</v>
      </c>
      <c r="AP5" s="121"/>
      <c r="AQ5" s="121"/>
      <c r="AR5" s="121"/>
      <c r="AS5" s="97" t="s">
        <v>841</v>
      </c>
      <c r="AT5" s="98" t="s">
        <v>842</v>
      </c>
      <c r="AU5" s="116" t="s">
        <v>812</v>
      </c>
      <c r="AV5" s="116"/>
      <c r="AW5" s="116"/>
      <c r="AX5" s="116"/>
    </row>
    <row r="6" spans="1:50" s="38" customFormat="1" ht="130.5" x14ac:dyDescent="0.35">
      <c r="A6" s="38" t="s">
        <v>843</v>
      </c>
      <c r="B6" s="38" t="s">
        <v>53</v>
      </c>
      <c r="C6" s="38" t="s">
        <v>844</v>
      </c>
      <c r="D6" s="38" t="s">
        <v>845</v>
      </c>
      <c r="E6" s="38" t="s">
        <v>846</v>
      </c>
      <c r="F6" s="38" t="s">
        <v>67</v>
      </c>
      <c r="G6" s="38" t="s">
        <v>889</v>
      </c>
      <c r="H6" s="38" t="s">
        <v>424</v>
      </c>
      <c r="I6" s="38" t="s">
        <v>847</v>
      </c>
      <c r="J6" s="38" t="s">
        <v>848</v>
      </c>
      <c r="K6" s="38" t="s">
        <v>849</v>
      </c>
      <c r="L6" s="38" t="s">
        <v>850</v>
      </c>
      <c r="M6" s="38" t="s">
        <v>851</v>
      </c>
      <c r="N6" s="38" t="s">
        <v>852</v>
      </c>
      <c r="O6" s="38" t="s">
        <v>853</v>
      </c>
      <c r="P6" s="38" t="s">
        <v>854</v>
      </c>
      <c r="Q6" s="38" t="s">
        <v>855</v>
      </c>
      <c r="R6" s="38" t="s">
        <v>856</v>
      </c>
      <c r="S6" s="38" t="s">
        <v>857</v>
      </c>
      <c r="T6" s="38" t="s">
        <v>858</v>
      </c>
      <c r="U6" s="38" t="s">
        <v>859</v>
      </c>
      <c r="V6" s="38" t="s">
        <v>860</v>
      </c>
      <c r="W6" s="38" t="s">
        <v>861</v>
      </c>
      <c r="X6" s="38" t="s">
        <v>862</v>
      </c>
      <c r="Y6" s="38" t="s">
        <v>863</v>
      </c>
      <c r="Z6" s="38" t="s">
        <v>864</v>
      </c>
      <c r="AA6" s="38" t="s">
        <v>865</v>
      </c>
      <c r="AB6" s="38" t="s">
        <v>866</v>
      </c>
      <c r="AC6" s="38" t="s">
        <v>867</v>
      </c>
      <c r="AD6" s="38" t="s">
        <v>868</v>
      </c>
      <c r="AE6" s="38" t="s">
        <v>869</v>
      </c>
      <c r="AF6" s="38" t="s">
        <v>870</v>
      </c>
      <c r="AG6" s="38" t="s">
        <v>871</v>
      </c>
      <c r="AH6" s="38" t="s">
        <v>872</v>
      </c>
      <c r="AI6" s="38" t="s">
        <v>873</v>
      </c>
      <c r="AJ6" s="38" t="s">
        <v>874</v>
      </c>
      <c r="AK6" s="38" t="s">
        <v>875</v>
      </c>
      <c r="AL6" s="38" t="s">
        <v>876</v>
      </c>
      <c r="AM6" s="38" t="s">
        <v>877</v>
      </c>
      <c r="AN6" s="38" t="s">
        <v>840</v>
      </c>
      <c r="AO6" s="38" t="s">
        <v>878</v>
      </c>
      <c r="AP6" s="38" t="s">
        <v>879</v>
      </c>
      <c r="AQ6" s="38" t="s">
        <v>880</v>
      </c>
      <c r="AR6" s="38" t="s">
        <v>881</v>
      </c>
      <c r="AS6" s="38" t="s">
        <v>841</v>
      </c>
      <c r="AT6" s="99" t="s">
        <v>842</v>
      </c>
      <c r="AU6" s="38" t="s">
        <v>800</v>
      </c>
      <c r="AV6" s="38" t="s">
        <v>882</v>
      </c>
      <c r="AW6" s="38" t="s">
        <v>883</v>
      </c>
      <c r="AX6" s="99" t="s">
        <v>390</v>
      </c>
    </row>
    <row r="7" spans="1:50" x14ac:dyDescent="0.35">
      <c r="A7" s="88" t="s">
        <v>884</v>
      </c>
      <c r="B7" s="100">
        <f>'Dried peas, Canada – Bamber'!T5</f>
        <v>1.1130148943987077</v>
      </c>
      <c r="C7" s="93"/>
      <c r="D7" s="100">
        <f>'Dried peas, Canada – Bamber'!T6</f>
        <v>1.05</v>
      </c>
      <c r="E7" s="100">
        <f>'Dried peas, Canada – Bamber'!T7</f>
        <v>1.207723199572867</v>
      </c>
      <c r="F7" s="104">
        <f>'Dried peas, Canada – Bamber'!T9</f>
        <v>1.05</v>
      </c>
      <c r="G7" s="104">
        <f>'Dried peas, Canada – Bamber'!T10</f>
        <v>1.2354522921220721</v>
      </c>
      <c r="H7" s="101"/>
      <c r="I7" s="101"/>
      <c r="J7" s="93"/>
      <c r="K7" s="93"/>
      <c r="L7" s="93"/>
      <c r="M7" s="104">
        <f>'Dried peas, Canada – Bamber'!T14</f>
        <v>1.05</v>
      </c>
      <c r="N7" s="93"/>
      <c r="O7" s="104">
        <f>M7</f>
        <v>1.05</v>
      </c>
      <c r="P7" s="104">
        <f>O7</f>
        <v>1.05</v>
      </c>
      <c r="Q7" s="93"/>
      <c r="R7" s="104">
        <f>P7</f>
        <v>1.05</v>
      </c>
      <c r="S7" s="104">
        <f>R7</f>
        <v>1.05</v>
      </c>
      <c r="T7" s="93"/>
      <c r="U7" s="104">
        <f>S7</f>
        <v>1.05</v>
      </c>
      <c r="V7" s="104">
        <f>U7</f>
        <v>1.05</v>
      </c>
      <c r="W7" s="93"/>
      <c r="X7" s="104">
        <f>V7</f>
        <v>1.05</v>
      </c>
      <c r="Y7" s="100">
        <f>X7</f>
        <v>1.05</v>
      </c>
      <c r="Z7" s="93"/>
      <c r="AA7" s="100">
        <f>Y7</f>
        <v>1.05</v>
      </c>
      <c r="AB7" s="104">
        <f>'Dried peas, Canada – Bamber'!T23</f>
        <v>1.05</v>
      </c>
      <c r="AC7" s="101"/>
      <c r="AD7" s="104">
        <f>AB7</f>
        <v>1.05</v>
      </c>
      <c r="AE7" s="104">
        <f>AD7</f>
        <v>1.05</v>
      </c>
      <c r="AF7" s="101"/>
      <c r="AG7" s="104">
        <f>AE7</f>
        <v>1.05</v>
      </c>
      <c r="AH7" s="104">
        <f>AG7</f>
        <v>1.05</v>
      </c>
      <c r="AI7" s="101"/>
      <c r="AJ7" s="104">
        <f>AH7</f>
        <v>1.05</v>
      </c>
      <c r="AK7" s="93"/>
      <c r="AL7" s="93"/>
      <c r="AM7" s="93"/>
      <c r="AN7" s="93"/>
      <c r="AO7" s="93"/>
      <c r="AP7" s="104">
        <f>AQ7</f>
        <v>1.05</v>
      </c>
      <c r="AQ7" s="104">
        <f>'Dried peas, Canada – Bamber'!T26</f>
        <v>1.05</v>
      </c>
      <c r="AR7" s="93"/>
      <c r="AS7" s="93"/>
      <c r="AT7" s="104">
        <f>'Dried peas, Canada – Bamber'!T35</f>
        <v>1.05</v>
      </c>
      <c r="AU7" s="100">
        <f>'Dried peas, Canada – Bamber'!T39</f>
        <v>1.05</v>
      </c>
      <c r="AV7" s="100">
        <f>AU7</f>
        <v>1.05</v>
      </c>
      <c r="AW7" s="100">
        <f>'Dried peas, Canada – Bamber'!T38</f>
        <v>1.0722009304576894</v>
      </c>
      <c r="AX7" s="100">
        <f>'Dried peas, Canada – Bamber'!T38</f>
        <v>1.0722009304576894</v>
      </c>
    </row>
    <row r="8" spans="1:50" x14ac:dyDescent="0.35">
      <c r="A8" s="88" t="s">
        <v>888</v>
      </c>
      <c r="B8" s="100">
        <f>'Dried peas, CA - van Paassen'!T4</f>
        <v>1.0540666817458317</v>
      </c>
      <c r="C8" s="93"/>
      <c r="D8" s="100">
        <f>'Dried peas, CA - van Paassen'!T6</f>
        <v>1.0744244531716256</v>
      </c>
      <c r="E8" s="104">
        <f>'Dried peas, CA - van Paassen'!T6</f>
        <v>1.0744244531716256</v>
      </c>
      <c r="F8" s="100">
        <f>'Dried peas, CA - van Paassen'!T12</f>
        <v>1.1130148943987077</v>
      </c>
      <c r="G8" s="93"/>
      <c r="H8" s="104">
        <f>'Dried peas, CA - van Paassen'!T13</f>
        <v>1.1130148943987077</v>
      </c>
      <c r="I8" s="104">
        <f>'Dried peas, CA - van Paassen'!T14</f>
        <v>1.0540666817458317</v>
      </c>
      <c r="J8" s="93"/>
      <c r="K8" s="93"/>
      <c r="L8" s="104">
        <f>'Dried peas, CA - van Paassen'!T14</f>
        <v>1.0540666817458317</v>
      </c>
      <c r="M8" s="93"/>
      <c r="N8" s="93"/>
      <c r="O8" s="93"/>
      <c r="P8" s="100">
        <f>'Dried peas, CA - van Paassen'!T16</f>
        <v>1.5043938375399291</v>
      </c>
      <c r="Q8" s="93"/>
      <c r="R8" s="100">
        <f>P8</f>
        <v>1.5043938375399291</v>
      </c>
      <c r="S8" s="93"/>
      <c r="T8" s="100">
        <f>R8</f>
        <v>1.5043938375399291</v>
      </c>
      <c r="U8" s="93"/>
      <c r="V8" s="93"/>
      <c r="W8" s="100">
        <f>T8</f>
        <v>1.5043938375399291</v>
      </c>
      <c r="X8" s="93"/>
      <c r="Y8" s="93"/>
      <c r="Z8" s="93"/>
      <c r="AA8" s="93"/>
      <c r="AB8" s="100">
        <f>'Dried peas, CA - van Paassen'!T23</f>
        <v>1.0540666817458317</v>
      </c>
      <c r="AC8" s="93"/>
      <c r="AD8" s="100">
        <f>'Dried peas, CA - van Paassen'!T23</f>
        <v>1.0540666817458317</v>
      </c>
      <c r="AE8" s="100">
        <f>AD8</f>
        <v>1.0540666817458317</v>
      </c>
      <c r="AF8" s="101"/>
      <c r="AG8" s="100">
        <f>AE8</f>
        <v>1.0540666817458317</v>
      </c>
      <c r="AH8" s="100">
        <f>AG8</f>
        <v>1.0540666817458317</v>
      </c>
      <c r="AI8" s="93"/>
      <c r="AJ8" s="100">
        <f>AH8</f>
        <v>1.0540666817458317</v>
      </c>
      <c r="AK8" s="93"/>
      <c r="AL8" s="93"/>
      <c r="AM8" s="93"/>
      <c r="AN8" s="104">
        <f>'Dried peas, CA - van Paassen'!T25</f>
        <v>1.0744244531716256</v>
      </c>
      <c r="AO8" s="100">
        <f>'Dried peas, CA - van Paassen'!T27</f>
        <v>1.0744244531716256</v>
      </c>
      <c r="AP8" s="93"/>
      <c r="AQ8" s="93"/>
      <c r="AR8" s="93"/>
      <c r="AS8" s="104">
        <f>'Dried peas, CA - van Paassen'!T29</f>
        <v>1.2152396494091648</v>
      </c>
      <c r="AT8" s="93"/>
      <c r="AU8" s="100">
        <f>'Dried peas, CA - van Paassen'!T38</f>
        <v>1.0751621268805629</v>
      </c>
      <c r="AV8" s="100">
        <f>'Dried peas, CA - van Paassen'!T41</f>
        <v>1.0751621268805629</v>
      </c>
      <c r="AW8" s="100">
        <f>'Dried peas, CA - van Paassen'!T36</f>
        <v>1.0751621268805629</v>
      </c>
      <c r="AX8" s="93"/>
    </row>
    <row r="9" spans="1:50" x14ac:dyDescent="0.35">
      <c r="A9" s="88" t="s">
        <v>885</v>
      </c>
      <c r="B9" s="100">
        <f>'Dried peas, CA - CRSC'!S5</f>
        <v>1.0284009745979465</v>
      </c>
      <c r="C9" s="93"/>
      <c r="D9" s="93"/>
      <c r="E9" s="93"/>
      <c r="F9" s="100">
        <f>'Dried peas, CA - CRSC'!S4</f>
        <v>1.2295911287822268</v>
      </c>
      <c r="G9" s="93"/>
      <c r="H9" s="93"/>
      <c r="I9" s="93"/>
      <c r="J9" s="93"/>
      <c r="K9" s="93"/>
      <c r="L9" s="93"/>
      <c r="M9" s="93"/>
      <c r="N9" s="100">
        <f>'Dried peas, CA - CRSC'!S6</f>
        <v>1.2295911287822268</v>
      </c>
      <c r="O9" s="100">
        <f>'Dried peas, CA - CRSC'!S7</f>
        <v>1.05</v>
      </c>
      <c r="P9" s="93"/>
      <c r="Q9" s="100">
        <f>N9</f>
        <v>1.2295911287822268</v>
      </c>
      <c r="R9" s="100">
        <f>O9</f>
        <v>1.05</v>
      </c>
      <c r="S9" s="93"/>
      <c r="T9" s="100">
        <f>Q9</f>
        <v>1.2295911287822268</v>
      </c>
      <c r="U9" s="100">
        <f>R9</f>
        <v>1.05</v>
      </c>
      <c r="V9" s="93"/>
      <c r="W9" s="100">
        <f>T9</f>
        <v>1.2295911287822268</v>
      </c>
      <c r="X9" s="100">
        <f>U9</f>
        <v>1.05</v>
      </c>
      <c r="Y9" s="93"/>
      <c r="Z9" s="93"/>
      <c r="AA9" s="93"/>
      <c r="AB9" s="93"/>
      <c r="AC9" s="100">
        <f>'Dried peas, CA - CRSC'!S16</f>
        <v>1.0540666817458317</v>
      </c>
      <c r="AD9" s="100">
        <f>'Dried peas, CA - CRSC'!S17</f>
        <v>1.5052980790052053</v>
      </c>
      <c r="AE9" s="93"/>
      <c r="AF9" s="100">
        <f>AC9</f>
        <v>1.0540666817458317</v>
      </c>
      <c r="AG9" s="100">
        <f>AD9</f>
        <v>1.5052980790052053</v>
      </c>
      <c r="AH9" s="93"/>
      <c r="AI9" s="100">
        <f>AF9</f>
        <v>1.0540666817458317</v>
      </c>
      <c r="AJ9" s="100">
        <f>AG9</f>
        <v>1.5052980790052053</v>
      </c>
      <c r="AK9" s="93"/>
      <c r="AL9" s="93"/>
      <c r="AM9" s="93"/>
      <c r="AN9" s="100">
        <f>'Dried peas, CA - CRSC'!S26</f>
        <v>1.207723199572867</v>
      </c>
      <c r="AO9" s="100">
        <f>'Dried peas, CA - CRSC'!S18</f>
        <v>1.2152396494091648</v>
      </c>
      <c r="AP9" s="93"/>
      <c r="AQ9" s="93"/>
      <c r="AR9" s="93"/>
      <c r="AS9" s="100">
        <f>'Dried peas, CA - CRSC'!S21</f>
        <v>2.3367857022136453</v>
      </c>
      <c r="AT9" s="100">
        <f>'Dried peas, CA - CRSC'!S20</f>
        <v>2.3367857022136453</v>
      </c>
      <c r="AU9" s="100">
        <f>'Dried peas, CA - CRSC'!S39</f>
        <v>1.0540666817458317</v>
      </c>
      <c r="AV9" s="100">
        <f>AU9</f>
        <v>1.0540666817458317</v>
      </c>
      <c r="AW9" s="93"/>
      <c r="AX9" s="100">
        <f>'Dried peas, CA - CRSC'!S40</f>
        <v>1.5</v>
      </c>
    </row>
    <row r="10" spans="1:50" x14ac:dyDescent="0.35">
      <c r="A10" s="78" t="s">
        <v>886</v>
      </c>
      <c r="B10" s="97">
        <f>'CA - StatsCan'!T4</f>
        <v>1.02</v>
      </c>
      <c r="C10" s="97">
        <f>'CA - StatsCan'!T5</f>
        <v>1.02</v>
      </c>
      <c r="D10" s="97">
        <f>'CA - StatsCan'!T6</f>
        <v>1.02</v>
      </c>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row>
    <row r="11" spans="1:50" x14ac:dyDescent="0.35">
      <c r="A11" s="88" t="s">
        <v>887</v>
      </c>
      <c r="B11" s="100">
        <f>'MacWilliam et al. 2014 - CA pea'!T4</f>
        <v>1.6168893782141394</v>
      </c>
      <c r="C11" s="93"/>
      <c r="D11" s="93"/>
      <c r="E11" s="93"/>
      <c r="F11" s="100">
        <f>'MacWilliam et al. 2014 - CA pea'!T5</f>
        <v>1.6168893782141394</v>
      </c>
      <c r="G11" s="93"/>
      <c r="H11" s="93"/>
      <c r="I11" s="93"/>
      <c r="J11" s="93"/>
      <c r="K11" s="93"/>
      <c r="L11" s="93"/>
      <c r="M11" s="100">
        <f>'MacWilliam et al. 2014 - CA pea'!T6</f>
        <v>1.6168893782141394</v>
      </c>
      <c r="N11" s="93"/>
      <c r="O11" s="100">
        <f>M11</f>
        <v>1.6168893782141394</v>
      </c>
      <c r="P11" s="100">
        <f>'MacWilliam et al. 2014 - CA pea'!T7</f>
        <v>1.8252223248340027</v>
      </c>
      <c r="Q11" s="93"/>
      <c r="R11" s="100">
        <f>P11</f>
        <v>1.8252223248340027</v>
      </c>
      <c r="S11" s="93"/>
      <c r="T11" s="93"/>
      <c r="U11" s="93"/>
      <c r="V11" s="100">
        <f>'MacWilliam et al. 2014 - CA pea'!T8</f>
        <v>1.8252223248340027</v>
      </c>
      <c r="W11" s="93"/>
      <c r="X11" s="100">
        <f>V11</f>
        <v>1.8252223248340027</v>
      </c>
      <c r="Y11" s="93"/>
      <c r="Z11" s="93"/>
      <c r="AA11" s="93"/>
      <c r="AB11" s="93"/>
      <c r="AC11" s="93"/>
      <c r="AD11" s="93"/>
      <c r="AE11" s="93"/>
      <c r="AF11" s="93"/>
      <c r="AG11" s="93"/>
      <c r="AH11" s="93"/>
      <c r="AI11" s="93"/>
      <c r="AJ11" s="93"/>
      <c r="AK11" s="93"/>
      <c r="AL11" s="93"/>
      <c r="AM11" s="93"/>
      <c r="AN11" s="93"/>
      <c r="AO11" s="93"/>
      <c r="AP11" s="93"/>
      <c r="AQ11" s="93"/>
      <c r="AR11" s="93"/>
      <c r="AS11" s="93"/>
      <c r="AT11" s="93"/>
      <c r="AU11" s="100">
        <f>'MacWilliam et al. 2014 - CA pea'!T16</f>
        <v>1.6168893782141394</v>
      </c>
      <c r="AV11" s="100">
        <f>'MacWilliam et al. 2014 - CA pea'!T17</f>
        <v>1.6170559509870748</v>
      </c>
      <c r="AW11" s="93"/>
      <c r="AX11" s="93"/>
    </row>
    <row r="12" spans="1:50" s="85" customFormat="1" ht="15" thickBot="1" x14ac:dyDescent="0.4">
      <c r="A12" s="85" t="s">
        <v>899</v>
      </c>
      <c r="B12" s="102"/>
      <c r="C12" s="103"/>
      <c r="D12" s="103"/>
      <c r="E12" s="103"/>
      <c r="F12" s="102"/>
      <c r="G12" s="103"/>
      <c r="H12" s="103"/>
      <c r="I12" s="103"/>
      <c r="J12" s="103"/>
      <c r="K12" s="103"/>
      <c r="L12" s="103"/>
      <c r="M12" s="102"/>
      <c r="N12" s="103"/>
      <c r="O12" s="102"/>
      <c r="P12" s="102"/>
      <c r="Q12" s="103"/>
      <c r="R12" s="102"/>
      <c r="S12" s="103"/>
      <c r="T12" s="103"/>
      <c r="U12" s="103"/>
      <c r="V12" s="102"/>
      <c r="W12" s="103"/>
      <c r="X12" s="102"/>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6">
        <f>T17</f>
        <v>1.05</v>
      </c>
      <c r="AV12" s="106">
        <f>T18</f>
        <v>1.05</v>
      </c>
      <c r="AW12" s="105">
        <f>T19</f>
        <v>1.1253394394172656</v>
      </c>
      <c r="AX12" s="105">
        <f>T20</f>
        <v>1.5</v>
      </c>
    </row>
    <row r="13" spans="1:50" x14ac:dyDescent="0.35">
      <c r="A13" t="s">
        <v>900</v>
      </c>
      <c r="B13" s="100">
        <f>MIN(B7:B12)</f>
        <v>1.02</v>
      </c>
      <c r="C13" s="100">
        <f t="shared" ref="C13:AX13" si="0">MIN(C7:C12)</f>
        <v>1.02</v>
      </c>
      <c r="D13" s="100">
        <f t="shared" si="0"/>
        <v>1.02</v>
      </c>
      <c r="E13" s="100">
        <f t="shared" si="0"/>
        <v>1.0744244531716256</v>
      </c>
      <c r="F13" s="100">
        <f t="shared" si="0"/>
        <v>1.05</v>
      </c>
      <c r="G13" s="100">
        <f t="shared" si="0"/>
        <v>1.2354522921220721</v>
      </c>
      <c r="H13" s="100">
        <f t="shared" si="0"/>
        <v>1.1130148943987077</v>
      </c>
      <c r="I13" s="100">
        <f t="shared" si="0"/>
        <v>1.0540666817458317</v>
      </c>
      <c r="J13" s="100">
        <f t="shared" si="0"/>
        <v>0</v>
      </c>
      <c r="K13" s="100">
        <f t="shared" si="0"/>
        <v>0</v>
      </c>
      <c r="L13" s="100">
        <f t="shared" si="0"/>
        <v>1.0540666817458317</v>
      </c>
      <c r="M13" s="100">
        <f t="shared" si="0"/>
        <v>1.05</v>
      </c>
      <c r="N13" s="100">
        <f t="shared" si="0"/>
        <v>1.2295911287822268</v>
      </c>
      <c r="O13" s="100">
        <f t="shared" si="0"/>
        <v>1.05</v>
      </c>
      <c r="P13" s="100">
        <f t="shared" si="0"/>
        <v>1.05</v>
      </c>
      <c r="Q13" s="100">
        <f t="shared" si="0"/>
        <v>1.2295911287822268</v>
      </c>
      <c r="R13" s="100">
        <f t="shared" si="0"/>
        <v>1.05</v>
      </c>
      <c r="S13" s="100">
        <f t="shared" si="0"/>
        <v>1.05</v>
      </c>
      <c r="T13" s="100">
        <f t="shared" si="0"/>
        <v>1.2295911287822268</v>
      </c>
      <c r="U13" s="100">
        <f t="shared" si="0"/>
        <v>1.05</v>
      </c>
      <c r="V13" s="100">
        <f t="shared" si="0"/>
        <v>1.05</v>
      </c>
      <c r="W13" s="100">
        <f t="shared" si="0"/>
        <v>1.2295911287822268</v>
      </c>
      <c r="X13" s="100">
        <f t="shared" si="0"/>
        <v>1.05</v>
      </c>
      <c r="Y13" s="100">
        <f t="shared" si="0"/>
        <v>1.05</v>
      </c>
      <c r="Z13" s="100">
        <f t="shared" si="0"/>
        <v>0</v>
      </c>
      <c r="AA13" s="100">
        <f t="shared" si="0"/>
        <v>1.05</v>
      </c>
      <c r="AB13" s="100">
        <f t="shared" si="0"/>
        <v>1.05</v>
      </c>
      <c r="AC13" s="100">
        <f t="shared" si="0"/>
        <v>1.0540666817458317</v>
      </c>
      <c r="AD13" s="100">
        <f t="shared" si="0"/>
        <v>1.05</v>
      </c>
      <c r="AE13" s="100">
        <f t="shared" si="0"/>
        <v>1.05</v>
      </c>
      <c r="AF13" s="100">
        <f t="shared" si="0"/>
        <v>1.0540666817458317</v>
      </c>
      <c r="AG13" s="100">
        <f t="shared" si="0"/>
        <v>1.05</v>
      </c>
      <c r="AH13" s="100">
        <f t="shared" si="0"/>
        <v>1.05</v>
      </c>
      <c r="AI13" s="100">
        <f t="shared" si="0"/>
        <v>1.0540666817458317</v>
      </c>
      <c r="AJ13" s="100">
        <f t="shared" si="0"/>
        <v>1.05</v>
      </c>
      <c r="AK13" s="100">
        <f t="shared" si="0"/>
        <v>0</v>
      </c>
      <c r="AL13" s="100">
        <f t="shared" si="0"/>
        <v>0</v>
      </c>
      <c r="AM13" s="100">
        <f t="shared" si="0"/>
        <v>0</v>
      </c>
      <c r="AN13" s="100">
        <f t="shared" si="0"/>
        <v>1.0744244531716256</v>
      </c>
      <c r="AO13" s="100">
        <f t="shared" si="0"/>
        <v>1.0744244531716256</v>
      </c>
      <c r="AP13" s="100">
        <f t="shared" si="0"/>
        <v>1.05</v>
      </c>
      <c r="AQ13" s="100">
        <f t="shared" si="0"/>
        <v>1.05</v>
      </c>
      <c r="AR13" s="100">
        <f t="shared" si="0"/>
        <v>0</v>
      </c>
      <c r="AS13" s="100">
        <f t="shared" si="0"/>
        <v>1.2152396494091648</v>
      </c>
      <c r="AT13" s="100">
        <f t="shared" si="0"/>
        <v>1.05</v>
      </c>
      <c r="AU13" s="100">
        <f t="shared" si="0"/>
        <v>1.05</v>
      </c>
      <c r="AV13" s="100">
        <f t="shared" si="0"/>
        <v>1.05</v>
      </c>
      <c r="AW13" s="100">
        <f t="shared" si="0"/>
        <v>1.0722009304576894</v>
      </c>
      <c r="AX13" s="100">
        <f t="shared" si="0"/>
        <v>1.0722009304576894</v>
      </c>
    </row>
    <row r="15" spans="1:50" ht="15" thickBot="1" x14ac:dyDescent="0.4">
      <c r="A15" t="s">
        <v>890</v>
      </c>
    </row>
    <row r="16" spans="1:50" ht="52.5" thickBot="1" x14ac:dyDescent="0.4">
      <c r="A16" s="1" t="s">
        <v>38</v>
      </c>
      <c r="B16" s="2" t="s">
        <v>39</v>
      </c>
      <c r="C16" s="2" t="s">
        <v>443</v>
      </c>
      <c r="D16" s="2" t="s">
        <v>41</v>
      </c>
      <c r="E16" s="2" t="s">
        <v>42</v>
      </c>
      <c r="F16" s="2" t="s">
        <v>43</v>
      </c>
      <c r="G16" s="2" t="s">
        <v>44</v>
      </c>
      <c r="H16" s="2" t="s">
        <v>45</v>
      </c>
      <c r="I16" s="2" t="s">
        <v>46</v>
      </c>
      <c r="J16" s="2" t="s">
        <v>0</v>
      </c>
      <c r="K16" s="2" t="s">
        <v>1</v>
      </c>
      <c r="L16" s="2" t="s">
        <v>781</v>
      </c>
      <c r="M16" s="2" t="s">
        <v>782</v>
      </c>
      <c r="N16" s="2" t="s">
        <v>783</v>
      </c>
      <c r="O16" s="2" t="s">
        <v>47</v>
      </c>
      <c r="P16" s="2" t="s">
        <v>48</v>
      </c>
      <c r="Q16" s="2" t="s">
        <v>49</v>
      </c>
      <c r="R16" s="2" t="s">
        <v>50</v>
      </c>
      <c r="S16" s="2" t="s">
        <v>51</v>
      </c>
      <c r="T16" s="58" t="s">
        <v>784</v>
      </c>
      <c r="V16" s="117" t="s">
        <v>771</v>
      </c>
      <c r="W16" s="117"/>
      <c r="X16" s="117"/>
      <c r="Y16" s="117"/>
      <c r="Z16" s="117"/>
      <c r="AA16" s="117"/>
    </row>
    <row r="17" spans="1:27" ht="15" thickBot="1" x14ac:dyDescent="0.4">
      <c r="A17" s="50" t="s">
        <v>812</v>
      </c>
      <c r="B17" t="s">
        <v>800</v>
      </c>
      <c r="E17" t="s">
        <v>891</v>
      </c>
      <c r="F17" t="s">
        <v>892</v>
      </c>
      <c r="G17" t="s">
        <v>893</v>
      </c>
      <c r="H17" t="s">
        <v>894</v>
      </c>
      <c r="I17" t="s">
        <v>786</v>
      </c>
      <c r="J17">
        <v>1</v>
      </c>
      <c r="K17">
        <f>MIN(B24:B30)</f>
        <v>3</v>
      </c>
      <c r="L17">
        <f>MIN(C24:C30)</f>
        <v>1</v>
      </c>
      <c r="M17">
        <v>1</v>
      </c>
      <c r="N17">
        <v>1</v>
      </c>
      <c r="O17">
        <f>IF(J17=1,W$18,IF(J17=2,W$19,IF(J17=3,W$20,IF(J17=4,W$21,IF(J17=5,W$22,"no")))))</f>
        <v>1</v>
      </c>
      <c r="P17">
        <f t="shared" ref="P17:S17" si="1">IF(K17=1,X$18,IF(K17=2,X$19,IF(K17=3,X$20,IF(K17=4,X$21,IF(K17=5,X$22,"no")))))</f>
        <v>1.05</v>
      </c>
      <c r="Q17">
        <f t="shared" si="1"/>
        <v>1</v>
      </c>
      <c r="R17">
        <f t="shared" si="1"/>
        <v>1</v>
      </c>
      <c r="S17">
        <f t="shared" si="1"/>
        <v>1</v>
      </c>
      <c r="T17" cm="1">
        <f t="array" ref="T17">EXP(SQRT(SUM(LN(O17:S17)^2)))</f>
        <v>1.05</v>
      </c>
      <c r="V17" s="58" t="s">
        <v>772</v>
      </c>
      <c r="W17" s="2" t="s">
        <v>47</v>
      </c>
      <c r="X17" s="2" t="s">
        <v>48</v>
      </c>
      <c r="Y17" s="2" t="s">
        <v>49</v>
      </c>
      <c r="Z17" s="2" t="s">
        <v>50</v>
      </c>
      <c r="AA17" s="2" t="s">
        <v>51</v>
      </c>
    </row>
    <row r="18" spans="1:27" x14ac:dyDescent="0.35">
      <c r="B18" t="s">
        <v>882</v>
      </c>
      <c r="E18" t="s">
        <v>891</v>
      </c>
      <c r="F18" t="s">
        <v>892</v>
      </c>
      <c r="G18" t="s">
        <v>893</v>
      </c>
      <c r="H18" t="s">
        <v>894</v>
      </c>
      <c r="I18" t="s">
        <v>786</v>
      </c>
      <c r="J18">
        <v>1</v>
      </c>
      <c r="K18">
        <f>MIN(D24:D30)</f>
        <v>3</v>
      </c>
      <c r="L18">
        <f>MIN(E24:E30)</f>
        <v>1</v>
      </c>
      <c r="M18">
        <v>1</v>
      </c>
      <c r="N18">
        <v>1</v>
      </c>
      <c r="O18">
        <f t="shared" ref="O18:O20" si="2">IF(J18=1,W$18,IF(J18=2,W$19,IF(J18=3,W$20,IF(J18=4,W$21,IF(J18=5,W$22,"no")))))</f>
        <v>1</v>
      </c>
      <c r="P18">
        <f t="shared" ref="P18:P20" si="3">IF(K18=1,X$18,IF(K18=2,X$19,IF(K18=3,X$20,IF(K18=4,X$21,IF(K18=5,X$22,"no")))))</f>
        <v>1.05</v>
      </c>
      <c r="Q18">
        <f t="shared" ref="Q18:Q20" si="4">IF(L18=1,Y$18,IF(L18=2,Y$19,IF(L18=3,Y$20,IF(L18=4,Y$21,IF(L18=5,Y$22,"no")))))</f>
        <v>1</v>
      </c>
      <c r="R18">
        <f t="shared" ref="R18:R20" si="5">IF(M18=1,Z$18,IF(M18=2,Z$19,IF(M18=3,Z$20,IF(M18=4,Z$21,IF(M18=5,Z$22,"no")))))</f>
        <v>1</v>
      </c>
      <c r="S18">
        <f t="shared" ref="S18:S20" si="6">IF(N18=1,AA$18,IF(N18=2,AA$19,IF(N18=3,AA$20,IF(N18=4,AA$21,IF(N18=5,AA$22,"no")))))</f>
        <v>1</v>
      </c>
      <c r="T18" cm="1">
        <f t="array" ref="T18">EXP(SQRT(SUM(LN(O18:S18)^2)))</f>
        <v>1.05</v>
      </c>
      <c r="V18">
        <v>1</v>
      </c>
      <c r="W18">
        <v>1</v>
      </c>
      <c r="X18">
        <v>1</v>
      </c>
      <c r="Y18">
        <v>1</v>
      </c>
      <c r="Z18">
        <v>1</v>
      </c>
      <c r="AA18">
        <v>1</v>
      </c>
    </row>
    <row r="19" spans="1:27" x14ac:dyDescent="0.35">
      <c r="B19" t="s">
        <v>883</v>
      </c>
      <c r="E19" t="s">
        <v>602</v>
      </c>
      <c r="F19" t="s">
        <v>892</v>
      </c>
      <c r="G19" t="s">
        <v>893</v>
      </c>
      <c r="H19" t="s">
        <v>711</v>
      </c>
      <c r="I19" t="s">
        <v>786</v>
      </c>
      <c r="J19">
        <v>2</v>
      </c>
      <c r="K19">
        <f>MIN(F24:F30)</f>
        <v>3</v>
      </c>
      <c r="L19">
        <f>MIN(G24:G30)</f>
        <v>3</v>
      </c>
      <c r="M19">
        <v>2</v>
      </c>
      <c r="N19">
        <v>1</v>
      </c>
      <c r="O19">
        <f t="shared" si="2"/>
        <v>1.05</v>
      </c>
      <c r="P19">
        <f t="shared" si="3"/>
        <v>1.05</v>
      </c>
      <c r="Q19">
        <f t="shared" si="4"/>
        <v>1.1000000000000001</v>
      </c>
      <c r="R19">
        <f t="shared" si="5"/>
        <v>1.01</v>
      </c>
      <c r="S19">
        <f t="shared" si="6"/>
        <v>1</v>
      </c>
      <c r="T19" cm="1">
        <f t="array" ref="T19">EXP(SQRT(SUM(LN(O19:S19)^2)))</f>
        <v>1.1253394394172656</v>
      </c>
      <c r="V19">
        <v>2</v>
      </c>
      <c r="W19">
        <v>1.05</v>
      </c>
      <c r="X19">
        <v>1.02</v>
      </c>
      <c r="Y19">
        <v>1.02</v>
      </c>
      <c r="Z19">
        <v>1.01</v>
      </c>
      <c r="AA19">
        <v>1.05</v>
      </c>
    </row>
    <row r="20" spans="1:27" x14ac:dyDescent="0.35">
      <c r="B20" t="s">
        <v>390</v>
      </c>
      <c r="E20" t="s">
        <v>895</v>
      </c>
      <c r="F20">
        <v>100</v>
      </c>
      <c r="G20" t="s">
        <v>896</v>
      </c>
      <c r="H20" t="s">
        <v>894</v>
      </c>
      <c r="I20" t="s">
        <v>786</v>
      </c>
      <c r="J20">
        <v>1</v>
      </c>
      <c r="K20">
        <v>1</v>
      </c>
      <c r="L20">
        <v>1</v>
      </c>
      <c r="M20">
        <v>1</v>
      </c>
      <c r="N20">
        <v>4</v>
      </c>
      <c r="O20">
        <f t="shared" si="2"/>
        <v>1</v>
      </c>
      <c r="P20">
        <f t="shared" si="3"/>
        <v>1</v>
      </c>
      <c r="Q20">
        <f t="shared" si="4"/>
        <v>1</v>
      </c>
      <c r="R20">
        <f t="shared" si="5"/>
        <v>1</v>
      </c>
      <c r="S20">
        <f t="shared" si="6"/>
        <v>1.5</v>
      </c>
      <c r="T20" cm="1">
        <f t="array" ref="T20">EXP(SQRT(SUM(LN(O20:S20)^2)))</f>
        <v>1.5</v>
      </c>
      <c r="V20">
        <v>3</v>
      </c>
      <c r="W20">
        <v>1.1000000000000001</v>
      </c>
      <c r="X20">
        <v>1.05</v>
      </c>
      <c r="Y20">
        <v>1.1000000000000001</v>
      </c>
      <c r="Z20">
        <v>1.02</v>
      </c>
      <c r="AA20">
        <v>1.2</v>
      </c>
    </row>
    <row r="21" spans="1:27" x14ac:dyDescent="0.35">
      <c r="V21">
        <v>4</v>
      </c>
      <c r="W21">
        <v>1.2</v>
      </c>
      <c r="X21">
        <v>1.1000000000000001</v>
      </c>
      <c r="Y21">
        <v>1.2</v>
      </c>
      <c r="Z21">
        <v>1.05</v>
      </c>
      <c r="AA21">
        <v>1.5</v>
      </c>
    </row>
    <row r="22" spans="1:27" s="38" customFormat="1" ht="72.5" x14ac:dyDescent="0.35">
      <c r="B22" s="38" t="s">
        <v>800</v>
      </c>
      <c r="D22" s="38" t="s">
        <v>882</v>
      </c>
      <c r="F22" s="38" t="s">
        <v>883</v>
      </c>
      <c r="V22" s="38">
        <v>5</v>
      </c>
      <c r="W22" s="38">
        <v>1.5</v>
      </c>
      <c r="X22" s="38">
        <v>1.2</v>
      </c>
      <c r="Y22" s="38">
        <v>1.5</v>
      </c>
      <c r="Z22" s="38">
        <v>1.1000000000000001</v>
      </c>
      <c r="AA22" s="38">
        <v>2</v>
      </c>
    </row>
    <row r="23" spans="1:27" s="38" customFormat="1" ht="29" x14ac:dyDescent="0.35">
      <c r="B23" s="38" t="s">
        <v>1</v>
      </c>
      <c r="C23" s="38" t="s">
        <v>897</v>
      </c>
      <c r="D23" s="38" t="s">
        <v>1</v>
      </c>
      <c r="E23" s="38" t="s">
        <v>897</v>
      </c>
      <c r="F23" s="38" t="s">
        <v>1</v>
      </c>
      <c r="G23" s="38" t="s">
        <v>897</v>
      </c>
    </row>
    <row r="24" spans="1:27" x14ac:dyDescent="0.35">
      <c r="A24" s="88" t="s">
        <v>884</v>
      </c>
      <c r="B24">
        <f>'Dried peas, Canada – Bamber'!K11</f>
        <v>3</v>
      </c>
      <c r="C24">
        <f>'Dried peas, Canada – Bamber'!L11</f>
        <v>1</v>
      </c>
      <c r="D24">
        <f>B24</f>
        <v>3</v>
      </c>
      <c r="E24">
        <f>C24</f>
        <v>1</v>
      </c>
      <c r="F24" t="s">
        <v>898</v>
      </c>
      <c r="G24" t="s">
        <v>898</v>
      </c>
    </row>
    <row r="25" spans="1:27" x14ac:dyDescent="0.35">
      <c r="A25" s="88" t="s">
        <v>888</v>
      </c>
      <c r="B25">
        <f>'Dried peas, CA - van Paassen'!K14</f>
        <v>3</v>
      </c>
      <c r="C25">
        <f>'Dried peas, CA - van Paassen'!L14</f>
        <v>2</v>
      </c>
      <c r="D25">
        <f>B25</f>
        <v>3</v>
      </c>
      <c r="E25">
        <f>D25</f>
        <v>3</v>
      </c>
      <c r="F25">
        <f>'Dried peas, CA - van Paassen'!K13</f>
        <v>3</v>
      </c>
      <c r="G25">
        <f>'Dried peas, CA - van Paassen'!L13</f>
        <v>3</v>
      </c>
    </row>
    <row r="26" spans="1:27" x14ac:dyDescent="0.35">
      <c r="A26" s="88" t="s">
        <v>885</v>
      </c>
      <c r="B26">
        <f>'Dried peas, CA - CRSC'!J6</f>
        <v>4</v>
      </c>
      <c r="C26">
        <f>'Dried peas, CA - CRSC'!K6</f>
        <v>2</v>
      </c>
      <c r="D26">
        <f>B26</f>
        <v>4</v>
      </c>
      <c r="E26">
        <f>C26</f>
        <v>2</v>
      </c>
      <c r="F26" t="s">
        <v>898</v>
      </c>
      <c r="G26" t="s">
        <v>898</v>
      </c>
    </row>
    <row r="27" spans="1:27" x14ac:dyDescent="0.35">
      <c r="A27" s="88" t="s">
        <v>887</v>
      </c>
      <c r="B27">
        <f>'MacWilliam et al. 2014 - CA pea'!K6</f>
        <v>5</v>
      </c>
      <c r="C27">
        <f>B27</f>
        <v>5</v>
      </c>
      <c r="D27">
        <f>C27</f>
        <v>5</v>
      </c>
      <c r="E27">
        <f>D27</f>
        <v>5</v>
      </c>
      <c r="F27" t="s">
        <v>898</v>
      </c>
      <c r="G27" t="s">
        <v>898</v>
      </c>
    </row>
  </sheetData>
  <mergeCells count="6">
    <mergeCell ref="AU5:AX5"/>
    <mergeCell ref="V16:AA16"/>
    <mergeCell ref="C5:E5"/>
    <mergeCell ref="G5:AA5"/>
    <mergeCell ref="AB5:AM5"/>
    <mergeCell ref="AO5:AR5"/>
  </mergeCells>
  <hyperlinks>
    <hyperlink ref="A1" location="'Table of contents'!A1" display="Return to table of contents" xr:uid="{00000000-0004-0000-0600-000000000000}"/>
    <hyperlink ref="A7" location="'Dried peas, Canada – ecoinvent '!A1" display="ecoinvent" xr:uid="{00000000-0004-0000-0600-000001000000}"/>
    <hyperlink ref="A8" location="'Dried peas, CA - Agrifootprint'!A1" display="van Paassen et al. 2019" xr:uid="{00000000-0004-0000-0600-000002000000}"/>
    <hyperlink ref="A9" location="'Dried peas, CA - CRSC'!A1" display="CRSC" xr:uid="{00000000-0004-0000-0600-000003000000}"/>
    <hyperlink ref="A10" location="'CA - StatsCan'!A1" display="Statscan" xr:uid="{00000000-0004-0000-0600-000004000000}"/>
    <hyperlink ref="A11" location="'MacWilliam et al. 2014 - CA pea'!A1" display="Macwilliam et al. 2014" xr:uid="{00000000-0004-0000-0600-000005000000}"/>
    <hyperlink ref="A24" location="'Dried peas, Canada – ecoinvent '!A1" display="ecoinvent" xr:uid="{00000000-0004-0000-0600-000006000000}"/>
    <hyperlink ref="A25" location="'Dried peas, CA - Agrifootprint'!A1" display="van Paassen et al. 2019" xr:uid="{00000000-0004-0000-0600-000007000000}"/>
    <hyperlink ref="A26" location="'Dried peas, CA - CRSC'!A1" display="CRSC" xr:uid="{00000000-0004-0000-0600-000008000000}"/>
    <hyperlink ref="A27" location="'MacWilliam et al. 2014 - CA pea'!A1" display="Macwilliam et al. 2014" xr:uid="{00000000-0004-0000-0600-000009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29"/>
  <sheetViews>
    <sheetView zoomScale="80" zoomScaleNormal="80" workbookViewId="0">
      <pane xSplit="1" ySplit="6" topLeftCell="Z7" activePane="bottomRight" state="frozen"/>
      <selection pane="topRight" activeCell="B1" sqref="B1"/>
      <selection pane="bottomLeft" activeCell="A7" sqref="A7"/>
      <selection pane="bottomRight" activeCell="A12" sqref="A12"/>
    </sheetView>
  </sheetViews>
  <sheetFormatPr defaultRowHeight="14.5" x14ac:dyDescent="0.35"/>
  <sheetData>
    <row r="1" spans="1:50" x14ac:dyDescent="0.35">
      <c r="A1" s="88" t="s">
        <v>779</v>
      </c>
    </row>
    <row r="2" spans="1:50" x14ac:dyDescent="0.35">
      <c r="A2" t="s">
        <v>836</v>
      </c>
    </row>
    <row r="3" spans="1:50" x14ac:dyDescent="0.35">
      <c r="A3" s="92"/>
      <c r="B3" t="s">
        <v>837</v>
      </c>
    </row>
    <row r="4" spans="1:50" x14ac:dyDescent="0.35">
      <c r="A4" s="93"/>
      <c r="B4" t="s">
        <v>838</v>
      </c>
    </row>
    <row r="5" spans="1:50" x14ac:dyDescent="0.35">
      <c r="B5" s="94" t="s">
        <v>53</v>
      </c>
      <c r="C5" s="118" t="s">
        <v>61</v>
      </c>
      <c r="D5" s="118"/>
      <c r="E5" s="118"/>
      <c r="F5" s="95" t="s">
        <v>67</v>
      </c>
      <c r="G5" s="119" t="s">
        <v>839</v>
      </c>
      <c r="H5" s="119"/>
      <c r="I5" s="119"/>
      <c r="J5" s="119"/>
      <c r="K5" s="119"/>
      <c r="L5" s="119"/>
      <c r="M5" s="119"/>
      <c r="N5" s="119"/>
      <c r="O5" s="119"/>
      <c r="P5" s="119"/>
      <c r="Q5" s="119"/>
      <c r="R5" s="119"/>
      <c r="S5" s="119"/>
      <c r="T5" s="119"/>
      <c r="U5" s="119"/>
      <c r="V5" s="119"/>
      <c r="W5" s="119"/>
      <c r="X5" s="119"/>
      <c r="Y5" s="119"/>
      <c r="Z5" s="119"/>
      <c r="AA5" s="119"/>
      <c r="AB5" s="120" t="s">
        <v>99</v>
      </c>
      <c r="AC5" s="120"/>
      <c r="AD5" s="120"/>
      <c r="AE5" s="120"/>
      <c r="AF5" s="120"/>
      <c r="AG5" s="120"/>
      <c r="AH5" s="120"/>
      <c r="AI5" s="120"/>
      <c r="AJ5" s="120"/>
      <c r="AK5" s="120"/>
      <c r="AL5" s="120"/>
      <c r="AM5" s="120"/>
      <c r="AN5" s="96" t="s">
        <v>840</v>
      </c>
      <c r="AO5" s="121" t="s">
        <v>436</v>
      </c>
      <c r="AP5" s="121"/>
      <c r="AQ5" s="121"/>
      <c r="AR5" s="121"/>
      <c r="AS5" s="97" t="s">
        <v>841</v>
      </c>
      <c r="AT5" s="98" t="s">
        <v>842</v>
      </c>
      <c r="AU5" s="116" t="s">
        <v>812</v>
      </c>
      <c r="AV5" s="116"/>
      <c r="AW5" s="116"/>
      <c r="AX5" s="116"/>
    </row>
    <row r="6" spans="1:50" s="38" customFormat="1" ht="130.5" x14ac:dyDescent="0.35">
      <c r="A6" s="38" t="s">
        <v>843</v>
      </c>
      <c r="B6" s="38" t="s">
        <v>53</v>
      </c>
      <c r="C6" s="38" t="s">
        <v>844</v>
      </c>
      <c r="D6" s="38" t="s">
        <v>845</v>
      </c>
      <c r="E6" s="38" t="s">
        <v>846</v>
      </c>
      <c r="F6" s="38" t="s">
        <v>67</v>
      </c>
      <c r="G6" s="38" t="s">
        <v>889</v>
      </c>
      <c r="H6" s="38" t="s">
        <v>424</v>
      </c>
      <c r="I6" s="38" t="s">
        <v>847</v>
      </c>
      <c r="J6" s="38" t="s">
        <v>848</v>
      </c>
      <c r="K6" s="38" t="s">
        <v>849</v>
      </c>
      <c r="L6" s="38" t="s">
        <v>850</v>
      </c>
      <c r="M6" s="38" t="s">
        <v>851</v>
      </c>
      <c r="N6" s="38" t="s">
        <v>852</v>
      </c>
      <c r="O6" s="38" t="s">
        <v>853</v>
      </c>
      <c r="P6" s="38" t="s">
        <v>854</v>
      </c>
      <c r="Q6" s="38" t="s">
        <v>855</v>
      </c>
      <c r="R6" s="38" t="s">
        <v>856</v>
      </c>
      <c r="S6" s="38" t="s">
        <v>857</v>
      </c>
      <c r="T6" s="38" t="s">
        <v>858</v>
      </c>
      <c r="U6" s="38" t="s">
        <v>859</v>
      </c>
      <c r="V6" s="38" t="s">
        <v>860</v>
      </c>
      <c r="W6" s="38" t="s">
        <v>861</v>
      </c>
      <c r="X6" s="38" t="s">
        <v>862</v>
      </c>
      <c r="Y6" s="38" t="s">
        <v>863</v>
      </c>
      <c r="Z6" s="38" t="s">
        <v>864</v>
      </c>
      <c r="AA6" s="38" t="s">
        <v>865</v>
      </c>
      <c r="AB6" s="38" t="s">
        <v>866</v>
      </c>
      <c r="AC6" s="38" t="s">
        <v>867</v>
      </c>
      <c r="AD6" s="38" t="s">
        <v>868</v>
      </c>
      <c r="AE6" s="38" t="s">
        <v>869</v>
      </c>
      <c r="AF6" s="38" t="s">
        <v>870</v>
      </c>
      <c r="AG6" s="38" t="s">
        <v>871</v>
      </c>
      <c r="AH6" s="38" t="s">
        <v>872</v>
      </c>
      <c r="AI6" s="38" t="s">
        <v>873</v>
      </c>
      <c r="AJ6" s="38" t="s">
        <v>874</v>
      </c>
      <c r="AK6" s="38" t="s">
        <v>875</v>
      </c>
      <c r="AL6" s="38" t="s">
        <v>876</v>
      </c>
      <c r="AM6" s="38" t="s">
        <v>877</v>
      </c>
      <c r="AN6" s="38" t="s">
        <v>840</v>
      </c>
      <c r="AO6" s="38" t="s">
        <v>878</v>
      </c>
      <c r="AP6" s="38" t="s">
        <v>879</v>
      </c>
      <c r="AQ6" s="38" t="s">
        <v>880</v>
      </c>
      <c r="AR6" s="38" t="s">
        <v>881</v>
      </c>
      <c r="AS6" s="38" t="s">
        <v>841</v>
      </c>
      <c r="AT6" s="99" t="s">
        <v>842</v>
      </c>
      <c r="AU6" s="38" t="s">
        <v>800</v>
      </c>
      <c r="AV6" s="38" t="s">
        <v>882</v>
      </c>
      <c r="AW6" s="38" t="s">
        <v>883</v>
      </c>
      <c r="AX6" s="99" t="s">
        <v>390</v>
      </c>
    </row>
    <row r="7" spans="1:50" x14ac:dyDescent="0.35">
      <c r="A7" s="88" t="s">
        <v>888</v>
      </c>
      <c r="B7" s="100">
        <f>'Dried peas, FR - van Paassen'!T4</f>
        <v>1.0540666817458317</v>
      </c>
      <c r="C7" s="93"/>
      <c r="D7" s="100">
        <f>'Dried peas, FR - van Paassen'!T6</f>
        <v>1.0744244531716256</v>
      </c>
      <c r="E7" s="104">
        <f>'Dried peas, FR - van Paassen'!T7</f>
        <v>1.0744244531716256</v>
      </c>
      <c r="F7" s="104">
        <f>'Dried peas, FR - van Paassen'!T12</f>
        <v>1.1130148943987077</v>
      </c>
      <c r="G7" s="93"/>
      <c r="H7" s="104">
        <f>'Dried peas, FR - van Paassen'!T13</f>
        <v>1.1248669232235737</v>
      </c>
      <c r="I7" s="104">
        <f>'Dried peas, FR - van Paassen'!T14</f>
        <v>1.0540666817458317</v>
      </c>
      <c r="J7" s="93"/>
      <c r="K7" s="93"/>
      <c r="L7" s="104">
        <f>'Dried peas, FR - van Paassen'!T14</f>
        <v>1.0540666817458317</v>
      </c>
      <c r="M7" s="93"/>
      <c r="N7" s="93"/>
      <c r="O7" s="93"/>
      <c r="P7" s="93"/>
      <c r="Q7" s="104">
        <f>'Dried peas, FR - van Paassen'!T17</f>
        <v>1.05</v>
      </c>
      <c r="R7" s="104">
        <f>Q7</f>
        <v>1.05</v>
      </c>
      <c r="S7" s="93"/>
      <c r="T7" s="104">
        <f>Q7</f>
        <v>1.05</v>
      </c>
      <c r="U7" s="104">
        <f>R7</f>
        <v>1.05</v>
      </c>
      <c r="V7" s="93"/>
      <c r="W7" s="104">
        <f>'Dried peas, FR - van Paassen'!T19</f>
        <v>1.05</v>
      </c>
      <c r="X7" s="104">
        <f>W7</f>
        <v>1.05</v>
      </c>
      <c r="Y7" s="93"/>
      <c r="Z7" s="93"/>
      <c r="AA7" s="93"/>
      <c r="AB7" s="93"/>
      <c r="AC7" s="104">
        <f>'Dried peas, FR - van Paassen'!T22</f>
        <v>1.0540666817458317</v>
      </c>
      <c r="AD7" s="93"/>
      <c r="AE7" s="93"/>
      <c r="AF7" s="104">
        <f>'Dried peas, FR - van Paassen'!T24</f>
        <v>1.0540666817458317</v>
      </c>
      <c r="AG7" s="93"/>
      <c r="AH7" s="93"/>
      <c r="AI7" s="104">
        <f>'Dried peas, FR - van Paassen'!T22</f>
        <v>1.0540666817458317</v>
      </c>
      <c r="AJ7" s="93"/>
      <c r="AK7" s="93"/>
      <c r="AL7" s="93"/>
      <c r="AM7" s="93"/>
      <c r="AN7" s="104">
        <f>'Dried peas, FR - van Paassen'!T25</f>
        <v>1.0744244531716256</v>
      </c>
      <c r="AO7" s="104">
        <f>'Dried peas, FR - van Paassen'!T27</f>
        <v>1.0744244531716256</v>
      </c>
      <c r="AP7" s="93"/>
      <c r="AQ7" s="93"/>
      <c r="AR7" s="93"/>
      <c r="AS7" s="104">
        <f>'Dried peas, FR - van Paassen'!T29</f>
        <v>1.2152396494091648</v>
      </c>
      <c r="AT7" s="93"/>
      <c r="AU7" s="100">
        <f>'Dried peas, FR - van Paassen'!T38</f>
        <v>1.0751621268805629</v>
      </c>
      <c r="AV7" s="100">
        <f>'Dried peas, FR - van Paassen'!T39</f>
        <v>1.0751621268805629</v>
      </c>
      <c r="AW7" s="100">
        <f>'Dried peas, FR - van Paassen'!T36</f>
        <v>1.0751621268805629</v>
      </c>
      <c r="AX7" s="93"/>
    </row>
    <row r="8" spans="1:50" x14ac:dyDescent="0.35">
      <c r="A8" s="88" t="s">
        <v>884</v>
      </c>
      <c r="B8" s="100">
        <f>'Dried peas, France – Nemecek '!T4</f>
        <v>1.1130148943987077</v>
      </c>
      <c r="C8" s="93"/>
      <c r="D8" s="100">
        <f>'Dried peas, France – Nemecek '!T5</f>
        <v>1.1248669232235737</v>
      </c>
      <c r="E8" s="100">
        <f>'Dried peas, France – Nemecek '!T6</f>
        <v>1.1248669232235737</v>
      </c>
      <c r="F8" s="100">
        <f>'Dried peas, France – Nemecek '!T8</f>
        <v>1.3000688016831126</v>
      </c>
      <c r="G8" s="93"/>
      <c r="H8" s="100">
        <f>'Dried peas, France – Nemecek '!T10</f>
        <v>1.3000688016831126</v>
      </c>
      <c r="I8" s="93"/>
      <c r="J8" s="93"/>
      <c r="K8" s="93"/>
      <c r="L8" s="93"/>
      <c r="M8" s="93"/>
      <c r="N8" s="93"/>
      <c r="O8" s="93"/>
      <c r="P8" s="93"/>
      <c r="Q8" s="100">
        <f>'Dried peas, France – Nemecek '!T9</f>
        <v>1.3000688016831126</v>
      </c>
      <c r="R8" s="100">
        <f>Q8</f>
        <v>1.3000688016831126</v>
      </c>
      <c r="S8" s="93"/>
      <c r="T8" s="100">
        <f>'Dried peas, France – Nemecek '!T11</f>
        <v>1.3000688016831126</v>
      </c>
      <c r="U8" s="100">
        <f>T8</f>
        <v>1.3000688016831126</v>
      </c>
      <c r="V8" s="93"/>
      <c r="W8" s="93"/>
      <c r="X8" s="93"/>
      <c r="Y8" s="93"/>
      <c r="Z8" s="93"/>
      <c r="AA8" s="93"/>
      <c r="AB8" s="104">
        <f>'Dried peas, France – Nemecek '!T15</f>
        <v>1.3000688016831126</v>
      </c>
      <c r="AC8" s="93"/>
      <c r="AD8" s="93"/>
      <c r="AE8" s="104">
        <f>'Dried peas, France – Nemecek '!T16</f>
        <v>1.3000688016831126</v>
      </c>
      <c r="AF8" s="93"/>
      <c r="AG8" s="93"/>
      <c r="AH8" s="104">
        <f>'Dried peas, France – Nemecek '!T12</f>
        <v>1.3000688016831126</v>
      </c>
      <c r="AI8" s="93"/>
      <c r="AJ8" s="93"/>
      <c r="AK8" s="93"/>
      <c r="AL8" s="93"/>
      <c r="AM8" s="93"/>
      <c r="AN8" s="93"/>
      <c r="AO8" s="93"/>
      <c r="AP8" s="100">
        <f>'Dried peas, France – Nemecek '!T21</f>
        <v>1.3000688016831126</v>
      </c>
      <c r="AQ8" s="100">
        <f>'Dried peas, France – Nemecek '!T21</f>
        <v>1.3000688016831126</v>
      </c>
      <c r="AR8" s="93"/>
      <c r="AS8" s="100">
        <f>'Dried peas, France – Nemecek '!T27</f>
        <v>1.3000688016831126</v>
      </c>
      <c r="AT8" s="104">
        <f>'Dried peas, France – Nemecek '!T26</f>
        <v>1.2164594125584303</v>
      </c>
      <c r="AU8" s="100">
        <f>'Dried peas, France – Nemecek '!T30</f>
        <v>1.207723199572867</v>
      </c>
      <c r="AV8" s="100">
        <f>AU8</f>
        <v>1.207723199572867</v>
      </c>
      <c r="AW8" s="100">
        <f>'Dried peas, France – Nemecek '!T29</f>
        <v>1.215548092916382</v>
      </c>
      <c r="AX8" s="93"/>
    </row>
    <row r="9" spans="1:50" x14ac:dyDescent="0.35">
      <c r="A9" s="88" t="s">
        <v>902</v>
      </c>
      <c r="B9" s="104">
        <f>'FR - Eurostat database'!T4</f>
        <v>1</v>
      </c>
      <c r="C9" s="104">
        <f>'FR - Eurostat database'!T5</f>
        <v>1</v>
      </c>
      <c r="D9" s="104">
        <f>'FR - Eurostat database'!T6</f>
        <v>1</v>
      </c>
      <c r="E9" s="93"/>
      <c r="F9" s="93"/>
      <c r="G9" s="93"/>
      <c r="H9" s="93"/>
      <c r="I9" s="93"/>
      <c r="J9" s="93"/>
      <c r="K9" s="93"/>
      <c r="L9" s="93"/>
      <c r="M9" s="93"/>
      <c r="N9" s="93"/>
      <c r="O9" s="93"/>
      <c r="P9" s="93"/>
      <c r="Q9" s="101"/>
      <c r="R9" s="93"/>
      <c r="S9" s="93"/>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row>
    <row r="10" spans="1:50" x14ac:dyDescent="0.35">
      <c r="A10" s="88" t="s">
        <v>903</v>
      </c>
      <c r="B10" s="100">
        <f>'Peas, FR - Naudin et al. 2014'!T5</f>
        <v>1.6168893782141394</v>
      </c>
      <c r="C10" s="93"/>
      <c r="D10" s="93"/>
      <c r="E10" s="93"/>
      <c r="F10" s="100">
        <f>'Peas, FR - Naudin et al. 2014'!T6</f>
        <v>1.3713425173473328</v>
      </c>
      <c r="G10" s="93"/>
      <c r="H10" s="93"/>
      <c r="I10" s="93"/>
      <c r="J10" s="93"/>
      <c r="K10" s="93"/>
      <c r="L10" s="93"/>
      <c r="M10" s="93"/>
      <c r="N10" s="93"/>
      <c r="O10" s="93"/>
      <c r="P10" s="93"/>
      <c r="Q10" s="100">
        <f>'Peas, FR - Naudin et al. 2014'!T8</f>
        <v>1.3163902184345033</v>
      </c>
      <c r="R10" s="100">
        <f>Q10</f>
        <v>1.3163902184345033</v>
      </c>
      <c r="S10" s="93"/>
      <c r="T10" s="100">
        <f>'Peas, FR - Naudin et al. 2014'!T9</f>
        <v>1.3163902184345033</v>
      </c>
      <c r="U10" s="100">
        <f>T10</f>
        <v>1.3163902184345033</v>
      </c>
      <c r="V10" s="93"/>
      <c r="W10" s="93"/>
      <c r="X10" s="93"/>
      <c r="Y10" s="93"/>
      <c r="Z10" s="93"/>
      <c r="AA10" s="93"/>
      <c r="AB10" s="93"/>
      <c r="AC10" s="100">
        <f>'Peas, FR - Naudin et al. 2014'!T11</f>
        <v>1.3163902184345033</v>
      </c>
      <c r="AD10" s="93"/>
      <c r="AE10" s="93"/>
      <c r="AF10" s="100">
        <f>AC10</f>
        <v>1.3163902184345033</v>
      </c>
      <c r="AG10" s="93"/>
      <c r="AH10" s="93"/>
      <c r="AI10" s="100">
        <f>AF10</f>
        <v>1.3163902184345033</v>
      </c>
      <c r="AJ10" s="93"/>
      <c r="AK10" s="93"/>
      <c r="AL10" s="93"/>
      <c r="AM10" s="93"/>
      <c r="AN10" s="93"/>
      <c r="AO10" s="100">
        <f>'Peas, FR - Naudin et al. 2014'!T12</f>
        <v>1.3163902184345033</v>
      </c>
      <c r="AP10" s="93"/>
      <c r="AQ10" s="93"/>
      <c r="AR10" s="93"/>
      <c r="AS10" s="93"/>
      <c r="AT10" s="93"/>
      <c r="AU10" s="100">
        <f>'Peas, FR - Naudin et al. 2014'!T22</f>
        <v>1.215548092916382</v>
      </c>
      <c r="AV10" s="93"/>
      <c r="AW10" s="93"/>
      <c r="AX10" s="93"/>
    </row>
    <row r="11" spans="1:50" x14ac:dyDescent="0.35">
      <c r="A11" s="88" t="s">
        <v>904</v>
      </c>
      <c r="B11" s="100">
        <f>'Peas, FR - Mosnier et al. 2011'!T4</f>
        <v>1.207723199572867</v>
      </c>
      <c r="C11" s="93"/>
      <c r="D11" s="93"/>
      <c r="E11" s="93"/>
      <c r="F11" s="100">
        <f>'Peas, FR - Mosnier et al. 2011'!T5</f>
        <v>1.5043938375399291</v>
      </c>
      <c r="G11" s="93"/>
      <c r="H11" s="93"/>
      <c r="I11" s="100">
        <f>'Peas, FR - Mosnier et al. 2011'!T7</f>
        <v>1.5043938375399291</v>
      </c>
      <c r="J11" s="93"/>
      <c r="K11" s="93"/>
      <c r="L11" s="93"/>
      <c r="M11" s="93"/>
      <c r="N11" s="100">
        <f>'Peas, FR - Mosnier et al. 2011'!T6</f>
        <v>1.5043938375399291</v>
      </c>
      <c r="O11" s="93"/>
      <c r="P11" s="93"/>
      <c r="Q11" s="100">
        <f>'Peas, FR - Mosnier et al. 2011'!T8</f>
        <v>1.5043938375399291</v>
      </c>
      <c r="R11" s="100">
        <f>Q11</f>
        <v>1.5043938375399291</v>
      </c>
      <c r="S11" s="93"/>
      <c r="T11" s="100">
        <f>'Peas, FR - Mosnier et al. 2011'!T9</f>
        <v>1.5043938375399291</v>
      </c>
      <c r="U11" s="100">
        <f>T11</f>
        <v>1.5043938375399291</v>
      </c>
      <c r="V11" s="93"/>
      <c r="W11" s="93"/>
      <c r="X11" s="93"/>
      <c r="Y11" s="93"/>
      <c r="Z11" s="93"/>
      <c r="AA11" s="93"/>
      <c r="AB11" s="93"/>
      <c r="AC11" s="100">
        <f>'Peas, FR - Mosnier et al. 2011'!T11</f>
        <v>1.5043938375399291</v>
      </c>
      <c r="AD11" s="93"/>
      <c r="AE11" s="93"/>
      <c r="AF11" s="100">
        <f>AC11</f>
        <v>1.5043938375399291</v>
      </c>
      <c r="AG11" s="93"/>
      <c r="AH11" s="93"/>
      <c r="AI11" s="100">
        <f>AF11</f>
        <v>1.5043938375399291</v>
      </c>
      <c r="AJ11" s="93"/>
      <c r="AK11" s="93"/>
      <c r="AL11" s="93"/>
      <c r="AM11" s="93"/>
      <c r="AN11" s="93"/>
      <c r="AO11" s="100">
        <f>'Peas, FR - Mosnier et al. 2011'!T12</f>
        <v>1.5043938375399291</v>
      </c>
      <c r="AP11" s="93"/>
      <c r="AQ11" s="93"/>
      <c r="AR11" s="93"/>
      <c r="AS11" s="93"/>
      <c r="AT11" s="93"/>
      <c r="AU11" s="100">
        <f>'Peas, FR - Mosnier et al. 2011'!T16</f>
        <v>1.5168492538102136</v>
      </c>
      <c r="AV11" s="93"/>
      <c r="AW11" s="93"/>
      <c r="AX11" s="93"/>
    </row>
    <row r="12" spans="1:50" x14ac:dyDescent="0.35">
      <c r="A12" s="88" t="s">
        <v>905</v>
      </c>
      <c r="B12" s="100">
        <f>'Nguyen et al. 2012 FR peas'!T5</f>
        <v>1.2</v>
      </c>
      <c r="C12" s="93"/>
      <c r="D12" s="93"/>
      <c r="E12" s="93"/>
      <c r="F12" s="100">
        <f>'Nguyen et al. 2012 FR peas'!T7</f>
        <v>1.2</v>
      </c>
      <c r="G12" s="93"/>
      <c r="H12" s="100">
        <f>'Nguyen et al. 2012 FR peas'!T8</f>
        <v>1.2</v>
      </c>
      <c r="I12" s="100">
        <f>'Nguyen et al. 2012 FR peas'!T9</f>
        <v>1.2</v>
      </c>
      <c r="J12" s="93"/>
      <c r="K12" s="93"/>
      <c r="L12" s="93"/>
      <c r="M12" s="93"/>
      <c r="N12" s="100">
        <f>'Nguyen et al. 2012 FR peas'!T10</f>
        <v>1.2</v>
      </c>
      <c r="O12" s="93"/>
      <c r="P12" s="93"/>
      <c r="Q12" s="100">
        <f>'Nguyen et al. 2012 FR peas'!T11</f>
        <v>1.2</v>
      </c>
      <c r="R12" s="100">
        <f>Q12</f>
        <v>1.2</v>
      </c>
      <c r="S12" s="93"/>
      <c r="T12" s="100">
        <f>'Nguyen et al. 2012 FR peas'!T12</f>
        <v>1.2</v>
      </c>
      <c r="U12" s="100">
        <f>T12</f>
        <v>1.2</v>
      </c>
      <c r="V12" s="93"/>
      <c r="W12" s="93"/>
      <c r="X12" s="93"/>
      <c r="Y12" s="93"/>
      <c r="Z12" s="93"/>
      <c r="AA12" s="93"/>
      <c r="AB12" s="93"/>
      <c r="AC12" s="100">
        <f>'Nguyen et al. 2012 FR peas'!T13</f>
        <v>1.2</v>
      </c>
      <c r="AD12" s="93"/>
      <c r="AE12" s="93"/>
      <c r="AF12" s="100">
        <f>AC12</f>
        <v>1.2</v>
      </c>
      <c r="AG12" s="93"/>
      <c r="AH12" s="93"/>
      <c r="AI12" s="100">
        <f>AF12</f>
        <v>1.2</v>
      </c>
      <c r="AJ12" s="93"/>
      <c r="AK12" s="93"/>
      <c r="AL12" s="93"/>
      <c r="AM12" s="93"/>
      <c r="AN12" s="93"/>
      <c r="AO12" s="100">
        <f>'Nguyen et al. 2012 FR peas'!T15</f>
        <v>1.2</v>
      </c>
      <c r="AP12" s="93"/>
      <c r="AQ12" s="93"/>
      <c r="AR12" s="93"/>
      <c r="AS12" s="93"/>
      <c r="AT12" s="100">
        <f>'Nguyen et al. 2012 FR peas'!T18</f>
        <v>1.215548092916382</v>
      </c>
      <c r="AU12" s="100">
        <f>'Nguyen et al. 2012 FR peas'!T22</f>
        <v>1.2080397996500609</v>
      </c>
      <c r="AV12" s="93"/>
      <c r="AW12" s="93"/>
      <c r="AX12" s="93"/>
    </row>
    <row r="13" spans="1:50" s="85" customFormat="1" ht="15" thickBot="1" x14ac:dyDescent="0.4">
      <c r="A13" s="85" t="s">
        <v>899</v>
      </c>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5">
        <f>T18</f>
        <v>1.0540666817458317</v>
      </c>
      <c r="AV13" s="105">
        <f>T19</f>
        <v>1.0540666817458317</v>
      </c>
      <c r="AW13" s="105">
        <f>T20</f>
        <v>1.113528504806923</v>
      </c>
      <c r="AX13" s="105">
        <f>T21</f>
        <v>1.5</v>
      </c>
    </row>
    <row r="14" spans="1:50" x14ac:dyDescent="0.35">
      <c r="A14" t="s">
        <v>900</v>
      </c>
      <c r="B14" s="100">
        <f>MIN(B7:B13)</f>
        <v>1</v>
      </c>
      <c r="C14" s="100">
        <f t="shared" ref="C14:AX14" si="0">MIN(C7:C13)</f>
        <v>1</v>
      </c>
      <c r="D14" s="100">
        <f t="shared" si="0"/>
        <v>1</v>
      </c>
      <c r="E14" s="100">
        <f t="shared" si="0"/>
        <v>1.0744244531716256</v>
      </c>
      <c r="F14" s="100">
        <f t="shared" si="0"/>
        <v>1.1130148943987077</v>
      </c>
      <c r="G14" s="100">
        <f t="shared" si="0"/>
        <v>0</v>
      </c>
      <c r="H14" s="100">
        <f t="shared" si="0"/>
        <v>1.1248669232235737</v>
      </c>
      <c r="I14" s="100">
        <f t="shared" si="0"/>
        <v>1.0540666817458317</v>
      </c>
      <c r="J14" s="100">
        <f t="shared" si="0"/>
        <v>0</v>
      </c>
      <c r="K14" s="100">
        <f t="shared" si="0"/>
        <v>0</v>
      </c>
      <c r="L14" s="100">
        <f t="shared" si="0"/>
        <v>1.0540666817458317</v>
      </c>
      <c r="M14" s="100">
        <f t="shared" si="0"/>
        <v>0</v>
      </c>
      <c r="N14" s="100">
        <f t="shared" si="0"/>
        <v>1.2</v>
      </c>
      <c r="O14" s="100">
        <f t="shared" si="0"/>
        <v>0</v>
      </c>
      <c r="P14" s="100">
        <f t="shared" si="0"/>
        <v>0</v>
      </c>
      <c r="Q14" s="100">
        <f t="shared" si="0"/>
        <v>1.05</v>
      </c>
      <c r="R14" s="100">
        <f t="shared" si="0"/>
        <v>1.05</v>
      </c>
      <c r="S14" s="100">
        <f t="shared" si="0"/>
        <v>0</v>
      </c>
      <c r="T14" s="100">
        <f t="shared" si="0"/>
        <v>1.05</v>
      </c>
      <c r="U14" s="100">
        <f t="shared" si="0"/>
        <v>1.05</v>
      </c>
      <c r="V14" s="100">
        <f t="shared" si="0"/>
        <v>0</v>
      </c>
      <c r="W14" s="100">
        <f t="shared" si="0"/>
        <v>1.05</v>
      </c>
      <c r="X14" s="100">
        <f t="shared" si="0"/>
        <v>1.05</v>
      </c>
      <c r="Y14" s="100">
        <f t="shared" si="0"/>
        <v>0</v>
      </c>
      <c r="Z14" s="100">
        <f t="shared" si="0"/>
        <v>0</v>
      </c>
      <c r="AA14" s="100">
        <f t="shared" si="0"/>
        <v>0</v>
      </c>
      <c r="AB14" s="100">
        <f t="shared" si="0"/>
        <v>1.3000688016831126</v>
      </c>
      <c r="AC14" s="100">
        <f t="shared" si="0"/>
        <v>1.0540666817458317</v>
      </c>
      <c r="AD14" s="100">
        <f t="shared" si="0"/>
        <v>0</v>
      </c>
      <c r="AE14" s="100">
        <f t="shared" si="0"/>
        <v>1.3000688016831126</v>
      </c>
      <c r="AF14" s="100">
        <f t="shared" si="0"/>
        <v>1.0540666817458317</v>
      </c>
      <c r="AG14" s="100">
        <f t="shared" si="0"/>
        <v>0</v>
      </c>
      <c r="AH14" s="100">
        <f t="shared" si="0"/>
        <v>1.3000688016831126</v>
      </c>
      <c r="AI14" s="100">
        <f t="shared" si="0"/>
        <v>1.0540666817458317</v>
      </c>
      <c r="AJ14" s="100">
        <f t="shared" si="0"/>
        <v>0</v>
      </c>
      <c r="AK14" s="100">
        <f t="shared" si="0"/>
        <v>0</v>
      </c>
      <c r="AL14" s="100">
        <f t="shared" si="0"/>
        <v>0</v>
      </c>
      <c r="AM14" s="100">
        <f t="shared" si="0"/>
        <v>0</v>
      </c>
      <c r="AN14" s="100">
        <f t="shared" si="0"/>
        <v>1.0744244531716256</v>
      </c>
      <c r="AO14" s="100">
        <f t="shared" si="0"/>
        <v>1.0744244531716256</v>
      </c>
      <c r="AP14" s="100">
        <f t="shared" si="0"/>
        <v>1.3000688016831126</v>
      </c>
      <c r="AQ14" s="100">
        <f t="shared" si="0"/>
        <v>1.3000688016831126</v>
      </c>
      <c r="AR14" s="100">
        <f t="shared" si="0"/>
        <v>0</v>
      </c>
      <c r="AS14" s="100">
        <f t="shared" si="0"/>
        <v>1.2152396494091648</v>
      </c>
      <c r="AT14" s="100">
        <f t="shared" si="0"/>
        <v>1.215548092916382</v>
      </c>
      <c r="AU14" s="100">
        <f t="shared" si="0"/>
        <v>1.0540666817458317</v>
      </c>
      <c r="AV14" s="100">
        <f t="shared" si="0"/>
        <v>1.0540666817458317</v>
      </c>
      <c r="AW14" s="100">
        <f t="shared" si="0"/>
        <v>1.0751621268805629</v>
      </c>
      <c r="AX14" s="100">
        <f t="shared" si="0"/>
        <v>1.5</v>
      </c>
    </row>
    <row r="16" spans="1:50" ht="15" thickBot="1" x14ac:dyDescent="0.4">
      <c r="A16" t="s">
        <v>890</v>
      </c>
    </row>
    <row r="17" spans="1:27" ht="52.5" thickBot="1" x14ac:dyDescent="0.4">
      <c r="A17" s="1" t="s">
        <v>38</v>
      </c>
      <c r="B17" s="2" t="s">
        <v>39</v>
      </c>
      <c r="C17" s="2" t="s">
        <v>443</v>
      </c>
      <c r="D17" s="2" t="s">
        <v>41</v>
      </c>
      <c r="E17" s="2" t="s">
        <v>42</v>
      </c>
      <c r="F17" s="2" t="s">
        <v>43</v>
      </c>
      <c r="G17" s="2" t="s">
        <v>44</v>
      </c>
      <c r="H17" s="2" t="s">
        <v>45</v>
      </c>
      <c r="I17" s="2" t="s">
        <v>46</v>
      </c>
      <c r="J17" s="2" t="s">
        <v>0</v>
      </c>
      <c r="K17" s="2" t="s">
        <v>1</v>
      </c>
      <c r="L17" s="2" t="s">
        <v>781</v>
      </c>
      <c r="M17" s="2" t="s">
        <v>782</v>
      </c>
      <c r="N17" s="2" t="s">
        <v>783</v>
      </c>
      <c r="O17" s="2" t="s">
        <v>47</v>
      </c>
      <c r="P17" s="2" t="s">
        <v>48</v>
      </c>
      <c r="Q17" s="2" t="s">
        <v>49</v>
      </c>
      <c r="R17" s="2" t="s">
        <v>50</v>
      </c>
      <c r="S17" s="2" t="s">
        <v>51</v>
      </c>
      <c r="T17" s="58" t="s">
        <v>784</v>
      </c>
      <c r="V17" s="117" t="s">
        <v>771</v>
      </c>
      <c r="W17" s="117"/>
      <c r="X17" s="117"/>
      <c r="Y17" s="117"/>
      <c r="Z17" s="117"/>
      <c r="AA17" s="117"/>
    </row>
    <row r="18" spans="1:27" ht="15" thickBot="1" x14ac:dyDescent="0.4">
      <c r="A18" s="50" t="s">
        <v>812</v>
      </c>
      <c r="B18" t="s">
        <v>800</v>
      </c>
      <c r="E18" t="s">
        <v>891</v>
      </c>
      <c r="F18" t="s">
        <v>892</v>
      </c>
      <c r="G18" t="s">
        <v>893</v>
      </c>
      <c r="H18" t="s">
        <v>894</v>
      </c>
      <c r="I18" t="s">
        <v>786</v>
      </c>
      <c r="J18">
        <v>1</v>
      </c>
      <c r="K18">
        <v>3</v>
      </c>
      <c r="L18">
        <f>MIN(C25:C29)</f>
        <v>2</v>
      </c>
      <c r="M18">
        <v>1</v>
      </c>
      <c r="N18">
        <v>1</v>
      </c>
      <c r="O18">
        <f>IF(J18=1,W$19,IF(J18=2,W$20,IF(J18=3,W$21,IF(J18=4,W$22,IF(J18=5,W$23,"no")))))</f>
        <v>1</v>
      </c>
      <c r="P18">
        <f t="shared" ref="P18:S18" si="1">IF(K18=1,X$19,IF(K18=2,X$20,IF(K18=3,X$21,IF(K18=4,X$22,IF(K18=5,X$23,"no")))))</f>
        <v>1.05</v>
      </c>
      <c r="Q18">
        <f t="shared" si="1"/>
        <v>1.02</v>
      </c>
      <c r="R18">
        <f t="shared" si="1"/>
        <v>1</v>
      </c>
      <c r="S18">
        <f t="shared" si="1"/>
        <v>1</v>
      </c>
      <c r="T18" cm="1">
        <f t="array" ref="T18">EXP(SQRT(SUM(LN(O18:S18)^2)))</f>
        <v>1.0540666817458317</v>
      </c>
      <c r="V18" s="58" t="s">
        <v>772</v>
      </c>
      <c r="W18" s="2" t="s">
        <v>47</v>
      </c>
      <c r="X18" s="2" t="s">
        <v>48</v>
      </c>
      <c r="Y18" s="2" t="s">
        <v>49</v>
      </c>
      <c r="Z18" s="2" t="s">
        <v>50</v>
      </c>
      <c r="AA18" s="2" t="s">
        <v>51</v>
      </c>
    </row>
    <row r="19" spans="1:27" x14ac:dyDescent="0.35">
      <c r="B19" t="s">
        <v>882</v>
      </c>
      <c r="E19" t="s">
        <v>891</v>
      </c>
      <c r="F19" t="s">
        <v>892</v>
      </c>
      <c r="G19" t="s">
        <v>893</v>
      </c>
      <c r="H19" t="s">
        <v>894</v>
      </c>
      <c r="I19" t="s">
        <v>786</v>
      </c>
      <c r="J19">
        <v>1</v>
      </c>
      <c r="K19">
        <f>MIN(D25:D29)</f>
        <v>3</v>
      </c>
      <c r="L19">
        <f>MIN(E25:E29)</f>
        <v>2</v>
      </c>
      <c r="M19">
        <v>1</v>
      </c>
      <c r="N19">
        <v>1</v>
      </c>
      <c r="O19">
        <f t="shared" ref="O19:O21" si="2">IF(J19=1,W$19,IF(J19=2,W$20,IF(J19=3,W$21,IF(J19=4,W$22,IF(J19=5,W$23,"no")))))</f>
        <v>1</v>
      </c>
      <c r="P19">
        <f t="shared" ref="P19:P21" si="3">IF(K19=1,X$19,IF(K19=2,X$20,IF(K19=3,X$21,IF(K19=4,X$22,IF(K19=5,X$23,"no")))))</f>
        <v>1.05</v>
      </c>
      <c r="Q19">
        <f t="shared" ref="Q19:Q21" si="4">IF(L19=1,Y$19,IF(L19=2,Y$20,IF(L19=3,Y$21,IF(L19=4,Y$22,IF(L19=5,Y$23,"no")))))</f>
        <v>1.02</v>
      </c>
      <c r="R19">
        <f t="shared" ref="R19:R21" si="5">IF(M19=1,Z$19,IF(M19=2,Z$20,IF(M19=3,Z$21,IF(M19=4,Z$22,IF(M19=5,Z$23,"no")))))</f>
        <v>1</v>
      </c>
      <c r="S19">
        <f t="shared" ref="S19:S21" si="6">IF(N19=1,AA$19,IF(N19=2,AA$20,IF(N19=3,AA$21,IF(N19=4,AA$22,IF(N19=5,AA$23,"no")))))</f>
        <v>1</v>
      </c>
      <c r="T19" cm="1">
        <f t="array" ref="T19">EXP(SQRT(SUM(LN(O19:S19)^2)))</f>
        <v>1.0540666817458317</v>
      </c>
      <c r="V19">
        <v>1</v>
      </c>
      <c r="W19">
        <v>1</v>
      </c>
      <c r="X19">
        <v>1</v>
      </c>
      <c r="Y19">
        <v>1</v>
      </c>
      <c r="Z19">
        <v>1</v>
      </c>
      <c r="AA19">
        <v>1</v>
      </c>
    </row>
    <row r="20" spans="1:27" x14ac:dyDescent="0.35">
      <c r="B20" t="s">
        <v>883</v>
      </c>
      <c r="E20" t="s">
        <v>602</v>
      </c>
      <c r="F20" t="s">
        <v>892</v>
      </c>
      <c r="G20" t="s">
        <v>893</v>
      </c>
      <c r="H20" t="s">
        <v>711</v>
      </c>
      <c r="I20" t="s">
        <v>786</v>
      </c>
      <c r="J20">
        <v>2</v>
      </c>
      <c r="K20">
        <f>MIN(F25:F29)</f>
        <v>1</v>
      </c>
      <c r="L20">
        <f>MIN(G25:G29)</f>
        <v>3</v>
      </c>
      <c r="M20">
        <v>2</v>
      </c>
      <c r="N20">
        <v>1</v>
      </c>
      <c r="O20">
        <f t="shared" si="2"/>
        <v>1.05</v>
      </c>
      <c r="P20">
        <f t="shared" si="3"/>
        <v>1</v>
      </c>
      <c r="Q20">
        <f t="shared" si="4"/>
        <v>1.1000000000000001</v>
      </c>
      <c r="R20">
        <f t="shared" si="5"/>
        <v>1.01</v>
      </c>
      <c r="S20">
        <f t="shared" si="6"/>
        <v>1</v>
      </c>
      <c r="T20" cm="1">
        <f t="array" ref="T20">EXP(SQRT(SUM(LN(O20:S20)^2)))</f>
        <v>1.113528504806923</v>
      </c>
      <c r="V20">
        <v>2</v>
      </c>
      <c r="W20">
        <v>1.05</v>
      </c>
      <c r="X20">
        <v>1.02</v>
      </c>
      <c r="Y20">
        <v>1.02</v>
      </c>
      <c r="Z20">
        <v>1.01</v>
      </c>
      <c r="AA20">
        <v>1.05</v>
      </c>
    </row>
    <row r="21" spans="1:27" x14ac:dyDescent="0.35">
      <c r="B21" t="s">
        <v>390</v>
      </c>
      <c r="E21" t="s">
        <v>895</v>
      </c>
      <c r="F21">
        <v>100</v>
      </c>
      <c r="G21" t="s">
        <v>896</v>
      </c>
      <c r="H21" t="s">
        <v>894</v>
      </c>
      <c r="I21" t="s">
        <v>786</v>
      </c>
      <c r="J21">
        <v>1</v>
      </c>
      <c r="K21">
        <v>1</v>
      </c>
      <c r="L21">
        <v>1</v>
      </c>
      <c r="M21">
        <v>1</v>
      </c>
      <c r="N21">
        <v>4</v>
      </c>
      <c r="O21">
        <f t="shared" si="2"/>
        <v>1</v>
      </c>
      <c r="P21">
        <f t="shared" si="3"/>
        <v>1</v>
      </c>
      <c r="Q21">
        <f t="shared" si="4"/>
        <v>1</v>
      </c>
      <c r="R21">
        <f t="shared" si="5"/>
        <v>1</v>
      </c>
      <c r="S21">
        <f t="shared" si="6"/>
        <v>1.5</v>
      </c>
      <c r="T21" cm="1">
        <f t="array" ref="T21">EXP(SQRT(SUM(LN(O21:S21)^2)))</f>
        <v>1.5</v>
      </c>
      <c r="V21">
        <v>3</v>
      </c>
      <c r="W21">
        <v>1.1000000000000001</v>
      </c>
      <c r="X21">
        <v>1.05</v>
      </c>
      <c r="Y21">
        <v>1.1000000000000001</v>
      </c>
      <c r="Z21">
        <v>1.02</v>
      </c>
      <c r="AA21">
        <v>1.2</v>
      </c>
    </row>
    <row r="22" spans="1:27" x14ac:dyDescent="0.35">
      <c r="V22">
        <v>4</v>
      </c>
      <c r="W22">
        <v>1.2</v>
      </c>
      <c r="X22">
        <v>1.1000000000000001</v>
      </c>
      <c r="Y22">
        <v>1.2</v>
      </c>
      <c r="Z22">
        <v>1.05</v>
      </c>
      <c r="AA22">
        <v>1.5</v>
      </c>
    </row>
    <row r="23" spans="1:27" s="38" customFormat="1" ht="72.5" x14ac:dyDescent="0.35">
      <c r="B23" s="38" t="s">
        <v>800</v>
      </c>
      <c r="D23" s="38" t="s">
        <v>882</v>
      </c>
      <c r="F23" s="38" t="s">
        <v>883</v>
      </c>
      <c r="V23" s="38">
        <v>5</v>
      </c>
      <c r="W23" s="38">
        <v>1.5</v>
      </c>
      <c r="X23" s="38">
        <v>1.2</v>
      </c>
      <c r="Y23" s="38">
        <v>1.5</v>
      </c>
      <c r="Z23" s="38">
        <v>1.1000000000000001</v>
      </c>
      <c r="AA23" s="38">
        <v>2</v>
      </c>
    </row>
    <row r="24" spans="1:27" s="38" customFormat="1" ht="29" x14ac:dyDescent="0.35">
      <c r="B24" s="38" t="s">
        <v>1</v>
      </c>
      <c r="C24" s="38" t="s">
        <v>897</v>
      </c>
      <c r="D24" s="38" t="s">
        <v>1</v>
      </c>
      <c r="E24" s="38" t="s">
        <v>897</v>
      </c>
      <c r="F24" s="38" t="s">
        <v>1</v>
      </c>
      <c r="G24" s="38" t="s">
        <v>897</v>
      </c>
    </row>
    <row r="25" spans="1:27" x14ac:dyDescent="0.35">
      <c r="A25" s="88" t="s">
        <v>888</v>
      </c>
      <c r="B25">
        <f>'Dried peas, FR - van Paassen'!K14</f>
        <v>3</v>
      </c>
      <c r="C25">
        <f>'Dried peas, FR - van Paassen'!L14</f>
        <v>2</v>
      </c>
      <c r="D25">
        <f>B25</f>
        <v>3</v>
      </c>
      <c r="E25">
        <f>C25</f>
        <v>2</v>
      </c>
      <c r="F25">
        <f>'Dried peas, FR - van Paassen'!K13</f>
        <v>3</v>
      </c>
      <c r="G25">
        <f>F25</f>
        <v>3</v>
      </c>
    </row>
    <row r="26" spans="1:27" x14ac:dyDescent="0.35">
      <c r="A26" s="88" t="s">
        <v>884</v>
      </c>
      <c r="B26" t="s">
        <v>898</v>
      </c>
      <c r="C26" t="s">
        <v>898</v>
      </c>
      <c r="D26" t="s">
        <v>898</v>
      </c>
      <c r="E26" t="s">
        <v>898</v>
      </c>
      <c r="F26">
        <f>'Dried peas, France – Nemecek '!K10</f>
        <v>3</v>
      </c>
      <c r="G26">
        <f>'Dried peas, France – Nemecek '!L10</f>
        <v>4</v>
      </c>
    </row>
    <row r="27" spans="1:27" x14ac:dyDescent="0.35">
      <c r="A27" s="88" t="s">
        <v>903</v>
      </c>
      <c r="B27">
        <f>'Peas, FR - Naudin et al. 2014'!K7</f>
        <v>5</v>
      </c>
      <c r="C27">
        <f>'Peas, FR - Naudin et al. 2014'!L7</f>
        <v>4</v>
      </c>
      <c r="D27" t="s">
        <v>898</v>
      </c>
      <c r="E27" t="s">
        <v>898</v>
      </c>
      <c r="F27" t="s">
        <v>898</v>
      </c>
      <c r="G27" t="s">
        <v>898</v>
      </c>
    </row>
    <row r="28" spans="1:27" x14ac:dyDescent="0.35">
      <c r="A28" s="88" t="s">
        <v>904</v>
      </c>
      <c r="B28">
        <f>'Peas, FR - Mosnier et al. 2011'!K6</f>
        <v>3</v>
      </c>
      <c r="C28">
        <f>'Peas, FR - Mosnier et al. 2011'!L6</f>
        <v>5</v>
      </c>
      <c r="D28" t="s">
        <v>898</v>
      </c>
      <c r="E28" t="s">
        <v>898</v>
      </c>
      <c r="F28" t="s">
        <v>898</v>
      </c>
      <c r="G28" t="s">
        <v>898</v>
      </c>
    </row>
    <row r="29" spans="1:27" x14ac:dyDescent="0.35">
      <c r="A29" s="88" t="s">
        <v>905</v>
      </c>
      <c r="B29">
        <f>'Nguyen et al. 2012 FR peas'!K9</f>
        <v>1</v>
      </c>
      <c r="C29">
        <f>'Nguyen et al. 2012 FR peas'!L9</f>
        <v>4</v>
      </c>
      <c r="D29" t="s">
        <v>898</v>
      </c>
      <c r="E29" t="s">
        <v>898</v>
      </c>
      <c r="F29">
        <f>'Nguyen et al. 2012 FR peas'!K8</f>
        <v>1</v>
      </c>
      <c r="G29">
        <f>'Nguyen et al. 2012 FR peas'!L8</f>
        <v>4</v>
      </c>
    </row>
  </sheetData>
  <mergeCells count="6">
    <mergeCell ref="AU5:AX5"/>
    <mergeCell ref="V17:AA17"/>
    <mergeCell ref="C5:E5"/>
    <mergeCell ref="G5:AA5"/>
    <mergeCell ref="AB5:AM5"/>
    <mergeCell ref="AO5:AR5"/>
  </mergeCells>
  <hyperlinks>
    <hyperlink ref="A1" location="'Table of contents'!A1" display="Return to table of contents" xr:uid="{00000000-0004-0000-0700-000000000000}"/>
    <hyperlink ref="A7" location="'Dried peas, FR - Agrifootprint'!A1" display="van Paassen et al. 2019" xr:uid="{00000000-0004-0000-0700-000001000000}"/>
    <hyperlink ref="A8" location="'Dried peas, France – ecoinvent'!A1" display="ecoinvent" xr:uid="{00000000-0004-0000-0700-000002000000}"/>
    <hyperlink ref="A9" location="'FR - Eurostat database'!A1" display="Eurostat" xr:uid="{00000000-0004-0000-0700-000003000000}"/>
    <hyperlink ref="A10" location="'Peas, FR - Naudin et al. 2014'!A1" display="Naudin et al 2014" xr:uid="{00000000-0004-0000-0700-000004000000}"/>
    <hyperlink ref="A11" location="'Peas, FR - Mosnier et al. 2011'!A1" display="Mosnier et al. 2011" xr:uid="{00000000-0004-0000-0700-000005000000}"/>
    <hyperlink ref="A12" location="'Nguyen et al. 2012 FR peas'!A1" display="Nguyen et al. 2012" xr:uid="{00000000-0004-0000-0700-000006000000}"/>
    <hyperlink ref="A25" location="'Dried peas, FR - Agrifootprint'!A1" display="van Paassen et al. 2019" xr:uid="{00000000-0004-0000-0700-000007000000}"/>
    <hyperlink ref="A26" location="'Dried peas, France – ecoinvent'!A1" display="ecoinvent" xr:uid="{00000000-0004-0000-0700-000008000000}"/>
    <hyperlink ref="A27" location="'Peas, FR - Naudin et al. 2014'!A1" display="Naudin et al 2014" xr:uid="{00000000-0004-0000-0700-000009000000}"/>
    <hyperlink ref="A28" location="'Peas, FR - Mosnier et al. 2011'!A1" display="Mosnier et al. 2011" xr:uid="{00000000-0004-0000-0700-00000A000000}"/>
    <hyperlink ref="A29" location="'Nguyen et al. 2012 FR peas'!A1" display="Nguyen et al. 2012" xr:uid="{00000000-0004-0000-0700-00000B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X27"/>
  <sheetViews>
    <sheetView zoomScale="80" zoomScaleNormal="80" workbookViewId="0">
      <pane xSplit="1" ySplit="6" topLeftCell="B7" activePane="bottomRight" state="frozen"/>
      <selection pane="topRight" activeCell="B1" sqref="B1"/>
      <selection pane="bottomLeft" activeCell="A7" sqref="A7"/>
      <selection pane="bottomRight"/>
    </sheetView>
  </sheetViews>
  <sheetFormatPr defaultRowHeight="14.5" x14ac:dyDescent="0.35"/>
  <sheetData>
    <row r="1" spans="1:50" x14ac:dyDescent="0.35">
      <c r="A1" s="88" t="s">
        <v>779</v>
      </c>
    </row>
    <row r="2" spans="1:50" x14ac:dyDescent="0.35">
      <c r="A2" t="s">
        <v>836</v>
      </c>
    </row>
    <row r="3" spans="1:50" x14ac:dyDescent="0.35">
      <c r="A3" s="92"/>
      <c r="B3" t="s">
        <v>837</v>
      </c>
    </row>
    <row r="4" spans="1:50" x14ac:dyDescent="0.35">
      <c r="A4" s="93"/>
      <c r="B4" t="s">
        <v>838</v>
      </c>
    </row>
    <row r="5" spans="1:50" x14ac:dyDescent="0.35">
      <c r="B5" s="94" t="s">
        <v>53</v>
      </c>
      <c r="C5" s="118" t="s">
        <v>61</v>
      </c>
      <c r="D5" s="118"/>
      <c r="E5" s="118"/>
      <c r="F5" s="95" t="s">
        <v>67</v>
      </c>
      <c r="G5" s="119" t="s">
        <v>839</v>
      </c>
      <c r="H5" s="119"/>
      <c r="I5" s="119"/>
      <c r="J5" s="119"/>
      <c r="K5" s="119"/>
      <c r="L5" s="119"/>
      <c r="M5" s="119"/>
      <c r="N5" s="119"/>
      <c r="O5" s="119"/>
      <c r="P5" s="119"/>
      <c r="Q5" s="119"/>
      <c r="R5" s="119"/>
      <c r="S5" s="119"/>
      <c r="T5" s="119"/>
      <c r="U5" s="119"/>
      <c r="V5" s="119"/>
      <c r="W5" s="119"/>
      <c r="X5" s="119"/>
      <c r="Y5" s="119"/>
      <c r="Z5" s="119"/>
      <c r="AA5" s="119"/>
      <c r="AB5" s="120" t="s">
        <v>99</v>
      </c>
      <c r="AC5" s="120"/>
      <c r="AD5" s="120"/>
      <c r="AE5" s="120"/>
      <c r="AF5" s="120"/>
      <c r="AG5" s="120"/>
      <c r="AH5" s="120"/>
      <c r="AI5" s="120"/>
      <c r="AJ5" s="120"/>
      <c r="AK5" s="120"/>
      <c r="AL5" s="120"/>
      <c r="AM5" s="120"/>
      <c r="AN5" s="96" t="s">
        <v>840</v>
      </c>
      <c r="AO5" s="121" t="s">
        <v>436</v>
      </c>
      <c r="AP5" s="121"/>
      <c r="AQ5" s="121"/>
      <c r="AR5" s="121"/>
      <c r="AS5" s="97" t="s">
        <v>841</v>
      </c>
      <c r="AT5" s="98" t="s">
        <v>842</v>
      </c>
      <c r="AU5" s="116" t="s">
        <v>812</v>
      </c>
      <c r="AV5" s="116"/>
      <c r="AW5" s="116"/>
      <c r="AX5" s="116"/>
    </row>
    <row r="6" spans="1:50" s="38" customFormat="1" ht="130.5" x14ac:dyDescent="0.35">
      <c r="A6" s="38" t="s">
        <v>843</v>
      </c>
      <c r="B6" s="38" t="s">
        <v>53</v>
      </c>
      <c r="C6" s="38" t="s">
        <v>844</v>
      </c>
      <c r="D6" s="38" t="s">
        <v>845</v>
      </c>
      <c r="E6" s="38" t="s">
        <v>846</v>
      </c>
      <c r="F6" s="38" t="s">
        <v>67</v>
      </c>
      <c r="G6" s="38" t="s">
        <v>889</v>
      </c>
      <c r="H6" s="38" t="s">
        <v>424</v>
      </c>
      <c r="I6" s="38" t="s">
        <v>847</v>
      </c>
      <c r="J6" s="38" t="s">
        <v>848</v>
      </c>
      <c r="K6" s="38" t="s">
        <v>849</v>
      </c>
      <c r="L6" s="38" t="s">
        <v>850</v>
      </c>
      <c r="M6" s="38" t="s">
        <v>851</v>
      </c>
      <c r="N6" s="38" t="s">
        <v>852</v>
      </c>
      <c r="O6" s="38" t="s">
        <v>853</v>
      </c>
      <c r="P6" s="38" t="s">
        <v>854</v>
      </c>
      <c r="Q6" s="38" t="s">
        <v>855</v>
      </c>
      <c r="R6" s="38" t="s">
        <v>856</v>
      </c>
      <c r="S6" s="38" t="s">
        <v>857</v>
      </c>
      <c r="T6" s="38" t="s">
        <v>858</v>
      </c>
      <c r="U6" s="38" t="s">
        <v>859</v>
      </c>
      <c r="V6" s="38" t="s">
        <v>860</v>
      </c>
      <c r="W6" s="38" t="s">
        <v>861</v>
      </c>
      <c r="X6" s="38" t="s">
        <v>862</v>
      </c>
      <c r="Y6" s="38" t="s">
        <v>863</v>
      </c>
      <c r="Z6" s="38" t="s">
        <v>864</v>
      </c>
      <c r="AA6" s="38" t="s">
        <v>865</v>
      </c>
      <c r="AB6" s="38" t="s">
        <v>866</v>
      </c>
      <c r="AC6" s="38" t="s">
        <v>867</v>
      </c>
      <c r="AD6" s="38" t="s">
        <v>868</v>
      </c>
      <c r="AE6" s="38" t="s">
        <v>869</v>
      </c>
      <c r="AF6" s="38" t="s">
        <v>870</v>
      </c>
      <c r="AG6" s="38" t="s">
        <v>871</v>
      </c>
      <c r="AH6" s="38" t="s">
        <v>872</v>
      </c>
      <c r="AI6" s="38" t="s">
        <v>873</v>
      </c>
      <c r="AJ6" s="38" t="s">
        <v>874</v>
      </c>
      <c r="AK6" s="38" t="s">
        <v>875</v>
      </c>
      <c r="AL6" s="38" t="s">
        <v>876</v>
      </c>
      <c r="AM6" s="38" t="s">
        <v>877</v>
      </c>
      <c r="AN6" s="38" t="s">
        <v>840</v>
      </c>
      <c r="AO6" s="38" t="s">
        <v>878</v>
      </c>
      <c r="AP6" s="38" t="s">
        <v>879</v>
      </c>
      <c r="AQ6" s="38" t="s">
        <v>880</v>
      </c>
      <c r="AR6" s="38" t="s">
        <v>881</v>
      </c>
      <c r="AS6" s="38" t="s">
        <v>841</v>
      </c>
      <c r="AT6" s="99" t="s">
        <v>842</v>
      </c>
      <c r="AU6" s="38" t="s">
        <v>800</v>
      </c>
      <c r="AV6" s="38" t="s">
        <v>882</v>
      </c>
      <c r="AW6" s="38" t="s">
        <v>883</v>
      </c>
      <c r="AX6" s="99" t="s">
        <v>390</v>
      </c>
    </row>
    <row r="7" spans="1:50" x14ac:dyDescent="0.35">
      <c r="A7" s="88" t="s">
        <v>906</v>
      </c>
      <c r="B7" s="100">
        <f>'DE - van Paassen et al. 2019'!T4</f>
        <v>1.0540666817458317</v>
      </c>
      <c r="C7" s="93"/>
      <c r="D7" s="104">
        <f>'DE - van Paassen et al. 2019'!T6</f>
        <v>1.0744244531716256</v>
      </c>
      <c r="E7" s="104">
        <f>'DE - van Paassen et al. 2019'!T7</f>
        <v>1.0744244531716256</v>
      </c>
      <c r="F7" s="104">
        <f>'DE - van Paassen et al. 2019'!T12</f>
        <v>1.1130148943987077</v>
      </c>
      <c r="G7" s="93"/>
      <c r="H7" s="104">
        <f>'DE - van Paassen et al. 2019'!T13</f>
        <v>1.1248669232235737</v>
      </c>
      <c r="I7" s="104">
        <f>'DE - van Paassen et al. 2019'!T14</f>
        <v>1.0540666817458317</v>
      </c>
      <c r="J7" s="93"/>
      <c r="K7" s="93"/>
      <c r="L7" s="104">
        <f>I7</f>
        <v>1.0540666817458317</v>
      </c>
      <c r="M7" s="93"/>
      <c r="N7" s="93"/>
      <c r="O7" s="93"/>
      <c r="P7" s="93"/>
      <c r="Q7" s="104">
        <f>'DE - van Paassen et al. 2019'!T16</f>
        <v>1.05</v>
      </c>
      <c r="R7" s="104">
        <f>Q7</f>
        <v>1.05</v>
      </c>
      <c r="S7" s="93"/>
      <c r="T7" s="104">
        <f>'DE - van Paassen et al. 2019'!T17</f>
        <v>1.05</v>
      </c>
      <c r="U7" s="104">
        <f>T7</f>
        <v>1.05</v>
      </c>
      <c r="V7" s="93"/>
      <c r="W7" s="104">
        <f>'DE - van Paassen et al. 2019'!T19</f>
        <v>1.05</v>
      </c>
      <c r="X7" s="104">
        <f>W7</f>
        <v>1.05</v>
      </c>
      <c r="Y7" s="93"/>
      <c r="Z7" s="93"/>
      <c r="AA7" s="93"/>
      <c r="AB7" s="93"/>
      <c r="AC7" s="104">
        <f>'DE - van Paassen et al. 2019'!T23</f>
        <v>1.0540666817458317</v>
      </c>
      <c r="AD7" s="104">
        <f>AC7</f>
        <v>1.0540666817458317</v>
      </c>
      <c r="AE7" s="93"/>
      <c r="AF7" s="104">
        <f>'DE - van Paassen et al. 2019'!T24</f>
        <v>1.0540666817458317</v>
      </c>
      <c r="AG7" s="104">
        <f>AF7</f>
        <v>1.0540666817458317</v>
      </c>
      <c r="AH7" s="93"/>
      <c r="AI7" s="104">
        <f>'DE - van Paassen et al. 2019'!T22</f>
        <v>1.0540666817458317</v>
      </c>
      <c r="AJ7" s="104">
        <f>AI7</f>
        <v>1.0540666817458317</v>
      </c>
      <c r="AK7" s="93"/>
      <c r="AL7" s="93"/>
      <c r="AM7" s="93"/>
      <c r="AN7" s="104">
        <f>'DE - van Paassen et al. 2019'!T25</f>
        <v>1.0744244531716256</v>
      </c>
      <c r="AO7" s="104">
        <f>'DE - van Paassen et al. 2019'!T27</f>
        <v>1.0744244531716256</v>
      </c>
      <c r="AP7" s="93"/>
      <c r="AQ7" s="93"/>
      <c r="AR7" s="93"/>
      <c r="AS7" s="104">
        <f>'DE - van Paassen et al. 2019'!T29</f>
        <v>1.2152396494091648</v>
      </c>
      <c r="AT7" s="93"/>
      <c r="AU7" s="100">
        <f>'DE - van Paassen et al. 2019'!T38</f>
        <v>1.0722009304576894</v>
      </c>
      <c r="AV7" s="100">
        <f>AU7</f>
        <v>1.0722009304576894</v>
      </c>
      <c r="AW7" s="100">
        <f>'DE - van Paassen et al. 2019'!T36</f>
        <v>1.0722009304576894</v>
      </c>
      <c r="AX7" s="93"/>
    </row>
    <row r="8" spans="1:50" x14ac:dyDescent="0.35">
      <c r="A8" s="88" t="s">
        <v>884</v>
      </c>
      <c r="B8" s="100">
        <f>'Dried peas, DE - Nemecek'!T4</f>
        <v>1.1130148943987077</v>
      </c>
      <c r="C8" s="93"/>
      <c r="D8" s="100">
        <f>'Dried peas, DE - Nemecek'!T5</f>
        <v>1.1248669232235737</v>
      </c>
      <c r="E8" s="100">
        <f>'Dried peas, DE - Nemecek'!T6</f>
        <v>1.1248669232235737</v>
      </c>
      <c r="F8" s="100">
        <f>'Dried peas, DE - Nemecek'!T7</f>
        <v>1.3000688016831126</v>
      </c>
      <c r="G8" s="93"/>
      <c r="H8" s="100">
        <f>'Dried peas, DE - Nemecek'!T8</f>
        <v>1.3000688016831126</v>
      </c>
      <c r="I8" s="93"/>
      <c r="J8" s="93"/>
      <c r="K8" s="93"/>
      <c r="L8" s="93"/>
      <c r="M8" s="100">
        <f>'Dried peas, DE - Nemecek'!T9</f>
        <v>1.3000688016831126</v>
      </c>
      <c r="N8" s="93"/>
      <c r="O8" s="104">
        <f>M8</f>
        <v>1.3000688016831126</v>
      </c>
      <c r="P8" s="104">
        <f>O8</f>
        <v>1.3000688016831126</v>
      </c>
      <c r="Q8" s="101"/>
      <c r="R8" s="100">
        <f>P8</f>
        <v>1.3000688016831126</v>
      </c>
      <c r="S8" s="100">
        <f>R8</f>
        <v>1.3000688016831126</v>
      </c>
      <c r="T8" s="93"/>
      <c r="U8" s="100">
        <f>S8</f>
        <v>1.3000688016831126</v>
      </c>
      <c r="V8" s="93"/>
      <c r="W8" s="100">
        <f>U8</f>
        <v>1.3000688016831126</v>
      </c>
      <c r="X8" s="100">
        <f>W8</f>
        <v>1.3000688016831126</v>
      </c>
      <c r="Y8" s="93"/>
      <c r="Z8" s="93"/>
      <c r="AA8" s="93"/>
      <c r="AB8" s="100">
        <f>'Dried peas, DE - Nemecek'!T10</f>
        <v>1.3000688016831126</v>
      </c>
      <c r="AC8" s="93"/>
      <c r="AD8" s="100">
        <f>AB8</f>
        <v>1.3000688016831126</v>
      </c>
      <c r="AE8" s="100">
        <f>AD8</f>
        <v>1.3000688016831126</v>
      </c>
      <c r="AF8" s="101"/>
      <c r="AG8" s="100">
        <f>AE8</f>
        <v>1.3000688016831126</v>
      </c>
      <c r="AH8" s="100">
        <f>AG8</f>
        <v>1.3000688016831126</v>
      </c>
      <c r="AI8" s="93"/>
      <c r="AJ8" s="100">
        <f>AH8</f>
        <v>1.3000688016831126</v>
      </c>
      <c r="AK8" s="93"/>
      <c r="AL8" s="93"/>
      <c r="AM8" s="93"/>
      <c r="AN8" s="100">
        <f>'Dried peas, DE - Nemecek'!T12</f>
        <v>1.2152396494091648</v>
      </c>
      <c r="AO8" s="100">
        <f>'Dried peas, DE - Nemecek'!T13</f>
        <v>1.3000688016831126</v>
      </c>
      <c r="AP8" s="93"/>
      <c r="AQ8" s="93"/>
      <c r="AR8" s="93"/>
      <c r="AS8" s="100">
        <f>'Dried peas, DE - Nemecek'!T14</f>
        <v>1.3000688016831126</v>
      </c>
      <c r="AT8" s="104">
        <f>'Dried peas, DE - Nemecek'!T15</f>
        <v>1.3000688016831126</v>
      </c>
      <c r="AU8" s="100">
        <f>'Dried peas, DE - Nemecek'!T18</f>
        <v>1.207723199572867</v>
      </c>
      <c r="AV8" s="100">
        <f>AU8</f>
        <v>1.207723199572867</v>
      </c>
      <c r="AW8" s="93"/>
      <c r="AX8" s="93"/>
    </row>
    <row r="9" spans="1:50" x14ac:dyDescent="0.35">
      <c r="A9" s="88" t="s">
        <v>902</v>
      </c>
      <c r="B9" s="104">
        <f>'DE - Eurostat database'!T4</f>
        <v>1</v>
      </c>
      <c r="C9" s="104">
        <f>'DE - Eurostat database'!T5</f>
        <v>1</v>
      </c>
      <c r="D9" s="93"/>
      <c r="E9" s="93"/>
      <c r="F9" s="93"/>
      <c r="G9" s="93"/>
      <c r="H9" s="93"/>
      <c r="I9" s="93"/>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row>
    <row r="10" spans="1:50" x14ac:dyDescent="0.35">
      <c r="A10" s="88" t="s">
        <v>907</v>
      </c>
      <c r="B10" s="100">
        <f>'Peas, GER - Dekker et al 2013'!T5</f>
        <v>2.0545118552303872</v>
      </c>
      <c r="C10" s="93"/>
      <c r="D10" s="93"/>
      <c r="E10" s="93"/>
      <c r="F10" s="100">
        <f>'Peas, GER - Dekker et al 2013'!T8</f>
        <v>2.0545118552303872</v>
      </c>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100">
        <f>'Peas, GER - Dekker et al 2013'!T13</f>
        <v>2.1078469983859902</v>
      </c>
      <c r="AR10">
        <f>'Peas, GER - Dekker et al 2013'!T18</f>
        <v>1.2080397996500609</v>
      </c>
      <c r="AS10" s="100">
        <f>'Peas, GER - Dekker et al 2013'!T17</f>
        <v>2.1078469983859902</v>
      </c>
      <c r="AT10" s="93"/>
      <c r="AU10" s="100">
        <f>'Peas, GER - Dekker et al 2013'!T21</f>
        <v>1.215548092916382</v>
      </c>
      <c r="AV10" s="93"/>
      <c r="AW10" s="93"/>
      <c r="AX10" s="93"/>
    </row>
    <row r="11" spans="1:50" x14ac:dyDescent="0.35">
      <c r="A11" s="88" t="s">
        <v>908</v>
      </c>
      <c r="B11" s="100">
        <f>'Peas, GER - Saget et al. 2021'!T4</f>
        <v>1.0540666817458317</v>
      </c>
      <c r="C11" s="93"/>
      <c r="D11" s="93"/>
      <c r="E11" s="93"/>
      <c r="F11" s="93"/>
      <c r="G11" s="93"/>
      <c r="H11" s="100">
        <f>'Peas, GER - Saget et al. 2021'!T5</f>
        <v>1.0540666817458317</v>
      </c>
      <c r="I11" s="93"/>
      <c r="J11" s="93"/>
      <c r="K11" s="93"/>
      <c r="L11" s="93"/>
      <c r="M11" s="93"/>
      <c r="N11" s="93"/>
      <c r="O11" s="93"/>
      <c r="P11" s="93"/>
      <c r="Q11" s="100">
        <f>'Peas, GER - Saget et al. 2021'!T7</f>
        <v>1.0540666817458317</v>
      </c>
      <c r="R11" s="100">
        <f>Q11</f>
        <v>1.0540666817458317</v>
      </c>
      <c r="S11" s="93"/>
      <c r="T11" s="100">
        <f>'Peas, GER - Saget et al. 2021'!T6</f>
        <v>1.0540666817458317</v>
      </c>
      <c r="U11" s="100">
        <f>T11</f>
        <v>1.0540666817458317</v>
      </c>
      <c r="V11" s="93"/>
      <c r="W11" s="93"/>
      <c r="X11" s="93"/>
      <c r="Y11" s="93"/>
      <c r="Z11" s="93"/>
      <c r="AA11" s="93"/>
      <c r="AB11" s="93"/>
      <c r="AC11" s="93"/>
      <c r="AD11" s="93"/>
      <c r="AE11" s="93"/>
      <c r="AF11" s="93"/>
      <c r="AG11" s="93"/>
      <c r="AH11" s="93"/>
      <c r="AI11" s="93"/>
      <c r="AJ11" s="93"/>
      <c r="AK11" s="93"/>
      <c r="AL11" s="93"/>
      <c r="AM11" s="93"/>
      <c r="AN11" s="93"/>
      <c r="AO11" s="93"/>
      <c r="AP11" s="100">
        <f>'Peas, GER - Saget et al. 2021'!T9</f>
        <v>1.0744244531716256</v>
      </c>
      <c r="AQ11" s="100">
        <f>'Peas, GER - Saget et al. 2021'!T9</f>
        <v>1.0744244531716256</v>
      </c>
      <c r="AR11" s="93"/>
      <c r="AS11" s="93"/>
      <c r="AT11" s="93"/>
      <c r="AU11" s="93"/>
      <c r="AV11" s="93"/>
      <c r="AW11" s="100">
        <f>'Peas, GER - Saget et al. 2021'!T15</f>
        <v>1.0751621268805629</v>
      </c>
      <c r="AX11" s="93"/>
    </row>
    <row r="12" spans="1:50" s="85" customFormat="1" ht="15" thickBot="1" x14ac:dyDescent="0.4">
      <c r="A12" s="85" t="s">
        <v>899</v>
      </c>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5">
        <f>T18</f>
        <v>1.0540666817458317</v>
      </c>
      <c r="AV12" s="105">
        <f>T19</f>
        <v>1.0540666817458317</v>
      </c>
      <c r="AW12" s="105">
        <f>T20</f>
        <v>1.0751621268805629</v>
      </c>
      <c r="AX12" s="105">
        <f>T21</f>
        <v>1.5</v>
      </c>
    </row>
    <row r="13" spans="1:50" x14ac:dyDescent="0.35">
      <c r="A13" t="s">
        <v>900</v>
      </c>
      <c r="B13" s="100">
        <f>MIN(B7:B12)</f>
        <v>1</v>
      </c>
      <c r="C13" s="100">
        <f t="shared" ref="C13:AX13" si="0">MIN(C7:C12)</f>
        <v>1</v>
      </c>
      <c r="D13" s="100">
        <f t="shared" si="0"/>
        <v>1.0744244531716256</v>
      </c>
      <c r="E13" s="100">
        <f t="shared" si="0"/>
        <v>1.0744244531716256</v>
      </c>
      <c r="F13" s="100">
        <f t="shared" si="0"/>
        <v>1.1130148943987077</v>
      </c>
      <c r="G13" s="100">
        <f t="shared" si="0"/>
        <v>0</v>
      </c>
      <c r="H13" s="100">
        <f t="shared" si="0"/>
        <v>1.0540666817458317</v>
      </c>
      <c r="I13" s="100">
        <f t="shared" si="0"/>
        <v>1.0540666817458317</v>
      </c>
      <c r="J13" s="100">
        <f t="shared" si="0"/>
        <v>0</v>
      </c>
      <c r="K13" s="100">
        <f t="shared" si="0"/>
        <v>0</v>
      </c>
      <c r="L13" s="100">
        <f t="shared" si="0"/>
        <v>1.0540666817458317</v>
      </c>
      <c r="M13" s="100">
        <f t="shared" si="0"/>
        <v>1.3000688016831126</v>
      </c>
      <c r="N13" s="100">
        <f t="shared" si="0"/>
        <v>0</v>
      </c>
      <c r="O13" s="100">
        <f t="shared" si="0"/>
        <v>1.3000688016831126</v>
      </c>
      <c r="P13" s="100">
        <f t="shared" si="0"/>
        <v>1.3000688016831126</v>
      </c>
      <c r="Q13" s="100">
        <f t="shared" si="0"/>
        <v>1.05</v>
      </c>
      <c r="R13" s="100">
        <f t="shared" si="0"/>
        <v>1.05</v>
      </c>
      <c r="S13" s="100">
        <f t="shared" si="0"/>
        <v>1.3000688016831126</v>
      </c>
      <c r="T13" s="100">
        <f t="shared" si="0"/>
        <v>1.05</v>
      </c>
      <c r="U13" s="100">
        <f t="shared" si="0"/>
        <v>1.05</v>
      </c>
      <c r="V13" s="100">
        <f t="shared" si="0"/>
        <v>0</v>
      </c>
      <c r="W13" s="100">
        <f t="shared" si="0"/>
        <v>1.05</v>
      </c>
      <c r="X13" s="100">
        <f t="shared" si="0"/>
        <v>1.05</v>
      </c>
      <c r="Y13" s="100">
        <f t="shared" si="0"/>
        <v>0</v>
      </c>
      <c r="Z13" s="100">
        <f t="shared" si="0"/>
        <v>0</v>
      </c>
      <c r="AA13" s="100">
        <f t="shared" si="0"/>
        <v>0</v>
      </c>
      <c r="AB13" s="100">
        <f t="shared" si="0"/>
        <v>1.3000688016831126</v>
      </c>
      <c r="AC13" s="100">
        <f t="shared" si="0"/>
        <v>1.0540666817458317</v>
      </c>
      <c r="AD13" s="100">
        <f t="shared" si="0"/>
        <v>1.0540666817458317</v>
      </c>
      <c r="AE13" s="100">
        <f t="shared" si="0"/>
        <v>1.3000688016831126</v>
      </c>
      <c r="AF13" s="100">
        <f t="shared" si="0"/>
        <v>1.0540666817458317</v>
      </c>
      <c r="AG13" s="100">
        <f t="shared" si="0"/>
        <v>1.0540666817458317</v>
      </c>
      <c r="AH13" s="100">
        <f t="shared" si="0"/>
        <v>1.3000688016831126</v>
      </c>
      <c r="AI13" s="100">
        <f t="shared" si="0"/>
        <v>1.0540666817458317</v>
      </c>
      <c r="AJ13" s="100">
        <f t="shared" si="0"/>
        <v>1.0540666817458317</v>
      </c>
      <c r="AK13" s="100">
        <f t="shared" si="0"/>
        <v>0</v>
      </c>
      <c r="AL13" s="100">
        <f t="shared" si="0"/>
        <v>0</v>
      </c>
      <c r="AM13" s="100">
        <f t="shared" si="0"/>
        <v>0</v>
      </c>
      <c r="AN13" s="100">
        <f t="shared" si="0"/>
        <v>1.0744244531716256</v>
      </c>
      <c r="AO13" s="100">
        <f t="shared" si="0"/>
        <v>1.0744244531716256</v>
      </c>
      <c r="AP13" s="100">
        <f t="shared" si="0"/>
        <v>1.0744244531716256</v>
      </c>
      <c r="AQ13" s="100">
        <f t="shared" si="0"/>
        <v>1.0744244531716256</v>
      </c>
      <c r="AR13" s="100">
        <f t="shared" si="0"/>
        <v>1.2080397996500609</v>
      </c>
      <c r="AS13" s="100">
        <f t="shared" si="0"/>
        <v>1.2152396494091648</v>
      </c>
      <c r="AT13" s="100">
        <f t="shared" si="0"/>
        <v>1.3000688016831126</v>
      </c>
      <c r="AU13" s="100">
        <f t="shared" si="0"/>
        <v>1.0540666817458317</v>
      </c>
      <c r="AV13" s="100">
        <f t="shared" si="0"/>
        <v>1.0540666817458317</v>
      </c>
      <c r="AW13" s="100">
        <f t="shared" si="0"/>
        <v>1.0722009304576894</v>
      </c>
      <c r="AX13" s="100">
        <f t="shared" si="0"/>
        <v>1.5</v>
      </c>
    </row>
    <row r="16" spans="1:50" ht="15" thickBot="1" x14ac:dyDescent="0.4">
      <c r="A16" t="s">
        <v>890</v>
      </c>
    </row>
    <row r="17" spans="1:27" ht="52.5" thickBot="1" x14ac:dyDescent="0.4">
      <c r="A17" s="1" t="s">
        <v>38</v>
      </c>
      <c r="B17" s="2" t="s">
        <v>39</v>
      </c>
      <c r="C17" s="2" t="s">
        <v>443</v>
      </c>
      <c r="D17" s="2" t="s">
        <v>41</v>
      </c>
      <c r="E17" s="2" t="s">
        <v>42</v>
      </c>
      <c r="F17" s="2" t="s">
        <v>43</v>
      </c>
      <c r="G17" s="2" t="s">
        <v>44</v>
      </c>
      <c r="H17" s="2" t="s">
        <v>45</v>
      </c>
      <c r="I17" s="2" t="s">
        <v>46</v>
      </c>
      <c r="J17" s="2" t="s">
        <v>0</v>
      </c>
      <c r="K17" s="2" t="s">
        <v>1</v>
      </c>
      <c r="L17" s="2" t="s">
        <v>781</v>
      </c>
      <c r="M17" s="2" t="s">
        <v>782</v>
      </c>
      <c r="N17" s="2" t="s">
        <v>783</v>
      </c>
      <c r="O17" s="2" t="s">
        <v>47</v>
      </c>
      <c r="P17" s="2" t="s">
        <v>48</v>
      </c>
      <c r="Q17" s="2" t="s">
        <v>49</v>
      </c>
      <c r="R17" s="2" t="s">
        <v>50</v>
      </c>
      <c r="S17" s="2" t="s">
        <v>51</v>
      </c>
      <c r="T17" s="58" t="s">
        <v>784</v>
      </c>
      <c r="V17" s="117" t="s">
        <v>771</v>
      </c>
      <c r="W17" s="117"/>
      <c r="X17" s="117"/>
      <c r="Y17" s="117"/>
      <c r="Z17" s="117"/>
      <c r="AA17" s="117"/>
    </row>
    <row r="18" spans="1:27" ht="15" thickBot="1" x14ac:dyDescent="0.4">
      <c r="A18" s="50" t="s">
        <v>812</v>
      </c>
      <c r="B18" t="s">
        <v>800</v>
      </c>
      <c r="E18" t="s">
        <v>891</v>
      </c>
      <c r="F18" t="s">
        <v>892</v>
      </c>
      <c r="G18" t="s">
        <v>893</v>
      </c>
      <c r="H18" t="s">
        <v>894</v>
      </c>
      <c r="I18" t="s">
        <v>786</v>
      </c>
      <c r="J18">
        <v>1</v>
      </c>
      <c r="K18">
        <v>3</v>
      </c>
      <c r="L18">
        <f>MIN(C25:C27)</f>
        <v>2</v>
      </c>
      <c r="M18">
        <v>1</v>
      </c>
      <c r="N18">
        <v>1</v>
      </c>
      <c r="O18">
        <f>IF(J18=1,W$19,IF(J18=2,W$20,IF(J18=3,W$21,IF(J18=4,W$22,IF(J18=5,W$23,"no")))))</f>
        <v>1</v>
      </c>
      <c r="P18">
        <f t="shared" ref="P18:S21" si="1">IF(K18=1,X$19,IF(K18=2,X$20,IF(K18=3,X$21,IF(K18=4,X$22,IF(K18=5,X$23,"no")))))</f>
        <v>1.05</v>
      </c>
      <c r="Q18">
        <f t="shared" si="1"/>
        <v>1.02</v>
      </c>
      <c r="R18">
        <f t="shared" si="1"/>
        <v>1</v>
      </c>
      <c r="S18">
        <f t="shared" si="1"/>
        <v>1</v>
      </c>
      <c r="T18" cm="1">
        <f t="array" ref="T18">EXP(SQRT(SUM(LN(O18:S18)^2)))</f>
        <v>1.0540666817458317</v>
      </c>
      <c r="V18" s="58" t="s">
        <v>772</v>
      </c>
      <c r="W18" s="2" t="s">
        <v>47</v>
      </c>
      <c r="X18" s="2" t="s">
        <v>48</v>
      </c>
      <c r="Y18" s="2" t="s">
        <v>49</v>
      </c>
      <c r="Z18" s="2" t="s">
        <v>50</v>
      </c>
      <c r="AA18" s="2" t="s">
        <v>51</v>
      </c>
    </row>
    <row r="19" spans="1:27" x14ac:dyDescent="0.35">
      <c r="B19" t="s">
        <v>882</v>
      </c>
      <c r="E19" t="s">
        <v>891</v>
      </c>
      <c r="F19" t="s">
        <v>892</v>
      </c>
      <c r="G19" t="s">
        <v>893</v>
      </c>
      <c r="H19" t="s">
        <v>894</v>
      </c>
      <c r="I19" t="s">
        <v>786</v>
      </c>
      <c r="J19">
        <v>1</v>
      </c>
      <c r="K19">
        <f>MIN(D25:D27)</f>
        <v>3</v>
      </c>
      <c r="L19">
        <f>MIN(E25:E27)</f>
        <v>2</v>
      </c>
      <c r="M19">
        <v>1</v>
      </c>
      <c r="N19">
        <v>1</v>
      </c>
      <c r="O19">
        <f t="shared" ref="O19:O21" si="2">IF(J19=1,W$19,IF(J19=2,W$20,IF(J19=3,W$21,IF(J19=4,W$22,IF(J19=5,W$23,"no")))))</f>
        <v>1</v>
      </c>
      <c r="P19">
        <f t="shared" si="1"/>
        <v>1.05</v>
      </c>
      <c r="Q19">
        <f t="shared" si="1"/>
        <v>1.02</v>
      </c>
      <c r="R19">
        <f t="shared" si="1"/>
        <v>1</v>
      </c>
      <c r="S19">
        <f t="shared" si="1"/>
        <v>1</v>
      </c>
      <c r="T19" cm="1">
        <f t="array" ref="T19">EXP(SQRT(SUM(LN(O19:S19)^2)))</f>
        <v>1.0540666817458317</v>
      </c>
      <c r="V19">
        <v>1</v>
      </c>
      <c r="W19">
        <v>1</v>
      </c>
      <c r="X19">
        <v>1</v>
      </c>
      <c r="Y19">
        <v>1</v>
      </c>
      <c r="Z19">
        <v>1</v>
      </c>
      <c r="AA19">
        <v>1</v>
      </c>
    </row>
    <row r="20" spans="1:27" x14ac:dyDescent="0.35">
      <c r="B20" t="s">
        <v>883</v>
      </c>
      <c r="E20" t="s">
        <v>602</v>
      </c>
      <c r="F20" t="s">
        <v>892</v>
      </c>
      <c r="G20" t="s">
        <v>893</v>
      </c>
      <c r="H20" t="s">
        <v>711</v>
      </c>
      <c r="I20" t="s">
        <v>786</v>
      </c>
      <c r="J20">
        <v>2</v>
      </c>
      <c r="K20">
        <f>MIN(F25:F27)</f>
        <v>3</v>
      </c>
      <c r="L20">
        <f>MIN(G25:G27)</f>
        <v>2</v>
      </c>
      <c r="M20">
        <v>2</v>
      </c>
      <c r="N20">
        <v>1</v>
      </c>
      <c r="O20">
        <f t="shared" si="2"/>
        <v>1.05</v>
      </c>
      <c r="P20">
        <f t="shared" si="1"/>
        <v>1.05</v>
      </c>
      <c r="Q20">
        <f t="shared" si="1"/>
        <v>1.02</v>
      </c>
      <c r="R20">
        <f t="shared" si="1"/>
        <v>1.01</v>
      </c>
      <c r="S20">
        <f t="shared" si="1"/>
        <v>1</v>
      </c>
      <c r="T20" cm="1">
        <f t="array" ref="T20">EXP(SQRT(SUM(LN(O20:S20)^2)))</f>
        <v>1.0751621268805629</v>
      </c>
      <c r="V20">
        <v>2</v>
      </c>
      <c r="W20">
        <v>1.05</v>
      </c>
      <c r="X20">
        <v>1.02</v>
      </c>
      <c r="Y20">
        <v>1.02</v>
      </c>
      <c r="Z20">
        <v>1.01</v>
      </c>
      <c r="AA20">
        <v>1.05</v>
      </c>
    </row>
    <row r="21" spans="1:27" x14ac:dyDescent="0.35">
      <c r="B21" t="s">
        <v>390</v>
      </c>
      <c r="E21" t="s">
        <v>895</v>
      </c>
      <c r="F21">
        <v>100</v>
      </c>
      <c r="G21" t="s">
        <v>896</v>
      </c>
      <c r="H21" t="s">
        <v>894</v>
      </c>
      <c r="I21" t="s">
        <v>786</v>
      </c>
      <c r="J21">
        <v>1</v>
      </c>
      <c r="K21">
        <v>1</v>
      </c>
      <c r="L21">
        <v>1</v>
      </c>
      <c r="M21">
        <v>1</v>
      </c>
      <c r="N21">
        <v>4</v>
      </c>
      <c r="O21">
        <f t="shared" si="2"/>
        <v>1</v>
      </c>
      <c r="P21">
        <f t="shared" si="1"/>
        <v>1</v>
      </c>
      <c r="Q21">
        <f t="shared" si="1"/>
        <v>1</v>
      </c>
      <c r="R21">
        <f t="shared" si="1"/>
        <v>1</v>
      </c>
      <c r="S21">
        <f t="shared" si="1"/>
        <v>1.5</v>
      </c>
      <c r="T21" cm="1">
        <f t="array" ref="T21">EXP(SQRT(SUM(LN(O21:S21)^2)))</f>
        <v>1.5</v>
      </c>
      <c r="V21">
        <v>3</v>
      </c>
      <c r="W21">
        <v>1.1000000000000001</v>
      </c>
      <c r="X21">
        <v>1.05</v>
      </c>
      <c r="Y21">
        <v>1.1000000000000001</v>
      </c>
      <c r="Z21">
        <v>1.02</v>
      </c>
      <c r="AA21">
        <v>1.2</v>
      </c>
    </row>
    <row r="22" spans="1:27" x14ac:dyDescent="0.35">
      <c r="V22">
        <v>4</v>
      </c>
      <c r="W22">
        <v>1.2</v>
      </c>
      <c r="X22">
        <v>1.1000000000000001</v>
      </c>
      <c r="Y22">
        <v>1.2</v>
      </c>
      <c r="Z22">
        <v>1.05</v>
      </c>
      <c r="AA22">
        <v>1.5</v>
      </c>
    </row>
    <row r="23" spans="1:27" s="38" customFormat="1" ht="72.5" x14ac:dyDescent="0.35">
      <c r="B23" s="38" t="s">
        <v>800</v>
      </c>
      <c r="D23" s="38" t="s">
        <v>882</v>
      </c>
      <c r="F23" s="38" t="s">
        <v>883</v>
      </c>
      <c r="V23" s="38">
        <v>5</v>
      </c>
      <c r="W23" s="38">
        <v>1.5</v>
      </c>
      <c r="X23" s="38">
        <v>1.2</v>
      </c>
      <c r="Y23" s="38">
        <v>1.5</v>
      </c>
      <c r="Z23" s="38">
        <v>1.1000000000000001</v>
      </c>
      <c r="AA23" s="38">
        <v>2</v>
      </c>
    </row>
    <row r="24" spans="1:27" s="38" customFormat="1" ht="29" x14ac:dyDescent="0.35">
      <c r="B24" s="38" t="s">
        <v>1</v>
      </c>
      <c r="C24" s="38" t="s">
        <v>897</v>
      </c>
      <c r="D24" s="38" t="s">
        <v>1</v>
      </c>
      <c r="E24" s="38" t="s">
        <v>897</v>
      </c>
      <c r="F24" s="38" t="s">
        <v>1</v>
      </c>
      <c r="G24" s="38" t="s">
        <v>897</v>
      </c>
    </row>
    <row r="25" spans="1:27" x14ac:dyDescent="0.35">
      <c r="A25" s="88" t="s">
        <v>906</v>
      </c>
      <c r="B25">
        <f>'DE - van Paassen et al. 2019'!K14</f>
        <v>3</v>
      </c>
      <c r="C25">
        <f>'DE - van Paassen et al. 2019'!L14</f>
        <v>2</v>
      </c>
      <c r="D25">
        <f>B25</f>
        <v>3</v>
      </c>
      <c r="E25">
        <f>C25</f>
        <v>2</v>
      </c>
      <c r="F25">
        <f>'DE - van Paassen et al. 2019'!K13</f>
        <v>3</v>
      </c>
      <c r="G25">
        <f>'DE - van Paassen et al. 2019'!L13</f>
        <v>3</v>
      </c>
    </row>
    <row r="26" spans="1:27" x14ac:dyDescent="0.35">
      <c r="A26" s="88" t="s">
        <v>884</v>
      </c>
      <c r="B26">
        <f>'Dried peas, DE - Nemecek'!K8</f>
        <v>3</v>
      </c>
      <c r="C26">
        <f>'Dried peas, DE - Nemecek'!L8</f>
        <v>4</v>
      </c>
      <c r="D26">
        <f>B26</f>
        <v>3</v>
      </c>
      <c r="E26">
        <f>C26</f>
        <v>4</v>
      </c>
      <c r="F26">
        <f>'Dried peas, DE - Nemecek'!K8</f>
        <v>3</v>
      </c>
      <c r="G26">
        <f>'Dried peas, DE - Nemecek'!L8</f>
        <v>4</v>
      </c>
    </row>
    <row r="27" spans="1:27" x14ac:dyDescent="0.35">
      <c r="A27" s="88" t="s">
        <v>908</v>
      </c>
      <c r="B27" t="s">
        <v>898</v>
      </c>
      <c r="C27" t="s">
        <v>898</v>
      </c>
      <c r="D27" t="s">
        <v>898</v>
      </c>
      <c r="E27" t="s">
        <v>898</v>
      </c>
      <c r="F27">
        <f>'Peas, GER - Saget et al. 2021'!K5</f>
        <v>3</v>
      </c>
      <c r="G27">
        <f>'Peas, GER - Saget et al. 2021'!L5</f>
        <v>2</v>
      </c>
    </row>
  </sheetData>
  <mergeCells count="6">
    <mergeCell ref="AU5:AX5"/>
    <mergeCell ref="V17:AA17"/>
    <mergeCell ref="C5:E5"/>
    <mergeCell ref="G5:AA5"/>
    <mergeCell ref="AB5:AM5"/>
    <mergeCell ref="AO5:AR5"/>
  </mergeCells>
  <hyperlinks>
    <hyperlink ref="A1" location="'Table of contents'!A1" display="Return to table of contents" xr:uid="{00000000-0004-0000-0800-000000000000}"/>
    <hyperlink ref="A7" location="'Dried peas, DE - Agrifootprint'!A1" display="van Paassen et al." xr:uid="{00000000-0004-0000-0800-000001000000}"/>
    <hyperlink ref="A8" location="'Dried peas, DE - ecoinvent'!A1" display="ecoinvent" xr:uid="{00000000-0004-0000-0800-000002000000}"/>
    <hyperlink ref="A9" location="'DE - Eurostat database'!A1" display="Eurostat" xr:uid="{00000000-0004-0000-0800-000003000000}"/>
    <hyperlink ref="A10" location="'Peas, GER - Dekker et al 2013'!A1" display="Dekker et al. 2013" xr:uid="{00000000-0004-0000-0800-000004000000}"/>
    <hyperlink ref="A11" location="'Peas, GER - Saget et al. 2021'!A1" display="Saget et al. 2021" xr:uid="{00000000-0004-0000-0800-000005000000}"/>
    <hyperlink ref="A25" location="'Dried peas, DE - Agrifootprint'!A1" display="van Paassen et al." xr:uid="{00000000-0004-0000-0800-000006000000}"/>
    <hyperlink ref="A26" location="'Dried peas, DE - ecoinvent'!A1" display="ecoinvent" xr:uid="{00000000-0004-0000-0800-000007000000}"/>
    <hyperlink ref="A27" location="'Peas, GER - Saget et al. 2021'!A1" display="Saget et al. 2021" xr:uid="{00000000-0004-0000-0800-000008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Table of contents</vt:lpstr>
      <vt:lpstr>Default pedigree matrix</vt:lpstr>
      <vt:lpstr>Yield temporal pedigree</vt:lpstr>
      <vt:lpstr>Completeness pedigree</vt:lpstr>
      <vt:lpstr>Reliability pedigree</vt:lpstr>
      <vt:lpstr>Summary sheet - SK</vt:lpstr>
      <vt:lpstr>Summary sheet - CA</vt:lpstr>
      <vt:lpstr>Summary sheet - FR</vt:lpstr>
      <vt:lpstr>Summary sheet - DE</vt:lpstr>
      <vt:lpstr>Summary sheet - US</vt:lpstr>
      <vt:lpstr>Dried peas, Canada – Bamber</vt:lpstr>
      <vt:lpstr>Dried peas, CA - van Paassen</vt:lpstr>
      <vt:lpstr>Dried peas, CA - CRSC</vt:lpstr>
      <vt:lpstr>CA - StatsCan</vt:lpstr>
      <vt:lpstr>SK - Statscan</vt:lpstr>
      <vt:lpstr>Dried peas, SK - Bamber</vt:lpstr>
      <vt:lpstr>MacWilliam et al. 2014 - CA pea</vt:lpstr>
      <vt:lpstr>Dried peas, FR - van Paassen</vt:lpstr>
      <vt:lpstr>Dried peas, France – Nemecek </vt:lpstr>
      <vt:lpstr>FR - Eurostat database</vt:lpstr>
      <vt:lpstr>Peas, FR - Naudin et al. 2014</vt:lpstr>
      <vt:lpstr>Peas, FR - Mosnier et al. 2011</vt:lpstr>
      <vt:lpstr>Nguyen et al. 2012 FR peas</vt:lpstr>
      <vt:lpstr>DE - van Paassen et al. 2019</vt:lpstr>
      <vt:lpstr>Dried peas, DE - Nemecek</vt:lpstr>
      <vt:lpstr>DE - Eurostat database</vt:lpstr>
      <vt:lpstr>Peas, GER - Dekker et al 2013</vt:lpstr>
      <vt:lpstr>Peas, GER - Saget et al. 2021</vt:lpstr>
      <vt:lpstr>US - Van Paassen et al 2019</vt:lpstr>
      <vt:lpstr>US - Census of Ag 2017</vt:lpstr>
      <vt:lpstr>US - USDA NASS database</vt:lpstr>
      <vt:lpstr>Peas, US - Bandekar et al.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Ian Turner</dc:creator>
  <cp:lastModifiedBy>Ian Turner</cp:lastModifiedBy>
  <dcterms:created xsi:type="dcterms:W3CDTF">2022-09-20T22:59:56Z</dcterms:created>
  <dcterms:modified xsi:type="dcterms:W3CDTF">2022-10-22T03:23:14Z</dcterms:modified>
</cp:coreProperties>
</file>