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ella.lauri\Desktop\submission pERK\OneDrive_1_14-9-2023\"/>
    </mc:Choice>
  </mc:AlternateContent>
  <xr:revisionPtr revIDLastSave="0" documentId="13_ncr:1_{F3CABEA6-53B9-47BA-BBB5-B7FB695F54D5}" xr6:coauthVersionLast="36" xr6:coauthVersionMax="47" xr10:uidLastSave="{00000000-0000-0000-0000-000000000000}"/>
  <bookViews>
    <workbookView xWindow="0" yWindow="0" windowWidth="15300" windowHeight="7485" xr2:uid="{34FD88CD-0CE4-4AF1-B672-7961C31B92E7}"/>
  </bookViews>
  <sheets>
    <sheet name="Blots" sheetId="12" r:id="rId1"/>
    <sheet name="Fig. 2D" sheetId="1" r:id="rId2"/>
    <sheet name="Fig.3B" sheetId="2" r:id="rId3"/>
    <sheet name="Fig.4" sheetId="3" r:id="rId4"/>
    <sheet name="Fig. 5" sheetId="4" r:id="rId5"/>
    <sheet name="Fig. 6" sheetId="5" r:id="rId6"/>
    <sheet name="Suppl. Fig. 2" sheetId="6" r:id="rId7"/>
    <sheet name="Suppl. Fig. 3" sheetId="7" r:id="rId8"/>
    <sheet name="Suppl. Fig. 4" sheetId="8" r:id="rId9"/>
    <sheet name="Suppl. Fig. 5" sheetId="9" r:id="rId10"/>
    <sheet name="Suppl. Fig. 6" sheetId="10" r:id="rId11"/>
    <sheet name="Suppl. Fig. 7" sheetId="11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7" i="10" l="1"/>
  <c r="H36" i="10"/>
  <c r="H35" i="10"/>
  <c r="H34" i="10"/>
  <c r="H31" i="10"/>
  <c r="H30" i="10"/>
  <c r="H29" i="10"/>
  <c r="H28" i="10"/>
  <c r="H25" i="10"/>
  <c r="H24" i="10"/>
  <c r="H23" i="10"/>
  <c r="H22" i="10"/>
  <c r="C37" i="10"/>
  <c r="C36" i="10"/>
  <c r="C35" i="10"/>
  <c r="C34" i="10"/>
  <c r="C31" i="10"/>
  <c r="C30" i="10"/>
  <c r="C29" i="10"/>
  <c r="C28" i="10"/>
  <c r="C25" i="10"/>
  <c r="C24" i="10"/>
  <c r="C23" i="10"/>
  <c r="C22" i="10"/>
  <c r="I17" i="8"/>
  <c r="I16" i="8"/>
  <c r="I15" i="8"/>
  <c r="I12" i="8"/>
  <c r="I11" i="8"/>
  <c r="I10" i="8"/>
  <c r="I7" i="8"/>
  <c r="I6" i="8"/>
  <c r="I5" i="8"/>
  <c r="D5" i="8"/>
  <c r="D12" i="11"/>
  <c r="C12" i="11"/>
  <c r="D10" i="11"/>
  <c r="B10" i="11"/>
  <c r="C10" i="11"/>
  <c r="B11" i="11"/>
  <c r="B13" i="11"/>
  <c r="B12" i="11"/>
  <c r="D11" i="11"/>
  <c r="C11" i="11"/>
  <c r="G40" i="10" l="1"/>
  <c r="G41" i="10"/>
  <c r="G42" i="10"/>
  <c r="G43" i="10"/>
  <c r="H40" i="10"/>
  <c r="J40" i="10" s="1"/>
  <c r="H41" i="10"/>
  <c r="J41" i="10" s="1"/>
  <c r="H42" i="10"/>
  <c r="J42" i="10" s="1"/>
  <c r="H43" i="10"/>
  <c r="J43" i="10" s="1"/>
  <c r="B40" i="10"/>
  <c r="B41" i="10"/>
  <c r="B42" i="10"/>
  <c r="B43" i="10"/>
  <c r="C40" i="10"/>
  <c r="E40" i="10" s="1"/>
  <c r="C41" i="10"/>
  <c r="E41" i="10" s="1"/>
  <c r="C42" i="10"/>
  <c r="E42" i="10" s="1"/>
  <c r="C43" i="10"/>
  <c r="E43" i="10" s="1"/>
  <c r="H23" i="8"/>
  <c r="H22" i="8"/>
  <c r="I23" i="8"/>
  <c r="I22" i="8"/>
  <c r="I21" i="8"/>
  <c r="H21" i="8"/>
  <c r="D17" i="8"/>
  <c r="D16" i="8"/>
  <c r="D15" i="8"/>
  <c r="D12" i="8"/>
  <c r="D11" i="8"/>
  <c r="D10" i="8"/>
  <c r="D7" i="8"/>
  <c r="D23" i="8" s="1"/>
  <c r="D6" i="8"/>
  <c r="D22" i="8" s="1"/>
  <c r="D21" i="8"/>
  <c r="C21" i="8" l="1"/>
  <c r="F21" i="8" s="1"/>
  <c r="C22" i="8"/>
  <c r="F22" i="8" s="1"/>
  <c r="C23" i="8"/>
  <c r="F23" i="8" s="1"/>
  <c r="M37" i="7" l="1"/>
  <c r="M36" i="7"/>
  <c r="M32" i="7"/>
  <c r="M31" i="7"/>
  <c r="M27" i="7"/>
  <c r="M26" i="7"/>
  <c r="H37" i="7"/>
  <c r="H36" i="7"/>
  <c r="H32" i="7"/>
  <c r="H31" i="7"/>
  <c r="H27" i="7"/>
  <c r="H26" i="7"/>
  <c r="C37" i="7"/>
  <c r="C36" i="7"/>
  <c r="C32" i="7"/>
  <c r="C31" i="7"/>
  <c r="C27" i="7"/>
  <c r="C26" i="7"/>
  <c r="D31" i="7" l="1"/>
  <c r="D32" i="7"/>
  <c r="D36" i="7"/>
  <c r="E31" i="7" s="1"/>
  <c r="D37" i="7"/>
  <c r="N36" i="7"/>
  <c r="N37" i="7"/>
  <c r="N31" i="7"/>
  <c r="N32" i="7"/>
  <c r="I31" i="7"/>
  <c r="I32" i="7"/>
  <c r="I36" i="7"/>
  <c r="J31" i="7" s="1"/>
  <c r="I37" i="7"/>
  <c r="J32" i="7" s="1"/>
  <c r="E32" i="7"/>
  <c r="O32" i="7" l="1"/>
  <c r="O31" i="7"/>
  <c r="E9" i="4" l="1"/>
  <c r="D9" i="4"/>
  <c r="C9" i="4"/>
  <c r="E10" i="4"/>
  <c r="D10" i="4"/>
  <c r="C10" i="4"/>
  <c r="C11" i="4"/>
  <c r="L18" i="3"/>
  <c r="L19" i="3"/>
  <c r="L17" i="3"/>
  <c r="L20" i="3"/>
  <c r="K18" i="3"/>
  <c r="K19" i="3"/>
  <c r="K17" i="3"/>
  <c r="L8" i="3"/>
  <c r="K8" i="3"/>
  <c r="C101" i="3"/>
  <c r="B101" i="3"/>
  <c r="D8" i="3"/>
  <c r="C8" i="3"/>
  <c r="B8" i="3"/>
  <c r="B9" i="3"/>
  <c r="C13" i="1"/>
  <c r="B13" i="1"/>
  <c r="C7" i="1"/>
  <c r="B7" i="1"/>
  <c r="E6" i="2"/>
  <c r="E7" i="2"/>
  <c r="E8" i="2"/>
  <c r="E9" i="2"/>
  <c r="E5" i="2"/>
  <c r="E25" i="2"/>
  <c r="D25" i="2"/>
  <c r="C25" i="2"/>
  <c r="B25" i="2"/>
  <c r="K25" i="2"/>
  <c r="J25" i="2"/>
  <c r="I25" i="2"/>
  <c r="H25" i="2"/>
  <c r="K20" i="3" l="1"/>
</calcChain>
</file>

<file path=xl/sharedStrings.xml><?xml version="1.0" encoding="utf-8"?>
<sst xmlns="http://schemas.openxmlformats.org/spreadsheetml/2006/main" count="732" uniqueCount="225">
  <si>
    <t>Fig. 2D: Quantification for the increased ERK activity signal (FRET/CFP fluorescent intensity) before and after  EGF delivery</t>
  </si>
  <si>
    <t>FRET/CFP intensity (fold change, FC): DORSAL</t>
  </si>
  <si>
    <t>Before EGF delivery (T0)</t>
  </si>
  <si>
    <t>After EGF delivery (T30)</t>
  </si>
  <si>
    <t>Sample 1</t>
  </si>
  <si>
    <t>Sample 2</t>
  </si>
  <si>
    <t>Mean</t>
  </si>
  <si>
    <t xml:space="preserve">FRET/CFP intensity (fold change, FC): MEDIO-LATERAL </t>
  </si>
  <si>
    <t>Fig. 3B': Quantification for FRET/CFP fluorescent intensity of treated vs. control fish following SHP099 treatment</t>
  </si>
  <si>
    <t>Plotted</t>
  </si>
  <si>
    <t>Ctrl</t>
  </si>
  <si>
    <t>Fb</t>
  </si>
  <si>
    <t>Mb</t>
  </si>
  <si>
    <t>Hb</t>
  </si>
  <si>
    <t>PSM (Tb)</t>
  </si>
  <si>
    <t>Fig. 3C': FRET efficiency (E%) from AB-FRET data for Fb and Mb (left panel) and Hb and Tb (PSM, right panel) following SHP099 treatment</t>
  </si>
  <si>
    <t>Forebrain (Fb)</t>
  </si>
  <si>
    <t>Midbrain (Mb)</t>
  </si>
  <si>
    <t>SHP099 
inhibitor</t>
  </si>
  <si>
    <t>Sample 3</t>
  </si>
  <si>
    <t>Sample 4</t>
  </si>
  <si>
    <t>Sample 5</t>
  </si>
  <si>
    <t>Sample 6</t>
  </si>
  <si>
    <t>Sample 7</t>
  </si>
  <si>
    <t>Median</t>
  </si>
  <si>
    <r>
      <t xml:space="preserve">Fig. 4A: Penetrance of mild and severe body length defects in </t>
    </r>
    <r>
      <rPr>
        <b/>
        <i/>
        <sz val="11"/>
        <color rgb="FFC00000"/>
        <rFont val="Calibri"/>
        <family val="2"/>
        <scheme val="minor"/>
      </rPr>
      <t>Shp2</t>
    </r>
    <r>
      <rPr>
        <b/>
        <i/>
        <vertAlign val="superscript"/>
        <sz val="11"/>
        <color rgb="FFC00000"/>
        <rFont val="Calibri"/>
        <family val="2"/>
        <scheme val="minor"/>
      </rPr>
      <t>D61G</t>
    </r>
    <r>
      <rPr>
        <b/>
        <sz val="11"/>
        <color rgb="FFC00000"/>
        <rFont val="Calibri"/>
        <family val="2"/>
        <scheme val="minor"/>
      </rPr>
      <t xml:space="preserve"> expressing embryos relative to </t>
    </r>
    <r>
      <rPr>
        <b/>
        <i/>
        <sz val="11"/>
        <color rgb="FFC00000"/>
        <rFont val="Calibri"/>
        <family val="2"/>
        <scheme val="minor"/>
      </rPr>
      <t>shp2</t>
    </r>
    <r>
      <rPr>
        <b/>
        <i/>
        <vertAlign val="superscript"/>
        <sz val="11"/>
        <color rgb="FFC00000"/>
        <rFont val="Calibri"/>
        <family val="2"/>
        <scheme val="minor"/>
      </rPr>
      <t>WT</t>
    </r>
    <r>
      <rPr>
        <b/>
        <sz val="11"/>
        <color rgb="FFC00000"/>
        <rFont val="Calibri"/>
        <family val="2"/>
        <scheme val="minor"/>
      </rPr>
      <t xml:space="preserve"> embryos.</t>
    </r>
  </si>
  <si>
    <t>Fig. 4D': Quantification of pERK signal (FRET index) calculated on FRET/CFP ratiometric image as raw integrated density</t>
  </si>
  <si>
    <t>Normal (%)</t>
  </si>
  <si>
    <t>Mild (%)</t>
  </si>
  <si>
    <t>Severe (%)</t>
  </si>
  <si>
    <t>FRET index (Raw integrated density, a.u.)</t>
  </si>
  <si>
    <r>
      <t>Shp2</t>
    </r>
    <r>
      <rPr>
        <i/>
        <vertAlign val="superscript"/>
        <sz val="10"/>
        <rFont val="Arial"/>
        <family val="2"/>
      </rPr>
      <t>D61G</t>
    </r>
  </si>
  <si>
    <r>
      <t>Shp2</t>
    </r>
    <r>
      <rPr>
        <i/>
        <vertAlign val="superscript"/>
        <sz val="10"/>
        <rFont val="Arial"/>
        <family val="2"/>
      </rPr>
      <t>WT</t>
    </r>
  </si>
  <si>
    <t>sample 1</t>
  </si>
  <si>
    <t>sample 2</t>
  </si>
  <si>
    <t>Normal (Fold change)</t>
  </si>
  <si>
    <t>Mild (Fold change)</t>
  </si>
  <si>
    <t>Severe (Fold change)</t>
  </si>
  <si>
    <t>sample 3</t>
  </si>
  <si>
    <t>Std. Error of Mean</t>
  </si>
  <si>
    <r>
      <t xml:space="preserve">Fig. 4B: Quantification of major/minor axis ratio in </t>
    </r>
    <r>
      <rPr>
        <b/>
        <i/>
        <sz val="11"/>
        <color rgb="FFC00000"/>
        <rFont val="Calibri"/>
        <family val="2"/>
        <scheme val="minor"/>
      </rPr>
      <t>Shp2</t>
    </r>
    <r>
      <rPr>
        <b/>
        <i/>
        <vertAlign val="superscript"/>
        <sz val="11"/>
        <color rgb="FFC00000"/>
        <rFont val="Calibri"/>
        <family val="2"/>
        <scheme val="minor"/>
      </rPr>
      <t>D61G</t>
    </r>
    <r>
      <rPr>
        <b/>
        <sz val="11"/>
        <color rgb="FFC00000"/>
        <rFont val="Calibri"/>
        <family val="2"/>
        <scheme val="minor"/>
      </rPr>
      <t xml:space="preserve"> expressing embryos relative to </t>
    </r>
    <r>
      <rPr>
        <b/>
        <i/>
        <sz val="11"/>
        <color rgb="FFC00000"/>
        <rFont val="Calibri"/>
        <family val="2"/>
        <scheme val="minor"/>
      </rPr>
      <t>shp2</t>
    </r>
    <r>
      <rPr>
        <b/>
        <i/>
        <vertAlign val="superscript"/>
        <sz val="11"/>
        <color rgb="FFC00000"/>
        <rFont val="Calibri"/>
        <family val="2"/>
        <scheme val="minor"/>
      </rPr>
      <t>WT</t>
    </r>
    <r>
      <rPr>
        <b/>
        <sz val="11"/>
        <color rgb="FFC00000"/>
        <rFont val="Calibri"/>
        <family val="2"/>
        <scheme val="minor"/>
      </rPr>
      <t xml:space="preserve"> embryos.</t>
    </r>
  </si>
  <si>
    <t>Fig. 4D'': Quantification of pERK signal (FRET index) calculated on FRET/CFP ratiometric image as fold change of raw integrated density</t>
  </si>
  <si>
    <t>Replicate 1</t>
  </si>
  <si>
    <t>Sample 8</t>
  </si>
  <si>
    <t>Sample 9</t>
  </si>
  <si>
    <t>Fig. 4E': Quantification of AB-FRET efficiency (E %)</t>
  </si>
  <si>
    <t>Sample 10</t>
  </si>
  <si>
    <t>Replicate 2</t>
  </si>
  <si>
    <t>sample 4</t>
  </si>
  <si>
    <t>sample 5</t>
  </si>
  <si>
    <t>sample 6</t>
  </si>
  <si>
    <t>sample 7</t>
  </si>
  <si>
    <t>sample 8</t>
  </si>
  <si>
    <t>25% Percentile</t>
  </si>
  <si>
    <t>75% Percentile</t>
  </si>
  <si>
    <t>Sample 11</t>
  </si>
  <si>
    <t>Sample 12</t>
  </si>
  <si>
    <t>Sample 13</t>
  </si>
  <si>
    <t>Sample 14</t>
  </si>
  <si>
    <r>
      <t>Fig. 4E'': Quantification of AB-FRET R</t>
    </r>
    <r>
      <rPr>
        <b/>
        <vertAlign val="subscript"/>
        <sz val="11"/>
        <color rgb="FFC00000"/>
        <rFont val="Calibri"/>
        <family val="2"/>
        <scheme val="minor"/>
      </rPr>
      <t>DA</t>
    </r>
    <r>
      <rPr>
        <b/>
        <sz val="11"/>
        <color rgb="FFC00000"/>
        <rFont val="Calibri"/>
        <family val="2"/>
        <scheme val="minor"/>
      </rPr>
      <t xml:space="preserve"> values (nm)</t>
    </r>
  </si>
  <si>
    <t>Sample 15</t>
  </si>
  <si>
    <t>Sample 16</t>
  </si>
  <si>
    <t>Sample 17</t>
  </si>
  <si>
    <t>Sample 18</t>
  </si>
  <si>
    <t>Sample 19</t>
  </si>
  <si>
    <t>Sample 20</t>
  </si>
  <si>
    <t>Sample 21</t>
  </si>
  <si>
    <t>Sample 22</t>
  </si>
  <si>
    <t>Sample 23</t>
  </si>
  <si>
    <t>Sample 24</t>
  </si>
  <si>
    <t>Sample 25</t>
  </si>
  <si>
    <t>Sample 26</t>
  </si>
  <si>
    <t>Sample 27</t>
  </si>
  <si>
    <t>Sample 28</t>
  </si>
  <si>
    <t>Sample 29</t>
  </si>
  <si>
    <t>Sample 30</t>
  </si>
  <si>
    <t>Sample 31</t>
  </si>
  <si>
    <t>Sample 32</t>
  </si>
  <si>
    <t>Sample 33</t>
  </si>
  <si>
    <t>Sample 34</t>
  </si>
  <si>
    <t>Sample 35</t>
  </si>
  <si>
    <t>Sample 36</t>
  </si>
  <si>
    <t>Sample 37</t>
  </si>
  <si>
    <t>Sample 38</t>
  </si>
  <si>
    <t>Sample 39</t>
  </si>
  <si>
    <t>Replicate 3</t>
  </si>
  <si>
    <r>
      <t>Fig. 5A: Penetrance of mild and severe body length defects in Shp2</t>
    </r>
    <r>
      <rPr>
        <b/>
        <vertAlign val="superscript"/>
        <sz val="11"/>
        <color rgb="FFC00000"/>
        <rFont val="Calibri"/>
        <family val="2"/>
        <scheme val="minor"/>
      </rPr>
      <t xml:space="preserve">D61G </t>
    </r>
    <r>
      <rPr>
        <b/>
        <sz val="11"/>
        <color rgb="FFC00000"/>
        <rFont val="Calibri"/>
        <family val="2"/>
        <scheme val="minor"/>
      </rPr>
      <t>embryos and the rescue obtained by PD0325901 treatment</t>
    </r>
  </si>
  <si>
    <t>Fig. 5D: Quantification of signal intensity before AB-FRET (Acceptor YFP/Donor CFP) - upper graph</t>
  </si>
  <si>
    <t>Fig. 5D': quantification of AB-FRET efficiency (E %) in Shp2D61G embryos following PD0325901 treatment</t>
  </si>
  <si>
    <r>
      <t>Shp2</t>
    </r>
    <r>
      <rPr>
        <i/>
        <vertAlign val="superscript"/>
        <sz val="10"/>
        <rFont val="Arial"/>
        <family val="2"/>
      </rPr>
      <t>D61G</t>
    </r>
    <r>
      <rPr>
        <i/>
        <sz val="10"/>
        <rFont val="Arial"/>
        <family val="2"/>
      </rPr>
      <t xml:space="preserve"> +</t>
    </r>
    <r>
      <rPr>
        <sz val="10"/>
        <rFont val="Arial"/>
        <family val="2"/>
      </rPr>
      <t xml:space="preserve"> 0.25 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>M PD0325901</t>
    </r>
  </si>
  <si>
    <r>
      <t>Shp2</t>
    </r>
    <r>
      <rPr>
        <i/>
        <vertAlign val="superscript"/>
        <sz val="10"/>
        <rFont val="Arial"/>
        <family val="2"/>
      </rPr>
      <t>D61G</t>
    </r>
    <r>
      <rPr>
        <i/>
        <sz val="10"/>
        <rFont val="Arial"/>
        <family val="2"/>
      </rPr>
      <t xml:space="preserve"> +</t>
    </r>
    <r>
      <rPr>
        <sz val="10"/>
        <rFont val="Arial"/>
        <family val="2"/>
      </rPr>
      <t xml:space="preserve"> 1 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>M PD0325901</t>
    </r>
  </si>
  <si>
    <t>upper left</t>
  </si>
  <si>
    <t>sample 9</t>
  </si>
  <si>
    <t>sample 10</t>
  </si>
  <si>
    <t>sample 11</t>
  </si>
  <si>
    <r>
      <t xml:space="preserve">Fig. 5B: Quantification of major/minor axis ratio </t>
    </r>
    <r>
      <rPr>
        <b/>
        <i/>
        <sz val="11"/>
        <color rgb="FFC00000"/>
        <rFont val="Calibri"/>
        <family val="2"/>
        <scheme val="minor"/>
      </rPr>
      <t>Shp2</t>
    </r>
    <r>
      <rPr>
        <b/>
        <i/>
        <vertAlign val="superscript"/>
        <sz val="11"/>
        <color rgb="FFC00000"/>
        <rFont val="Calibri"/>
        <family val="2"/>
        <scheme val="minor"/>
      </rPr>
      <t>D61G</t>
    </r>
    <r>
      <rPr>
        <b/>
        <i/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embryos</t>
    </r>
    <r>
      <rPr>
        <b/>
        <i/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and the rescue obtained by PD0325901 treatment</t>
    </r>
  </si>
  <si>
    <t>sample 12</t>
  </si>
  <si>
    <t>sample 13</t>
  </si>
  <si>
    <t>sample 14</t>
  </si>
  <si>
    <t>outlier</t>
  </si>
  <si>
    <t>sample 15</t>
  </si>
  <si>
    <t>sample 16</t>
  </si>
  <si>
    <t>1.23*</t>
  </si>
  <si>
    <t>sample 17</t>
  </si>
  <si>
    <t>sample 18</t>
  </si>
  <si>
    <t>Fig. 5D: Quantification of signal intensity before AB-FRET (CFP signal intensity) - lower graph</t>
  </si>
  <si>
    <r>
      <t>Fig. 5D': quantification of AB-FRET R</t>
    </r>
    <r>
      <rPr>
        <b/>
        <vertAlign val="subscript"/>
        <sz val="11"/>
        <color rgb="FFC00000"/>
        <rFont val="Calibri"/>
        <family val="2"/>
        <scheme val="minor"/>
      </rPr>
      <t xml:space="preserve">DA </t>
    </r>
    <r>
      <rPr>
        <b/>
        <sz val="11"/>
        <color rgb="FFC00000"/>
        <rFont val="Calibri"/>
        <family val="2"/>
        <scheme val="minor"/>
      </rPr>
      <t>values (nm) in Shp2D61G embryos following PD0325901 treatment</t>
    </r>
  </si>
  <si>
    <t>upper right</t>
  </si>
  <si>
    <t>Fig. 5D': Percentage of embryos classified based on high or low values of AB-FRET-derived efficiency</t>
  </si>
  <si>
    <t>lower</t>
  </si>
  <si>
    <t>High (x&gt;7.53, %)</t>
  </si>
  <si>
    <t>Low (x&lt;7.53, %)</t>
  </si>
  <si>
    <t>Fig. 6A: AB-FRET efficiency and RDA values on zebrafish embryos overexpressing mutant (D61G) shp2 - and + treatment with low- (0.25 uM) and high- (1 uM) dose of the MEK inhibitor PD0325901</t>
  </si>
  <si>
    <t>Fig. 6B: Correlation between ERK activation (efficiency, E) and body axes (major/minor axis ratio) in zebrafish embryos expressing Shp2D61G compared to control (Shp2WT)  - left panel</t>
  </si>
  <si>
    <t>Experimental groups</t>
  </si>
  <si>
    <t>Efficiency (X axis)</t>
  </si>
  <si>
    <r>
      <t>R</t>
    </r>
    <r>
      <rPr>
        <b/>
        <vertAlign val="subscript"/>
        <sz val="11"/>
        <color theme="1"/>
        <rFont val="Calibri"/>
        <family val="2"/>
        <scheme val="minor"/>
      </rPr>
      <t>DA</t>
    </r>
    <r>
      <rPr>
        <b/>
        <sz val="11"/>
        <color theme="1"/>
        <rFont val="Calibri"/>
        <family val="2"/>
        <scheme val="minor"/>
      </rPr>
      <t xml:space="preserve"> (Y axis)</t>
    </r>
  </si>
  <si>
    <t>Body lenght</t>
  </si>
  <si>
    <t>Body axes (X axis)</t>
  </si>
  <si>
    <t>FRET-AB E (fold change, Y axis)</t>
  </si>
  <si>
    <t>Fig. 6B: Correlation between ERK activation (E) and body axes in zebrafish embryos expressing Shp2D61G compared to control (Shp2WT)  or Shp2D61G  treated with DMSO vehicle control or low and high PD dose - right panel</t>
  </si>
  <si>
    <t>NA</t>
  </si>
  <si>
    <t>NA = not applicable for E value =0</t>
  </si>
  <si>
    <t>Suppl. Fig. 2D: Quantification of the dynamic FRET/CFP intensity signal over time in different regions of the developing nervous system</t>
  </si>
  <si>
    <t>Baseline</t>
  </si>
  <si>
    <t>post EGF treatment</t>
  </si>
  <si>
    <t>Regions</t>
  </si>
  <si>
    <t>T5</t>
  </si>
  <si>
    <t>T8</t>
  </si>
  <si>
    <t>T10</t>
  </si>
  <si>
    <t>T13</t>
  </si>
  <si>
    <t>T1 post (10min post)</t>
  </si>
  <si>
    <t>T2 post (15min post)</t>
  </si>
  <si>
    <t>T5 post (20min post)</t>
  </si>
  <si>
    <t>T8 post (25min post)</t>
  </si>
  <si>
    <t>T10 post (30min post)</t>
  </si>
  <si>
    <t>Fb - Mb</t>
  </si>
  <si>
    <t>Mb- Hb</t>
  </si>
  <si>
    <t>Spinal cord</t>
  </si>
  <si>
    <t xml:space="preserve">Suppl. Fig. 3A: Quantification of pERK normalized to tERK in whole embryo </t>
  </si>
  <si>
    <t>Ventral Forebrain</t>
  </si>
  <si>
    <t>Eye</t>
  </si>
  <si>
    <t>Tail</t>
  </si>
  <si>
    <t>pERK IntDens</t>
  </si>
  <si>
    <t>tERK IntDens</t>
  </si>
  <si>
    <t>Ratio pERK/tERK (plotted)</t>
  </si>
  <si>
    <t>control 2</t>
  </si>
  <si>
    <t>0.264981614</t>
  </si>
  <si>
    <t>0.218146846</t>
  </si>
  <si>
    <t>control 3</t>
  </si>
  <si>
    <t>0.142448753</t>
  </si>
  <si>
    <t>0.1902903857</t>
  </si>
  <si>
    <t>control 4</t>
  </si>
  <si>
    <t>control 5</t>
  </si>
  <si>
    <t>0.19795422</t>
  </si>
  <si>
    <t>0.217224932</t>
  </si>
  <si>
    <t>control 7</t>
  </si>
  <si>
    <t>0.20488437</t>
  </si>
  <si>
    <t>0.205758466</t>
  </si>
  <si>
    <t>control 8</t>
  </si>
  <si>
    <t>0.19290174</t>
  </si>
  <si>
    <t>0.183053899</t>
  </si>
  <si>
    <t>192604,821,</t>
  </si>
  <si>
    <t>EGF 10' 1</t>
  </si>
  <si>
    <t>1.6926894</t>
  </si>
  <si>
    <t>EGF 10' 2</t>
  </si>
  <si>
    <t>1.7209189</t>
  </si>
  <si>
    <t>EGF 10' 3</t>
  </si>
  <si>
    <t>0.7994317</t>
  </si>
  <si>
    <t>EGF 10' 5</t>
  </si>
  <si>
    <t>1.6519662</t>
  </si>
  <si>
    <t>EGF 10' 6</t>
  </si>
  <si>
    <t>0.7029624</t>
  </si>
  <si>
    <t>EGF 10' 7</t>
  </si>
  <si>
    <t>2.3103782</t>
  </si>
  <si>
    <t>it was not possible evaluate pERK signal due to missing eye</t>
  </si>
  <si>
    <t>Suppl. Fig. 3B: Densitometric analysis of the pERK band in control and EGF-treated embryos at 24 hpf</t>
  </si>
  <si>
    <t>GAPDH</t>
  </si>
  <si>
    <t>ratio GAPDH</t>
  </si>
  <si>
    <t xml:space="preserve">GAPDH </t>
  </si>
  <si>
    <t>24 hpf Ctrl</t>
  </si>
  <si>
    <t xml:space="preserve">24 hpf EGF </t>
  </si>
  <si>
    <t>Total ERK</t>
  </si>
  <si>
    <t>ratio Total ERK</t>
  </si>
  <si>
    <t>ratio ERK/GAPDH</t>
  </si>
  <si>
    <t>Relative fold change (plotted)</t>
  </si>
  <si>
    <t>ERK</t>
  </si>
  <si>
    <t>ratio ERK</t>
  </si>
  <si>
    <t>pERK</t>
  </si>
  <si>
    <t>ratio pERK</t>
  </si>
  <si>
    <t>ratio pERK/GAPDH</t>
  </si>
  <si>
    <t>Suppl. Fig. 4A: Densitometric analysis of the pERK band in control and SHP099-treated embryos at 24 hpf</t>
  </si>
  <si>
    <t>CTRL</t>
  </si>
  <si>
    <t>SHP099 inhib. (10 μM)</t>
  </si>
  <si>
    <t>SHP099 inhib.  (15 μM)</t>
  </si>
  <si>
    <t>pERK/ERK fold change (plotted)</t>
  </si>
  <si>
    <r>
      <t>Suppl. Fig. 4B: R</t>
    </r>
    <r>
      <rPr>
        <b/>
        <vertAlign val="subscript"/>
        <sz val="11"/>
        <color rgb="FFC00000"/>
        <rFont val="Calibri"/>
        <family val="2"/>
        <scheme val="minor"/>
      </rPr>
      <t>DA</t>
    </r>
    <r>
      <rPr>
        <b/>
        <sz val="11"/>
        <color rgb="FFC00000"/>
        <rFont val="Calibri"/>
        <family val="2"/>
        <scheme val="minor"/>
      </rPr>
      <t xml:space="preserve"> values of 24 hpf zebrafish expressing the FRET-based ERK sensor Teen upon prolonged SHP099 treatment. </t>
    </r>
  </si>
  <si>
    <t>Tb (PSM)</t>
  </si>
  <si>
    <t>SHP099 inhib.</t>
  </si>
  <si>
    <t>SHP099</t>
  </si>
  <si>
    <r>
      <t>Suppl. Fig. 5: R</t>
    </r>
    <r>
      <rPr>
        <b/>
        <vertAlign val="subscript"/>
        <sz val="11"/>
        <color rgb="FFC00000"/>
        <rFont val="Calibri"/>
        <family val="2"/>
        <scheme val="minor"/>
      </rPr>
      <t>DA</t>
    </r>
    <r>
      <rPr>
        <b/>
        <sz val="11"/>
        <color rgb="FFC00000"/>
        <rFont val="Calibri"/>
        <family val="2"/>
        <scheme val="minor"/>
      </rPr>
      <t xml:space="preserve"> quantification (nm, y axis) and efficiency (E %, x axis) in the margin of the embryo at 5-6 hpf for both </t>
    </r>
    <r>
      <rPr>
        <b/>
        <i/>
        <sz val="11"/>
        <color rgb="FFC00000"/>
        <rFont val="Calibri"/>
        <family val="2"/>
        <scheme val="minor"/>
      </rPr>
      <t>shp2</t>
    </r>
    <r>
      <rPr>
        <b/>
        <i/>
        <vertAlign val="superscript"/>
        <sz val="11"/>
        <color rgb="FFC00000"/>
        <rFont val="Calibri"/>
        <family val="2"/>
        <scheme val="minor"/>
      </rPr>
      <t xml:space="preserve">WT </t>
    </r>
    <r>
      <rPr>
        <b/>
        <i/>
        <sz val="11"/>
        <color rgb="FFC00000"/>
        <rFont val="Calibri"/>
        <family val="2"/>
        <scheme val="minor"/>
      </rPr>
      <t>shp2</t>
    </r>
    <r>
      <rPr>
        <b/>
        <i/>
        <vertAlign val="superscript"/>
        <sz val="11"/>
        <color rgb="FFC00000"/>
        <rFont val="Calibri"/>
        <family val="2"/>
        <scheme val="minor"/>
      </rPr>
      <t xml:space="preserve">D61G </t>
    </r>
    <r>
      <rPr>
        <b/>
        <sz val="11"/>
        <color rgb="FFC00000"/>
        <rFont val="Calibri"/>
        <family val="2"/>
        <scheme val="minor"/>
      </rPr>
      <t>groups</t>
    </r>
  </si>
  <si>
    <t>Experimental group</t>
  </si>
  <si>
    <t>AB-FRET efficiency</t>
  </si>
  <si>
    <r>
      <t>R</t>
    </r>
    <r>
      <rPr>
        <b/>
        <vertAlign val="subscript"/>
        <sz val="10"/>
        <rFont val="Arial"/>
        <family val="2"/>
      </rPr>
      <t>DA</t>
    </r>
    <r>
      <rPr>
        <b/>
        <sz val="10"/>
        <rFont val="Arial"/>
        <family val="2"/>
      </rPr>
      <t xml:space="preserve"> values</t>
    </r>
  </si>
  <si>
    <r>
      <t>shp2</t>
    </r>
    <r>
      <rPr>
        <i/>
        <vertAlign val="superscript"/>
        <sz val="10"/>
        <rFont val="Arial"/>
        <family val="2"/>
      </rPr>
      <t>WT</t>
    </r>
  </si>
  <si>
    <r>
      <t>shp2</t>
    </r>
    <r>
      <rPr>
        <i/>
        <vertAlign val="superscript"/>
        <sz val="10"/>
        <rFont val="Arial"/>
        <family val="2"/>
      </rPr>
      <t>D61G</t>
    </r>
  </si>
  <si>
    <r>
      <rPr>
        <b/>
        <sz val="11"/>
        <color rgb="FFC00000"/>
        <rFont val="Calibri"/>
      </rPr>
      <t>Suppl. Fig. 6A: Quantification of the pERK signal change in a single live zebrafish embryo expressing Shp2</t>
    </r>
    <r>
      <rPr>
        <b/>
        <vertAlign val="superscript"/>
        <sz val="11"/>
        <color rgb="FFC00000"/>
        <rFont val="Calibri"/>
      </rPr>
      <t xml:space="preserve">D61G  </t>
    </r>
    <r>
      <rPr>
        <b/>
        <sz val="11"/>
        <color rgb="FFC00000"/>
        <rFont val="Calibri"/>
      </rPr>
      <t>upon treatment with PD 0.25 uM, compared to untreated Shp2</t>
    </r>
    <r>
      <rPr>
        <b/>
        <vertAlign val="superscript"/>
        <sz val="11"/>
        <color rgb="FFC00000"/>
        <rFont val="Calibri"/>
      </rPr>
      <t xml:space="preserve">D61G  </t>
    </r>
    <r>
      <rPr>
        <b/>
        <sz val="11"/>
        <color rgb="FFC00000"/>
        <rFont val="Calibri"/>
      </rPr>
      <t>and Shp2</t>
    </r>
    <r>
      <rPr>
        <b/>
        <vertAlign val="superscript"/>
        <sz val="11"/>
        <color rgb="FFC00000"/>
        <rFont val="Calibri"/>
      </rPr>
      <t>WT</t>
    </r>
  </si>
  <si>
    <r>
      <rPr>
        <b/>
        <sz val="11"/>
        <color rgb="FFC00000"/>
        <rFont val="Calibri"/>
        <family val="2"/>
      </rPr>
      <t>~</t>
    </r>
    <r>
      <rPr>
        <b/>
        <sz val="11"/>
        <color rgb="FFC00000"/>
        <rFont val="Calibri"/>
        <family val="2"/>
        <scheme val="minor"/>
      </rPr>
      <t>9 hpf</t>
    </r>
  </si>
  <si>
    <t>Head</t>
  </si>
  <si>
    <r>
      <rPr>
        <i/>
        <sz val="10"/>
        <color rgb="FF000000"/>
        <rFont val="Arial"/>
      </rPr>
      <t>shp2</t>
    </r>
    <r>
      <rPr>
        <i/>
        <vertAlign val="superscript"/>
        <sz val="10"/>
        <color rgb="FF000000"/>
        <rFont val="Arial"/>
      </rPr>
      <t>D61G +</t>
    </r>
    <r>
      <rPr>
        <i/>
        <sz val="10"/>
        <color rgb="FF000000"/>
        <rFont val="Arial"/>
      </rPr>
      <t xml:space="preserve"> 0.25 μM PD0325901</t>
    </r>
  </si>
  <si>
    <r>
      <t>shp2</t>
    </r>
    <r>
      <rPr>
        <i/>
        <vertAlign val="superscript"/>
        <sz val="10"/>
        <rFont val="Arial"/>
        <family val="2"/>
      </rPr>
      <t>D61G +</t>
    </r>
    <r>
      <rPr>
        <i/>
        <sz val="10"/>
        <rFont val="Arial"/>
        <family val="2"/>
      </rPr>
      <t xml:space="preserve"> 0.25 μM PD0325901</t>
    </r>
  </si>
  <si>
    <t>~10 hpf</t>
  </si>
  <si>
    <t>~11-12 hpf</t>
  </si>
  <si>
    <t>Suppl. Fig. 6B: Quantification of pERK protein levels in zebrafish embryo expressing Shp2D61G upon treatment with low- (0.25 μM) and high- (1 μM) dose of PD0325901</t>
  </si>
  <si>
    <t xml:space="preserve">ratio GAPDH </t>
  </si>
  <si>
    <t>Not injected</t>
  </si>
  <si>
    <t xml:space="preserve">Shp2 D61G </t>
  </si>
  <si>
    <t>Shp2 D61G + 0.25 μM PD</t>
  </si>
  <si>
    <t>Shp2 D61G + 1 μM PD</t>
  </si>
  <si>
    <t> </t>
  </si>
  <si>
    <t>total ERK</t>
  </si>
  <si>
    <t>Shp2 D61G</t>
  </si>
  <si>
    <t xml:space="preserve">pERK </t>
  </si>
  <si>
    <t>pERK/ERK fold change</t>
  </si>
  <si>
    <r>
      <t xml:space="preserve">Suppl. Fig. 7: Percentage of embryos showing normal body length, expressed as FC compared to wild-type embryos (expressing </t>
    </r>
    <r>
      <rPr>
        <b/>
        <i/>
        <sz val="11"/>
        <color rgb="FFC00000"/>
        <rFont val="Calibri"/>
        <family val="2"/>
        <scheme val="minor"/>
      </rPr>
      <t>Shp2</t>
    </r>
    <r>
      <rPr>
        <b/>
        <i/>
        <vertAlign val="superscript"/>
        <sz val="11"/>
        <color rgb="FFC00000"/>
        <rFont val="Calibri"/>
        <family val="2"/>
        <scheme val="minor"/>
      </rPr>
      <t>WT</t>
    </r>
    <r>
      <rPr>
        <b/>
        <sz val="11"/>
        <color rgb="FFC00000"/>
        <rFont val="Calibri"/>
        <family val="2"/>
        <scheme val="minor"/>
      </rPr>
      <t>) at circa 60 hpf.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</si>
</sst>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9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1"/>
      <color rgb="FFC00000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i/>
      <sz val="11"/>
      <color theme="1"/>
      <name val="Calibri"/>
      <family val="2"/>
      <scheme val="minor"/>
    </font>
    <font>
      <b/>
      <vertAlign val="superscript"/>
      <sz val="11"/>
      <color rgb="FFC00000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b/>
      <i/>
      <vertAlign val="superscript"/>
      <sz val="11"/>
      <color rgb="FFC00000"/>
      <name val="Calibri"/>
      <family val="2"/>
      <scheme val="minor"/>
    </font>
    <font>
      <i/>
      <vertAlign val="superscript"/>
      <sz val="10"/>
      <name val="Arial"/>
      <family val="2"/>
    </font>
    <font>
      <i/>
      <sz val="10"/>
      <color rgb="FF0000FF"/>
      <name val="Arial"/>
      <family val="2"/>
    </font>
    <font>
      <b/>
      <vertAlign val="subscript"/>
      <sz val="11"/>
      <color rgb="FFC00000"/>
      <name val="Calibri"/>
      <family val="2"/>
      <scheme val="minor"/>
    </font>
    <font>
      <sz val="10"/>
      <name val="Symbol"/>
      <family val="1"/>
      <charset val="2"/>
    </font>
    <font>
      <b/>
      <vertAlign val="subscript"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B050"/>
      <name val="Calibri"/>
      <family val="2"/>
      <scheme val="minor"/>
    </font>
    <font>
      <b/>
      <vertAlign val="subscript"/>
      <sz val="10"/>
      <name val="Arial"/>
      <family val="2"/>
    </font>
    <font>
      <b/>
      <sz val="11"/>
      <color rgb="FFC00000"/>
      <name val="Calibri"/>
      <family val="2"/>
    </font>
    <font>
      <b/>
      <sz val="11"/>
      <color theme="1"/>
      <name val="Calibri"/>
      <scheme val="minor"/>
    </font>
    <font>
      <i/>
      <sz val="11"/>
      <color theme="1"/>
      <name val="Calibri"/>
      <scheme val="minor"/>
    </font>
    <font>
      <b/>
      <sz val="11"/>
      <color rgb="FFC00000"/>
      <name val="Calibri"/>
      <scheme val="minor"/>
    </font>
    <font>
      <sz val="11"/>
      <name val="Calibri"/>
      <scheme val="minor"/>
    </font>
    <font>
      <sz val="11"/>
      <name val="Calibri"/>
    </font>
    <font>
      <sz val="11"/>
      <color rgb="FF000000"/>
      <name val="Calibri"/>
      <family val="2"/>
    </font>
    <font>
      <i/>
      <sz val="10"/>
      <color rgb="FF000000"/>
      <name val="Arial"/>
    </font>
    <font>
      <i/>
      <vertAlign val="superscript"/>
      <sz val="10"/>
      <color rgb="FF000000"/>
      <name val="Arial"/>
    </font>
    <font>
      <i/>
      <sz val="11"/>
      <color rgb="FF000000"/>
      <name val="Calibri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C00000"/>
      <name val="Calibri"/>
    </font>
    <font>
      <b/>
      <vertAlign val="superscript"/>
      <sz val="11"/>
      <color rgb="FFC00000"/>
      <name val="Calibri"/>
    </font>
    <font>
      <sz val="8"/>
      <color rgb="FFC00000"/>
      <name val="Calibri"/>
      <family val="2"/>
    </font>
    <font>
      <i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00">
    <xf numFmtId="0" fontId="0" fillId="0" borderId="0" xfId="0"/>
    <xf numFmtId="0" fontId="0" fillId="0" borderId="4" xfId="0" applyBorder="1"/>
    <xf numFmtId="0" fontId="0" fillId="0" borderId="5" xfId="0" applyBorder="1"/>
    <xf numFmtId="0" fontId="3" fillId="0" borderId="0" xfId="0" applyFont="1"/>
    <xf numFmtId="0" fontId="3" fillId="0" borderId="5" xfId="0" applyFont="1" applyBorder="1"/>
    <xf numFmtId="0" fontId="3" fillId="0" borderId="7" xfId="0" applyFont="1" applyBorder="1"/>
    <xf numFmtId="0" fontId="3" fillId="0" borderId="8" xfId="0" applyFont="1" applyBorder="1"/>
    <xf numFmtId="0" fontId="4" fillId="0" borderId="0" xfId="0" applyFont="1"/>
    <xf numFmtId="0" fontId="5" fillId="0" borderId="0" xfId="0" applyFont="1"/>
    <xf numFmtId="0" fontId="6" fillId="0" borderId="4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7" fillId="0" borderId="0" xfId="0" applyFont="1"/>
    <xf numFmtId="0" fontId="0" fillId="0" borderId="1" xfId="0" applyBorder="1"/>
    <xf numFmtId="0" fontId="7" fillId="0" borderId="2" xfId="0" applyFont="1" applyBorder="1"/>
    <xf numFmtId="0" fontId="7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5" xfId="0" applyFont="1" applyBorder="1"/>
    <xf numFmtId="0" fontId="5" fillId="0" borderId="6" xfId="0" applyFont="1" applyBorder="1" applyAlignment="1">
      <alignment horizontal="left"/>
    </xf>
    <xf numFmtId="0" fontId="5" fillId="0" borderId="7" xfId="0" applyFont="1" applyBorder="1"/>
    <xf numFmtId="0" fontId="5" fillId="0" borderId="8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7" fillId="0" borderId="4" xfId="0" applyFont="1" applyBorder="1"/>
    <xf numFmtId="0" fontId="7" fillId="0" borderId="6" xfId="0" applyFont="1" applyBorder="1"/>
    <xf numFmtId="0" fontId="0" fillId="0" borderId="7" xfId="0" applyBorder="1"/>
    <xf numFmtId="0" fontId="0" fillId="0" borderId="8" xfId="0" applyBorder="1"/>
    <xf numFmtId="0" fontId="0" fillId="2" borderId="0" xfId="0" applyFill="1"/>
    <xf numFmtId="0" fontId="0" fillId="2" borderId="4" xfId="0" applyFill="1" applyBorder="1"/>
    <xf numFmtId="0" fontId="0" fillId="0" borderId="2" xfId="0" applyBorder="1"/>
    <xf numFmtId="0" fontId="0" fillId="0" borderId="3" xfId="0" applyBorder="1"/>
    <xf numFmtId="0" fontId="6" fillId="0" borderId="0" xfId="0" applyFont="1" applyAlignment="1">
      <alignment horizontal="left"/>
    </xf>
    <xf numFmtId="0" fontId="6" fillId="3" borderId="0" xfId="0" applyFont="1" applyFill="1" applyAlignment="1">
      <alignment horizontal="left"/>
    </xf>
    <xf numFmtId="0" fontId="6" fillId="4" borderId="0" xfId="0" applyFont="1" applyFill="1" applyAlignment="1">
      <alignment horizontal="left"/>
    </xf>
    <xf numFmtId="0" fontId="6" fillId="5" borderId="0" xfId="0" applyFont="1" applyFill="1" applyAlignment="1">
      <alignment horizontal="left"/>
    </xf>
    <xf numFmtId="0" fontId="5" fillId="3" borderId="0" xfId="0" applyFont="1" applyFill="1"/>
    <xf numFmtId="0" fontId="0" fillId="3" borderId="0" xfId="0" applyFill="1"/>
    <xf numFmtId="0" fontId="0" fillId="3" borderId="10" xfId="0" applyFill="1" applyBorder="1"/>
    <xf numFmtId="0" fontId="5" fillId="4" borderId="0" xfId="0" applyFont="1" applyFill="1"/>
    <xf numFmtId="0" fontId="5" fillId="4" borderId="10" xfId="0" applyFont="1" applyFill="1" applyBorder="1"/>
    <xf numFmtId="0" fontId="5" fillId="5" borderId="0" xfId="0" applyFont="1" applyFill="1"/>
    <xf numFmtId="0" fontId="0" fillId="3" borderId="4" xfId="0" applyFill="1" applyBorder="1"/>
    <xf numFmtId="0" fontId="6" fillId="3" borderId="5" xfId="0" applyFont="1" applyFill="1" applyBorder="1" applyAlignment="1">
      <alignment horizontal="left"/>
    </xf>
    <xf numFmtId="0" fontId="7" fillId="3" borderId="4" xfId="0" applyFont="1" applyFill="1" applyBorder="1"/>
    <xf numFmtId="0" fontId="5" fillId="3" borderId="5" xfId="0" applyFont="1" applyFill="1" applyBorder="1"/>
    <xf numFmtId="0" fontId="0" fillId="3" borderId="11" xfId="0" applyFill="1" applyBorder="1"/>
    <xf numFmtId="0" fontId="0" fillId="3" borderId="12" xfId="0" applyFill="1" applyBorder="1"/>
    <xf numFmtId="0" fontId="0" fillId="4" borderId="4" xfId="0" applyFill="1" applyBorder="1"/>
    <xf numFmtId="0" fontId="6" fillId="4" borderId="5" xfId="0" applyFont="1" applyFill="1" applyBorder="1" applyAlignment="1">
      <alignment horizontal="left"/>
    </xf>
    <xf numFmtId="0" fontId="7" fillId="4" borderId="4" xfId="0" applyFont="1" applyFill="1" applyBorder="1"/>
    <xf numFmtId="0" fontId="5" fillId="4" borderId="5" xfId="0" applyFont="1" applyFill="1" applyBorder="1"/>
    <xf numFmtId="0" fontId="0" fillId="4" borderId="5" xfId="0" applyFill="1" applyBorder="1"/>
    <xf numFmtId="0" fontId="7" fillId="4" borderId="11" xfId="0" applyFont="1" applyFill="1" applyBorder="1"/>
    <xf numFmtId="0" fontId="0" fillId="4" borderId="12" xfId="0" applyFill="1" applyBorder="1"/>
    <xf numFmtId="0" fontId="0" fillId="5" borderId="4" xfId="0" applyFill="1" applyBorder="1"/>
    <xf numFmtId="0" fontId="6" fillId="5" borderId="5" xfId="0" applyFont="1" applyFill="1" applyBorder="1" applyAlignment="1">
      <alignment horizontal="left"/>
    </xf>
    <xf numFmtId="0" fontId="7" fillId="5" borderId="4" xfId="0" applyFont="1" applyFill="1" applyBorder="1"/>
    <xf numFmtId="0" fontId="5" fillId="5" borderId="5" xfId="0" applyFont="1" applyFill="1" applyBorder="1"/>
    <xf numFmtId="0" fontId="7" fillId="5" borderId="6" xfId="0" applyFont="1" applyFill="1" applyBorder="1"/>
    <xf numFmtId="0" fontId="5" fillId="5" borderId="7" xfId="0" applyFont="1" applyFill="1" applyBorder="1"/>
    <xf numFmtId="0" fontId="6" fillId="0" borderId="5" xfId="0" applyFont="1" applyBorder="1" applyAlignment="1">
      <alignment horizontal="left"/>
    </xf>
    <xf numFmtId="0" fontId="5" fillId="0" borderId="4" xfId="0" applyFont="1" applyBorder="1"/>
    <xf numFmtId="0" fontId="5" fillId="2" borderId="0" xfId="0" applyFont="1" applyFill="1"/>
    <xf numFmtId="0" fontId="12" fillId="0" borderId="0" xfId="0" applyFont="1"/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5" fillId="2" borderId="0" xfId="0" applyFont="1" applyFill="1" applyAlignment="1">
      <alignment horizontal="left"/>
    </xf>
    <xf numFmtId="0" fontId="5" fillId="0" borderId="1" xfId="0" applyFont="1" applyBorder="1"/>
    <xf numFmtId="0" fontId="5" fillId="3" borderId="10" xfId="0" applyFont="1" applyFill="1" applyBorder="1"/>
    <xf numFmtId="0" fontId="12" fillId="3" borderId="5" xfId="0" applyFont="1" applyFill="1" applyBorder="1"/>
    <xf numFmtId="0" fontId="7" fillId="0" borderId="11" xfId="0" applyFont="1" applyBorder="1"/>
    <xf numFmtId="0" fontId="5" fillId="3" borderId="12" xfId="0" applyFont="1" applyFill="1" applyBorder="1"/>
    <xf numFmtId="0" fontId="0" fillId="0" borderId="13" xfId="0" applyBorder="1"/>
    <xf numFmtId="0" fontId="5" fillId="5" borderId="8" xfId="0" applyFont="1" applyFill="1" applyBorder="1"/>
    <xf numFmtId="0" fontId="3" fillId="2" borderId="0" xfId="0" applyFont="1" applyFill="1" applyAlignment="1">
      <alignment horizontal="left"/>
    </xf>
    <xf numFmtId="0" fontId="3" fillId="2" borderId="0" xfId="0" applyFont="1" applyFill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4" fillId="0" borderId="0" xfId="0" applyFont="1" applyAlignment="1">
      <alignment horizontal="center" wrapText="1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16" fillId="0" borderId="4" xfId="0" applyFont="1" applyBorder="1" applyAlignment="1">
      <alignment horizontal="left"/>
    </xf>
    <xf numFmtId="0" fontId="16" fillId="0" borderId="6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/>
    <xf numFmtId="0" fontId="3" fillId="0" borderId="6" xfId="0" applyFont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6" fillId="0" borderId="0" xfId="0" applyFont="1" applyAlignment="1">
      <alignment horizontal="center"/>
    </xf>
    <xf numFmtId="3" fontId="0" fillId="0" borderId="0" xfId="0" applyNumberFormat="1"/>
    <xf numFmtId="0" fontId="2" fillId="0" borderId="0" xfId="0" applyFont="1"/>
    <xf numFmtId="0" fontId="18" fillId="0" borderId="0" xfId="0" applyFont="1"/>
    <xf numFmtId="0" fontId="4" fillId="6" borderId="5" xfId="0" applyFont="1" applyFill="1" applyBorder="1"/>
    <xf numFmtId="0" fontId="19" fillId="0" borderId="0" xfId="0" applyFont="1"/>
    <xf numFmtId="0" fontId="0" fillId="6" borderId="5" xfId="0" applyFill="1" applyBorder="1"/>
    <xf numFmtId="0" fontId="0" fillId="0" borderId="6" xfId="0" applyBorder="1"/>
    <xf numFmtId="3" fontId="0" fillId="0" borderId="7" xfId="0" applyNumberFormat="1" applyBorder="1"/>
    <xf numFmtId="0" fontId="19" fillId="0" borderId="7" xfId="0" applyFont="1" applyBorder="1"/>
    <xf numFmtId="0" fontId="20" fillId="0" borderId="0" xfId="0" applyFont="1" applyAlignment="1">
      <alignment horizontal="center"/>
    </xf>
    <xf numFmtId="0" fontId="2" fillId="0" borderId="5" xfId="0" applyFont="1" applyBorder="1"/>
    <xf numFmtId="0" fontId="19" fillId="6" borderId="5" xfId="0" applyFont="1" applyFill="1" applyBorder="1"/>
    <xf numFmtId="0" fontId="17" fillId="0" borderId="4" xfId="0" applyFont="1" applyBorder="1"/>
    <xf numFmtId="0" fontId="17" fillId="0" borderId="0" xfId="0" applyFont="1"/>
    <xf numFmtId="0" fontId="17" fillId="0" borderId="5" xfId="0" applyFont="1" applyBorder="1"/>
    <xf numFmtId="0" fontId="5" fillId="0" borderId="6" xfId="0" applyFont="1" applyBorder="1"/>
    <xf numFmtId="0" fontId="6" fillId="0" borderId="4" xfId="0" applyFont="1" applyBorder="1"/>
    <xf numFmtId="0" fontId="6" fillId="0" borderId="6" xfId="0" applyFont="1" applyBorder="1"/>
    <xf numFmtId="0" fontId="1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25" fillId="0" borderId="25" xfId="0" applyFont="1" applyBorder="1" applyAlignment="1">
      <alignment horizontal="center" wrapText="1"/>
    </xf>
    <xf numFmtId="0" fontId="0" fillId="0" borderId="21" xfId="0" applyBorder="1"/>
    <xf numFmtId="0" fontId="25" fillId="0" borderId="24" xfId="0" applyFont="1" applyBorder="1" applyAlignment="1">
      <alignment horizontal="center" wrapText="1"/>
    </xf>
    <xf numFmtId="0" fontId="0" fillId="7" borderId="19" xfId="0" applyFill="1" applyBorder="1"/>
    <xf numFmtId="0" fontId="28" fillId="7" borderId="19" xfId="0" applyFont="1" applyFill="1" applyBorder="1" applyAlignment="1">
      <alignment horizontal="left"/>
    </xf>
    <xf numFmtId="0" fontId="27" fillId="7" borderId="19" xfId="0" applyFont="1" applyFill="1" applyBorder="1"/>
    <xf numFmtId="0" fontId="23" fillId="0" borderId="24" xfId="0" applyFont="1" applyBorder="1" applyAlignment="1">
      <alignment horizontal="center"/>
    </xf>
    <xf numFmtId="0" fontId="28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/>
    <xf numFmtId="0" fontId="26" fillId="7" borderId="0" xfId="0" applyFont="1" applyFill="1"/>
    <xf numFmtId="2" fontId="28" fillId="0" borderId="0" xfId="0" applyNumberFormat="1" applyFont="1" applyAlignment="1">
      <alignment horizontal="left"/>
    </xf>
    <xf numFmtId="164" fontId="0" fillId="7" borderId="0" xfId="0" applyNumberFormat="1" applyFill="1"/>
    <xf numFmtId="0" fontId="0" fillId="7" borderId="0" xfId="0" applyFill="1"/>
    <xf numFmtId="0" fontId="27" fillId="7" borderId="0" xfId="0" applyFont="1" applyFill="1"/>
    <xf numFmtId="49" fontId="26" fillId="7" borderId="0" xfId="0" applyNumberFormat="1" applyFont="1" applyFill="1" applyAlignment="1">
      <alignment horizontal="left"/>
    </xf>
    <xf numFmtId="0" fontId="28" fillId="7" borderId="0" xfId="0" applyFont="1" applyFill="1" applyAlignment="1">
      <alignment horizontal="left"/>
    </xf>
    <xf numFmtId="49" fontId="26" fillId="7" borderId="21" xfId="0" applyNumberFormat="1" applyFont="1" applyFill="1" applyBorder="1" applyAlignment="1">
      <alignment horizontal="left"/>
    </xf>
    <xf numFmtId="0" fontId="28" fillId="7" borderId="22" xfId="0" applyFont="1" applyFill="1" applyBorder="1" applyAlignment="1">
      <alignment horizontal="left"/>
    </xf>
    <xf numFmtId="0" fontId="28" fillId="0" borderId="21" xfId="0" applyFont="1" applyBorder="1" applyAlignment="1">
      <alignment horizontal="left"/>
    </xf>
    <xf numFmtId="3" fontId="28" fillId="0" borderId="0" xfId="0" applyNumberFormat="1" applyFont="1"/>
    <xf numFmtId="0" fontId="29" fillId="0" borderId="5" xfId="0" applyFont="1" applyBorder="1" applyAlignment="1">
      <alignment horizontal="center"/>
    </xf>
    <xf numFmtId="0" fontId="0" fillId="0" borderId="19" xfId="0" applyBorder="1"/>
    <xf numFmtId="0" fontId="4" fillId="6" borderId="19" xfId="0" applyFont="1" applyFill="1" applyBorder="1"/>
    <xf numFmtId="0" fontId="0" fillId="6" borderId="19" xfId="0" applyFill="1" applyBorder="1"/>
    <xf numFmtId="0" fontId="0" fillId="0" borderId="22" xfId="0" applyBorder="1"/>
    <xf numFmtId="0" fontId="32" fillId="0" borderId="19" xfId="0" applyFont="1" applyBorder="1"/>
    <xf numFmtId="0" fontId="0" fillId="0" borderId="23" xfId="0" applyBorder="1"/>
    <xf numFmtId="0" fontId="2" fillId="0" borderId="24" xfId="0" applyFont="1" applyBorder="1"/>
    <xf numFmtId="0" fontId="0" fillId="0" borderId="24" xfId="0" applyBorder="1"/>
    <xf numFmtId="0" fontId="2" fillId="0" borderId="25" xfId="0" applyFont="1" applyBorder="1"/>
    <xf numFmtId="0" fontId="32" fillId="0" borderId="0" xfId="0" applyFont="1"/>
    <xf numFmtId="0" fontId="28" fillId="0" borderId="4" xfId="0" applyFont="1" applyBorder="1"/>
    <xf numFmtId="0" fontId="28" fillId="0" borderId="0" xfId="0" applyFont="1"/>
    <xf numFmtId="0" fontId="33" fillId="0" borderId="0" xfId="0" applyFont="1"/>
    <xf numFmtId="0" fontId="34" fillId="0" borderId="0" xfId="0" applyFont="1"/>
    <xf numFmtId="0" fontId="34" fillId="6" borderId="19" xfId="0" applyFont="1" applyFill="1" applyBorder="1"/>
    <xf numFmtId="0" fontId="35" fillId="0" borderId="0" xfId="0" applyFont="1"/>
    <xf numFmtId="0" fontId="4" fillId="0" borderId="19" xfId="0" applyFont="1" applyBorder="1"/>
    <xf numFmtId="0" fontId="9" fillId="0" borderId="1" xfId="0" applyFont="1" applyBorder="1"/>
    <xf numFmtId="0" fontId="4" fillId="0" borderId="1" xfId="0" applyFont="1" applyBorder="1"/>
    <xf numFmtId="0" fontId="32" fillId="0" borderId="5" xfId="0" applyFont="1" applyBorder="1"/>
    <xf numFmtId="0" fontId="32" fillId="0" borderId="8" xfId="0" applyFont="1" applyBorder="1"/>
    <xf numFmtId="0" fontId="38" fillId="0" borderId="0" xfId="0" applyFont="1" applyAlignment="1">
      <alignment horizontal="left"/>
    </xf>
    <xf numFmtId="0" fontId="1" fillId="0" borderId="23" xfId="0" applyFont="1" applyBorder="1"/>
    <xf numFmtId="0" fontId="1" fillId="0" borderId="23" xfId="0" applyFont="1" applyBorder="1" applyAlignment="1">
      <alignment horizontal="center"/>
    </xf>
    <xf numFmtId="0" fontId="1" fillId="0" borderId="18" xfId="0" applyFont="1" applyBorder="1"/>
    <xf numFmtId="0" fontId="1" fillId="0" borderId="0" xfId="0" applyFont="1"/>
    <xf numFmtId="0" fontId="1" fillId="0" borderId="19" xfId="0" applyFont="1" applyBorder="1"/>
    <xf numFmtId="0" fontId="1" fillId="0" borderId="4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0" xfId="0" applyFont="1" applyAlignment="1">
      <alignment horizontal="center" wrapText="1"/>
    </xf>
    <xf numFmtId="0" fontId="24" fillId="0" borderId="23" xfId="0" applyFont="1" applyBorder="1" applyAlignment="1">
      <alignment horizontal="center"/>
    </xf>
    <xf numFmtId="0" fontId="24" fillId="0" borderId="24" xfId="0" applyFont="1" applyBorder="1" applyAlignment="1">
      <alignment horizontal="center"/>
    </xf>
    <xf numFmtId="0" fontId="24" fillId="0" borderId="25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37" fillId="0" borderId="21" xfId="0" applyFont="1" applyBorder="1" applyAlignment="1">
      <alignment horizontal="center"/>
    </xf>
    <xf numFmtId="0" fontId="37" fillId="0" borderId="22" xfId="0" applyFont="1" applyBorder="1" applyAlignment="1">
      <alignment horizontal="center"/>
    </xf>
    <xf numFmtId="0" fontId="31" fillId="0" borderId="23" xfId="0" applyFont="1" applyBorder="1" applyAlignment="1">
      <alignment horizontal="center"/>
    </xf>
    <xf numFmtId="0" fontId="34" fillId="0" borderId="24" xfId="0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361950</xdr:colOff>
      <xdr:row>17</xdr:row>
      <xdr:rowOff>76200</xdr:rowOff>
    </xdr:from>
    <xdr:to>
      <xdr:col>18</xdr:col>
      <xdr:colOff>542488</xdr:colOff>
      <xdr:row>47</xdr:row>
      <xdr:rowOff>180975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5E4C5316-A70B-45B7-8896-C87DA3FFA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9550" y="3314700"/>
          <a:ext cx="7495738" cy="5819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D104B-A76B-441C-9954-F382EE17A5E0}">
  <dimension ref="A1"/>
  <sheetViews>
    <sheetView tabSelected="1" topLeftCell="A16" workbookViewId="0">
      <selection activeCell="W33" sqref="W33"/>
    </sheetView>
  </sheetViews>
  <sheetFormatPr defaultRowHeight="1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D8F3E-7B15-4CCD-BF80-5064AA26FBEB}">
  <dimension ref="A1:I26"/>
  <sheetViews>
    <sheetView workbookViewId="0">
      <selection activeCell="F18" sqref="F18"/>
    </sheetView>
  </sheetViews>
  <sheetFormatPr defaultRowHeight="15"/>
  <cols>
    <col min="1" max="1" width="19.7109375" customWidth="1"/>
    <col min="2" max="2" width="17.85546875" customWidth="1"/>
    <col min="3" max="3" width="11.140625" customWidth="1"/>
    <col min="4" max="4" width="22.140625" customWidth="1"/>
    <col min="5" max="5" width="20.7109375" customWidth="1"/>
    <col min="6" max="6" width="21.28515625" customWidth="1"/>
    <col min="7" max="7" width="23.85546875" customWidth="1"/>
    <col min="8" max="8" width="18.140625" customWidth="1"/>
    <col min="9" max="9" width="25.85546875" customWidth="1"/>
  </cols>
  <sheetData>
    <row r="1" spans="1:9" ht="18.75">
      <c r="A1" s="7" t="s">
        <v>200</v>
      </c>
    </row>
    <row r="2" spans="1:9" ht="15.75" thickBot="1"/>
    <row r="3" spans="1:9">
      <c r="A3" s="112" t="s">
        <v>201</v>
      </c>
      <c r="B3" s="80" t="s">
        <v>202</v>
      </c>
      <c r="C3" s="81" t="s">
        <v>203</v>
      </c>
      <c r="D3" s="112" t="s">
        <v>201</v>
      </c>
      <c r="E3" s="80" t="s">
        <v>202</v>
      </c>
      <c r="F3" s="81" t="s">
        <v>203</v>
      </c>
      <c r="G3" s="20"/>
      <c r="H3" s="20"/>
      <c r="I3" s="20"/>
    </row>
    <row r="4" spans="1:9">
      <c r="A4" s="110" t="s">
        <v>204</v>
      </c>
      <c r="B4" s="8">
        <v>14.25</v>
      </c>
      <c r="C4" s="16">
        <v>6.61</v>
      </c>
      <c r="D4" s="110" t="s">
        <v>205</v>
      </c>
      <c r="E4" s="8">
        <v>15.76</v>
      </c>
      <c r="F4" s="16">
        <v>6.4792256339999996</v>
      </c>
      <c r="G4" s="8"/>
      <c r="H4" s="8"/>
      <c r="I4" s="8"/>
    </row>
    <row r="5" spans="1:9">
      <c r="A5" s="110" t="s">
        <v>204</v>
      </c>
      <c r="B5" s="8">
        <v>1.54</v>
      </c>
      <c r="C5" s="16">
        <v>9.8000000000000007</v>
      </c>
      <c r="D5" s="110" t="s">
        <v>205</v>
      </c>
      <c r="E5" s="8">
        <v>18.600000000000001</v>
      </c>
      <c r="F5" s="16">
        <v>6.2668311020000003</v>
      </c>
      <c r="G5" s="8"/>
      <c r="H5" s="8"/>
      <c r="I5" s="8"/>
    </row>
    <row r="6" spans="1:9">
      <c r="A6" s="110" t="s">
        <v>204</v>
      </c>
      <c r="B6" s="8">
        <v>1.84</v>
      </c>
      <c r="C6" s="16">
        <v>9.51</v>
      </c>
      <c r="D6" s="110" t="s">
        <v>205</v>
      </c>
      <c r="E6" s="8">
        <v>23.03</v>
      </c>
      <c r="F6" s="16">
        <v>5.9914784939999999</v>
      </c>
      <c r="G6" s="8"/>
      <c r="H6" s="8"/>
      <c r="I6" s="8"/>
    </row>
    <row r="7" spans="1:9">
      <c r="A7" s="110" t="s">
        <v>204</v>
      </c>
      <c r="B7" s="8">
        <v>16.66</v>
      </c>
      <c r="C7" s="16">
        <v>6.41</v>
      </c>
      <c r="D7" s="110" t="s">
        <v>205</v>
      </c>
      <c r="E7" s="8">
        <v>11.95</v>
      </c>
      <c r="F7" s="16">
        <v>6.8352802019999999</v>
      </c>
      <c r="G7" s="8"/>
      <c r="H7" s="8"/>
      <c r="I7" s="8"/>
    </row>
    <row r="8" spans="1:9">
      <c r="A8" s="110" t="s">
        <v>204</v>
      </c>
      <c r="B8" s="8">
        <v>1</v>
      </c>
      <c r="C8" s="16">
        <v>10.54</v>
      </c>
      <c r="D8" s="110" t="s">
        <v>205</v>
      </c>
      <c r="E8" s="8">
        <v>14.23</v>
      </c>
      <c r="F8" s="16">
        <v>6.6102491910000003</v>
      </c>
      <c r="G8" s="8"/>
      <c r="H8" s="8"/>
      <c r="I8" s="8"/>
    </row>
    <row r="9" spans="1:9">
      <c r="A9" s="110" t="s">
        <v>204</v>
      </c>
      <c r="B9" s="8">
        <v>7.82</v>
      </c>
      <c r="C9" s="16">
        <v>7.39</v>
      </c>
      <c r="D9" s="1"/>
      <c r="F9" s="2"/>
      <c r="G9" s="8"/>
      <c r="H9" s="8"/>
      <c r="I9" s="8"/>
    </row>
    <row r="10" spans="1:9">
      <c r="A10" s="110" t="s">
        <v>204</v>
      </c>
      <c r="B10" s="8">
        <v>10.77</v>
      </c>
      <c r="C10" s="16">
        <v>6.97</v>
      </c>
      <c r="D10" s="110"/>
      <c r="E10" s="8"/>
      <c r="F10" s="16"/>
      <c r="G10" s="8"/>
      <c r="H10" s="8"/>
      <c r="I10" s="8"/>
    </row>
    <row r="11" spans="1:9" ht="15.75" thickBot="1">
      <c r="A11" s="111" t="s">
        <v>204</v>
      </c>
      <c r="B11" s="18">
        <v>7.37</v>
      </c>
      <c r="C11" s="19">
        <v>7.47</v>
      </c>
      <c r="D11" s="111"/>
      <c r="E11" s="18"/>
      <c r="F11" s="19"/>
      <c r="G11" s="8"/>
      <c r="H11" s="8"/>
      <c r="I11" s="8"/>
    </row>
    <row r="26" spans="2:3">
      <c r="B26" s="63"/>
      <c r="C26" s="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E4785-5D83-403F-BAA0-3E06406A8DEA}">
  <dimension ref="A1:J44"/>
  <sheetViews>
    <sheetView topLeftCell="B1" workbookViewId="0">
      <selection activeCell="A18" sqref="A18"/>
    </sheetView>
  </sheetViews>
  <sheetFormatPr defaultRowHeight="15"/>
  <cols>
    <col min="1" max="1" width="29.140625" customWidth="1"/>
    <col min="2" max="2" width="27.7109375" customWidth="1"/>
    <col min="3" max="3" width="17.85546875" customWidth="1"/>
    <col min="4" max="4" width="30.28515625" customWidth="1"/>
    <col min="5" max="5" width="20.28515625" customWidth="1"/>
    <col min="6" max="6" width="32.42578125" customWidth="1"/>
    <col min="7" max="7" width="18.85546875" customWidth="1"/>
    <col min="8" max="8" width="18.28515625" customWidth="1"/>
    <col min="10" max="10" width="20.5703125" customWidth="1"/>
  </cols>
  <sheetData>
    <row r="1" spans="1:4" ht="17.25">
      <c r="A1" s="155" t="s">
        <v>206</v>
      </c>
    </row>
    <row r="2" spans="1:4" ht="15.75" thickBot="1"/>
    <row r="3" spans="1:4" ht="15.75" thickBot="1">
      <c r="A3" s="195" t="s">
        <v>207</v>
      </c>
      <c r="B3" s="196"/>
      <c r="C3" s="196"/>
      <c r="D3" s="197"/>
    </row>
    <row r="4" spans="1:4">
      <c r="A4" s="168" t="s">
        <v>208</v>
      </c>
      <c r="B4" s="170"/>
      <c r="C4" s="169" t="s">
        <v>142</v>
      </c>
      <c r="D4" s="170"/>
    </row>
    <row r="5" spans="1:4">
      <c r="A5" s="113" t="s">
        <v>205</v>
      </c>
      <c r="B5" s="139" t="s">
        <v>209</v>
      </c>
      <c r="C5" s="114" t="s">
        <v>205</v>
      </c>
      <c r="D5" s="115" t="s">
        <v>210</v>
      </c>
    </row>
    <row r="6" spans="1:4" ht="15.75" thickBot="1">
      <c r="A6" s="109">
        <v>1</v>
      </c>
      <c r="B6" s="19">
        <v>0.821269845</v>
      </c>
      <c r="C6" s="18">
        <v>1</v>
      </c>
      <c r="D6" s="19">
        <v>0.32033073099999998</v>
      </c>
    </row>
    <row r="7" spans="1:4" ht="15.75" thickBot="1">
      <c r="A7" s="195" t="s">
        <v>211</v>
      </c>
      <c r="B7" s="196"/>
      <c r="C7" s="196"/>
      <c r="D7" s="197"/>
    </row>
    <row r="8" spans="1:4">
      <c r="A8" s="168" t="s">
        <v>208</v>
      </c>
      <c r="B8" s="170"/>
      <c r="C8" s="168" t="s">
        <v>142</v>
      </c>
      <c r="D8" s="170"/>
    </row>
    <row r="9" spans="1:4">
      <c r="A9" s="113" t="s">
        <v>205</v>
      </c>
      <c r="B9" s="139" t="s">
        <v>209</v>
      </c>
      <c r="C9" s="113" t="s">
        <v>205</v>
      </c>
      <c r="D9" s="115" t="s">
        <v>210</v>
      </c>
    </row>
    <row r="10" spans="1:4" ht="15.75" thickBot="1">
      <c r="A10" s="109">
        <v>1</v>
      </c>
      <c r="B10" s="19">
        <v>0.85413168799999994</v>
      </c>
      <c r="C10" s="109">
        <v>1</v>
      </c>
      <c r="D10" s="19">
        <v>0.36406677100000001</v>
      </c>
    </row>
    <row r="11" spans="1:4" ht="15.75" thickBot="1">
      <c r="A11" s="195" t="s">
        <v>212</v>
      </c>
      <c r="B11" s="196"/>
      <c r="C11" s="196"/>
      <c r="D11" s="197"/>
    </row>
    <row r="12" spans="1:4">
      <c r="A12" s="168" t="s">
        <v>208</v>
      </c>
      <c r="B12" s="170"/>
      <c r="C12" s="169" t="s">
        <v>142</v>
      </c>
      <c r="D12" s="170"/>
    </row>
    <row r="13" spans="1:4">
      <c r="A13" s="113" t="s">
        <v>205</v>
      </c>
      <c r="B13" s="139" t="s">
        <v>209</v>
      </c>
      <c r="C13" s="114" t="s">
        <v>205</v>
      </c>
      <c r="D13" s="139" t="s">
        <v>209</v>
      </c>
    </row>
    <row r="14" spans="1:4" ht="15.75" thickBot="1">
      <c r="A14" s="109">
        <v>1</v>
      </c>
      <c r="B14" s="19">
        <v>0.621693893</v>
      </c>
      <c r="C14" s="18">
        <v>1</v>
      </c>
      <c r="D14" s="19">
        <v>0.31107831600000002</v>
      </c>
    </row>
    <row r="18" spans="1:10">
      <c r="A18" s="7" t="s">
        <v>213</v>
      </c>
    </row>
    <row r="20" spans="1:10">
      <c r="A20" s="192" t="s">
        <v>42</v>
      </c>
      <c r="B20" s="198"/>
      <c r="C20" s="198"/>
      <c r="D20" s="198"/>
      <c r="E20" s="199"/>
      <c r="F20" s="192" t="s">
        <v>47</v>
      </c>
      <c r="G20" s="193"/>
      <c r="H20" s="193"/>
      <c r="I20" s="193"/>
      <c r="J20" s="194"/>
    </row>
    <row r="21" spans="1:10">
      <c r="A21" s="145"/>
      <c r="B21" s="146" t="s">
        <v>179</v>
      </c>
      <c r="C21" s="146" t="s">
        <v>214</v>
      </c>
      <c r="D21" s="147"/>
      <c r="E21" s="148"/>
      <c r="F21" s="147"/>
      <c r="G21" s="146" t="s">
        <v>179</v>
      </c>
      <c r="H21" s="146" t="s">
        <v>214</v>
      </c>
      <c r="I21" s="147"/>
      <c r="J21" s="148"/>
    </row>
    <row r="22" spans="1:10">
      <c r="A22" s="150" t="s">
        <v>215</v>
      </c>
      <c r="B22" s="138">
        <v>28363581</v>
      </c>
      <c r="C22">
        <f>B22/B22</f>
        <v>1</v>
      </c>
      <c r="E22" s="140"/>
      <c r="F22" s="150" t="s">
        <v>215</v>
      </c>
      <c r="G22" s="138">
        <v>33326581</v>
      </c>
      <c r="H22" s="153">
        <f>G22/G22</f>
        <v>1</v>
      </c>
      <c r="I22" s="149"/>
      <c r="J22" s="144"/>
    </row>
    <row r="23" spans="1:10">
      <c r="A23" s="150" t="s">
        <v>216</v>
      </c>
      <c r="B23" s="138">
        <v>33572095</v>
      </c>
      <c r="C23">
        <f>B23/B22</f>
        <v>1.1836338648494349</v>
      </c>
      <c r="E23" s="140"/>
      <c r="F23" s="150" t="s">
        <v>216</v>
      </c>
      <c r="G23" s="138">
        <v>23533924</v>
      </c>
      <c r="H23" s="153">
        <f>G23/G22</f>
        <v>0.70616076698656849</v>
      </c>
      <c r="I23" s="149"/>
      <c r="J23" s="144"/>
    </row>
    <row r="24" spans="1:10">
      <c r="A24" s="150" t="s">
        <v>217</v>
      </c>
      <c r="B24" s="138">
        <v>29678782</v>
      </c>
      <c r="C24">
        <f>B24/B22</f>
        <v>1.046369356535058</v>
      </c>
      <c r="E24" s="140"/>
      <c r="F24" s="150" t="s">
        <v>217</v>
      </c>
      <c r="G24" s="138">
        <v>33245196</v>
      </c>
      <c r="H24" s="153">
        <f>G24/G22</f>
        <v>0.99755795531500813</v>
      </c>
      <c r="I24" s="149"/>
      <c r="J24" s="144"/>
    </row>
    <row r="25" spans="1:10">
      <c r="A25" s="150" t="s">
        <v>218</v>
      </c>
      <c r="B25" s="138">
        <v>26299510</v>
      </c>
      <c r="C25">
        <f>B25/B22</f>
        <v>0.92722812398053689</v>
      </c>
      <c r="E25" s="140"/>
      <c r="F25" s="150" t="s">
        <v>218</v>
      </c>
      <c r="G25" s="138">
        <v>32836146</v>
      </c>
      <c r="H25" s="153">
        <f>G25/G22</f>
        <v>0.98528396897359494</v>
      </c>
      <c r="J25" s="140"/>
    </row>
    <row r="26" spans="1:10">
      <c r="A26" s="116"/>
      <c r="E26" s="140"/>
      <c r="F26" s="150" t="s">
        <v>219</v>
      </c>
      <c r="G26" s="151"/>
      <c r="J26" s="140"/>
    </row>
    <row r="27" spans="1:10">
      <c r="A27" s="116"/>
      <c r="B27" s="95" t="s">
        <v>186</v>
      </c>
      <c r="C27" s="95" t="s">
        <v>187</v>
      </c>
      <c r="E27" s="140"/>
      <c r="F27" s="150" t="s">
        <v>219</v>
      </c>
      <c r="G27" s="152" t="s">
        <v>220</v>
      </c>
      <c r="H27" s="95" t="s">
        <v>187</v>
      </c>
      <c r="J27" s="140"/>
    </row>
    <row r="28" spans="1:10">
      <c r="A28" s="150" t="s">
        <v>215</v>
      </c>
      <c r="B28" s="138">
        <v>18625368</v>
      </c>
      <c r="C28">
        <f>B28/B28</f>
        <v>1</v>
      </c>
      <c r="E28" s="140"/>
      <c r="F28" s="150" t="s">
        <v>215</v>
      </c>
      <c r="G28" s="138">
        <v>37109095</v>
      </c>
      <c r="H28" s="153">
        <f>G28/G28</f>
        <v>1</v>
      </c>
      <c r="J28" s="140"/>
    </row>
    <row r="29" spans="1:10">
      <c r="A29" s="150" t="s">
        <v>221</v>
      </c>
      <c r="B29" s="138">
        <v>34926995</v>
      </c>
      <c r="C29">
        <f>B29/B28</f>
        <v>1.8752378476495069</v>
      </c>
      <c r="E29" s="140"/>
      <c r="F29" s="150" t="s">
        <v>221</v>
      </c>
      <c r="G29" s="138">
        <v>25584489</v>
      </c>
      <c r="H29" s="153">
        <f>G29/G28</f>
        <v>0.68943985295249044</v>
      </c>
      <c r="J29" s="140"/>
    </row>
    <row r="30" spans="1:10">
      <c r="A30" s="150" t="s">
        <v>217</v>
      </c>
      <c r="B30" s="138">
        <v>32186317</v>
      </c>
      <c r="C30">
        <f>B30/B28</f>
        <v>1.7280902584045588</v>
      </c>
      <c r="E30" s="140"/>
      <c r="F30" s="150" t="s">
        <v>217</v>
      </c>
      <c r="G30" s="138">
        <v>35757388</v>
      </c>
      <c r="H30" s="153">
        <f>G30/G28</f>
        <v>0.96357477863580343</v>
      </c>
      <c r="J30" s="140"/>
    </row>
    <row r="31" spans="1:10">
      <c r="A31" s="150" t="s">
        <v>218</v>
      </c>
      <c r="B31" s="138">
        <v>24811338</v>
      </c>
      <c r="C31">
        <f>B31/B28</f>
        <v>1.3321260551737824</v>
      </c>
      <c r="E31" s="140"/>
      <c r="F31" s="150" t="s">
        <v>218</v>
      </c>
      <c r="G31" s="138">
        <v>34385803</v>
      </c>
      <c r="H31" s="153">
        <f>G31/G28</f>
        <v>0.92661389344040856</v>
      </c>
      <c r="J31" s="140"/>
    </row>
    <row r="32" spans="1:10">
      <c r="A32" s="116"/>
      <c r="E32" s="140"/>
      <c r="F32" s="150" t="s">
        <v>219</v>
      </c>
      <c r="G32" s="151"/>
      <c r="H32" s="149"/>
      <c r="J32" s="140"/>
    </row>
    <row r="33" spans="1:10">
      <c r="A33" s="116"/>
      <c r="B33" s="95" t="s">
        <v>188</v>
      </c>
      <c r="C33" s="95" t="s">
        <v>189</v>
      </c>
      <c r="E33" s="140"/>
      <c r="F33" s="150" t="s">
        <v>219</v>
      </c>
      <c r="G33" s="152" t="s">
        <v>222</v>
      </c>
      <c r="H33" s="95" t="s">
        <v>189</v>
      </c>
      <c r="J33" s="140"/>
    </row>
    <row r="34" spans="1:10">
      <c r="A34" s="150" t="s">
        <v>215</v>
      </c>
      <c r="B34" s="138">
        <v>9320057</v>
      </c>
      <c r="C34">
        <f>B34/B34</f>
        <v>1</v>
      </c>
      <c r="E34" s="140"/>
      <c r="F34" s="150" t="s">
        <v>215</v>
      </c>
      <c r="G34" s="138">
        <v>17938756</v>
      </c>
      <c r="H34" s="153">
        <f>G34/G34</f>
        <v>1</v>
      </c>
      <c r="J34" s="140"/>
    </row>
    <row r="35" spans="1:10">
      <c r="A35" s="150" t="s">
        <v>216</v>
      </c>
      <c r="B35" s="138">
        <v>26689714</v>
      </c>
      <c r="C35">
        <f>B35/B34</f>
        <v>2.8636857049264828</v>
      </c>
      <c r="E35" s="140"/>
      <c r="F35" s="150" t="s">
        <v>216</v>
      </c>
      <c r="G35" s="138">
        <v>26386179</v>
      </c>
      <c r="H35" s="153">
        <f>G35/G34</f>
        <v>1.4709035007778688</v>
      </c>
      <c r="J35" s="140"/>
    </row>
    <row r="36" spans="1:10">
      <c r="A36" s="150" t="s">
        <v>217</v>
      </c>
      <c r="B36" s="138">
        <v>13655250</v>
      </c>
      <c r="C36">
        <f>B36/B34</f>
        <v>1.4651466187384905</v>
      </c>
      <c r="E36" s="140"/>
      <c r="F36" s="150" t="s">
        <v>217</v>
      </c>
      <c r="G36" s="138">
        <v>18531844</v>
      </c>
      <c r="H36" s="153">
        <f>G36/G34</f>
        <v>1.0330618243539296</v>
      </c>
      <c r="J36" s="140"/>
    </row>
    <row r="37" spans="1:10">
      <c r="A37" s="150" t="s">
        <v>218</v>
      </c>
      <c r="B37" s="138">
        <v>4045057</v>
      </c>
      <c r="C37">
        <f>B37/B34</f>
        <v>0.43401633702454823</v>
      </c>
      <c r="E37" s="140"/>
      <c r="F37" s="150" t="s">
        <v>218</v>
      </c>
      <c r="G37" s="138">
        <v>6572605</v>
      </c>
      <c r="H37" s="153">
        <f>G37/G34</f>
        <v>0.36639134843018101</v>
      </c>
      <c r="J37" s="140"/>
    </row>
    <row r="38" spans="1:10">
      <c r="A38" s="116"/>
      <c r="E38" s="156" t="s">
        <v>9</v>
      </c>
      <c r="H38" s="149"/>
      <c r="J38" s="156" t="s">
        <v>9</v>
      </c>
    </row>
    <row r="39" spans="1:10">
      <c r="A39" s="116"/>
      <c r="B39" s="95" t="s">
        <v>184</v>
      </c>
      <c r="C39" s="95" t="s">
        <v>190</v>
      </c>
      <c r="E39" s="141" t="s">
        <v>223</v>
      </c>
      <c r="F39" s="149"/>
      <c r="G39" s="95" t="s">
        <v>184</v>
      </c>
      <c r="H39" s="95" t="s">
        <v>190</v>
      </c>
      <c r="J39" s="141" t="s">
        <v>223</v>
      </c>
    </row>
    <row r="40" spans="1:10">
      <c r="A40" s="150" t="s">
        <v>215</v>
      </c>
      <c r="B40">
        <f>C28/C22</f>
        <v>1</v>
      </c>
      <c r="C40">
        <f>C34/C22</f>
        <v>1</v>
      </c>
      <c r="E40" s="142">
        <f>C40/B40</f>
        <v>1</v>
      </c>
      <c r="F40" s="150" t="s">
        <v>215</v>
      </c>
      <c r="G40" s="153">
        <f>H28/H22</f>
        <v>1</v>
      </c>
      <c r="H40" s="153">
        <f>H34/H22</f>
        <v>1</v>
      </c>
      <c r="I40" s="153"/>
      <c r="J40" s="154">
        <f>H40/G40</f>
        <v>1</v>
      </c>
    </row>
    <row r="41" spans="1:10">
      <c r="A41" s="150" t="s">
        <v>216</v>
      </c>
      <c r="B41">
        <f t="shared" ref="B41:B43" si="0">C29/C23</f>
        <v>1.5843056736874017</v>
      </c>
      <c r="C41">
        <f t="shared" ref="C41:C43" si="1">C35/C23</f>
        <v>2.4194016325232131</v>
      </c>
      <c r="E41" s="142">
        <f t="shared" ref="E41:E43" si="2">C41/B41</f>
        <v>1.5271053261408591</v>
      </c>
      <c r="F41" s="150" t="s">
        <v>216</v>
      </c>
      <c r="G41" s="153">
        <f t="shared" ref="G41:G43" si="3">H29/H23</f>
        <v>0.97632137777147832</v>
      </c>
      <c r="H41" s="153">
        <f t="shared" ref="H41:H43" si="4">H35/H23</f>
        <v>2.0829583991967171</v>
      </c>
      <c r="I41" s="153"/>
      <c r="J41" s="154">
        <f t="shared" ref="J41:J43" si="5">H41/G41</f>
        <v>2.1334761755921141</v>
      </c>
    </row>
    <row r="42" spans="1:10">
      <c r="A42" s="150" t="s">
        <v>217</v>
      </c>
      <c r="B42">
        <f t="shared" si="0"/>
        <v>1.6515107668356686</v>
      </c>
      <c r="C42">
        <f t="shared" si="1"/>
        <v>1.4002193485388079</v>
      </c>
      <c r="E42" s="142">
        <f t="shared" si="2"/>
        <v>0.84784148953606853</v>
      </c>
      <c r="F42" s="150" t="s">
        <v>217</v>
      </c>
      <c r="G42" s="153">
        <f t="shared" si="3"/>
        <v>0.9659336317272178</v>
      </c>
      <c r="H42" s="153">
        <f t="shared" si="4"/>
        <v>1.035590783322168</v>
      </c>
      <c r="I42" s="153"/>
      <c r="J42" s="154">
        <f t="shared" si="5"/>
        <v>1.0721138071053535</v>
      </c>
    </row>
    <row r="43" spans="1:10">
      <c r="A43" s="150" t="s">
        <v>218</v>
      </c>
      <c r="B43">
        <f t="shared" si="0"/>
        <v>1.4366756364712516</v>
      </c>
      <c r="C43">
        <f t="shared" si="1"/>
        <v>0.46807934940685481</v>
      </c>
      <c r="E43" s="142">
        <f t="shared" si="2"/>
        <v>0.32580725775829722</v>
      </c>
      <c r="F43" s="150" t="s">
        <v>218</v>
      </c>
      <c r="G43" s="153">
        <f t="shared" si="3"/>
        <v>0.94045363836143092</v>
      </c>
      <c r="H43" s="153">
        <f t="shared" si="4"/>
        <v>0.37186370626923304</v>
      </c>
      <c r="I43" s="153"/>
      <c r="J43" s="154">
        <f t="shared" si="5"/>
        <v>0.39540886557378607</v>
      </c>
    </row>
    <row r="44" spans="1:10">
      <c r="A44" s="117"/>
      <c r="B44" s="119"/>
      <c r="C44" s="119"/>
      <c r="D44" s="119"/>
      <c r="E44" s="143"/>
      <c r="F44" s="119"/>
      <c r="G44" s="119"/>
      <c r="H44" s="119"/>
      <c r="I44" s="119"/>
      <c r="J44" s="143"/>
    </row>
  </sheetData>
  <mergeCells count="11">
    <mergeCell ref="F20:J20"/>
    <mergeCell ref="A3:D3"/>
    <mergeCell ref="A7:D7"/>
    <mergeCell ref="A8:B8"/>
    <mergeCell ref="C8:D8"/>
    <mergeCell ref="A11:D11"/>
    <mergeCell ref="A20:E20"/>
    <mergeCell ref="A12:B12"/>
    <mergeCell ref="C12:D12"/>
    <mergeCell ref="A4:B4"/>
    <mergeCell ref="C4:D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58A4A-D7BF-4D7F-9FF3-E4F284C6BE1B}">
  <dimension ref="A1:D14"/>
  <sheetViews>
    <sheetView workbookViewId="0">
      <selection activeCell="A9" sqref="A9"/>
    </sheetView>
  </sheetViews>
  <sheetFormatPr defaultRowHeight="15"/>
  <cols>
    <col min="1" max="1" width="33.7109375" customWidth="1"/>
    <col min="2" max="2" width="25.42578125" customWidth="1"/>
    <col min="3" max="3" width="25.5703125" customWidth="1"/>
    <col min="4" max="4" width="33.7109375" customWidth="1"/>
  </cols>
  <sheetData>
    <row r="1" spans="1:4" ht="17.25">
      <c r="A1" s="7" t="s">
        <v>224</v>
      </c>
    </row>
    <row r="2" spans="1:4" ht="15.75" thickBot="1"/>
    <row r="3" spans="1:4">
      <c r="A3" s="12"/>
      <c r="B3" s="29" t="s">
        <v>27</v>
      </c>
      <c r="C3" s="29" t="s">
        <v>28</v>
      </c>
      <c r="D3" s="30" t="s">
        <v>29</v>
      </c>
    </row>
    <row r="4" spans="1:4">
      <c r="A4" s="9" t="s">
        <v>90</v>
      </c>
      <c r="B4">
        <v>0</v>
      </c>
      <c r="D4" s="2">
        <v>100</v>
      </c>
    </row>
    <row r="5" spans="1:4">
      <c r="A5" s="9" t="s">
        <v>89</v>
      </c>
      <c r="B5" s="8">
        <v>66.37</v>
      </c>
      <c r="C5" s="8">
        <v>11.31</v>
      </c>
      <c r="D5" s="16">
        <v>22.32</v>
      </c>
    </row>
    <row r="6" spans="1:4">
      <c r="A6" s="9" t="s">
        <v>31</v>
      </c>
      <c r="B6" s="8">
        <v>31.79</v>
      </c>
      <c r="C6" s="8">
        <v>26.63</v>
      </c>
      <c r="D6" s="16">
        <v>41.58</v>
      </c>
    </row>
    <row r="7" spans="1:4" ht="15.75" thickBot="1">
      <c r="A7" s="10" t="s">
        <v>32</v>
      </c>
      <c r="B7" s="18">
        <v>100</v>
      </c>
      <c r="C7" s="18">
        <v>0</v>
      </c>
      <c r="D7" s="19">
        <v>0</v>
      </c>
    </row>
    <row r="8" spans="1:4" ht="15.75" thickBot="1"/>
    <row r="9" spans="1:4">
      <c r="A9" s="158" t="s">
        <v>9</v>
      </c>
      <c r="B9" s="29" t="s">
        <v>35</v>
      </c>
      <c r="C9" s="29" t="s">
        <v>36</v>
      </c>
      <c r="D9" s="30" t="s">
        <v>37</v>
      </c>
    </row>
    <row r="10" spans="1:4">
      <c r="A10" s="9" t="s">
        <v>90</v>
      </c>
      <c r="B10">
        <f>B4/B7*100</f>
        <v>0</v>
      </c>
      <c r="C10">
        <f>C4/B7*100</f>
        <v>0</v>
      </c>
      <c r="D10" s="2">
        <f>D4/B7*100</f>
        <v>100</v>
      </c>
    </row>
    <row r="11" spans="1:4">
      <c r="A11" s="9" t="s">
        <v>89</v>
      </c>
      <c r="B11">
        <f>B5/B7</f>
        <v>0.66370000000000007</v>
      </c>
      <c r="C11">
        <f>C5/B7</f>
        <v>0.11310000000000001</v>
      </c>
      <c r="D11" s="2">
        <f>D5/B7</f>
        <v>0.22320000000000001</v>
      </c>
    </row>
    <row r="12" spans="1:4">
      <c r="A12" s="9" t="s">
        <v>31</v>
      </c>
      <c r="B12" s="8">
        <f>B6/B7</f>
        <v>0.31790000000000002</v>
      </c>
      <c r="C12" s="8">
        <f>C6/B7</f>
        <v>0.26629999999999998</v>
      </c>
      <c r="D12" s="16">
        <f>D6/B7</f>
        <v>0.4158</v>
      </c>
    </row>
    <row r="13" spans="1:4" ht="15.75" thickBot="1">
      <c r="A13" s="10" t="s">
        <v>32</v>
      </c>
      <c r="B13" s="18">
        <f>B7/B7</f>
        <v>1</v>
      </c>
      <c r="C13" s="18">
        <v>0</v>
      </c>
      <c r="D13" s="19">
        <v>0</v>
      </c>
    </row>
    <row r="14" spans="1:4">
      <c r="A14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671CC-8D16-4E67-AB42-A17A106F9DD2}">
  <dimension ref="A1:C13"/>
  <sheetViews>
    <sheetView workbookViewId="0">
      <selection activeCell="D24" sqref="D24"/>
    </sheetView>
  </sheetViews>
  <sheetFormatPr defaultRowHeight="15"/>
  <cols>
    <col min="1" max="1" width="24" customWidth="1"/>
    <col min="2" max="2" width="24.140625" customWidth="1"/>
    <col min="3" max="3" width="26.7109375" customWidth="1"/>
  </cols>
  <sheetData>
    <row r="1" spans="1:3">
      <c r="A1" s="7" t="s">
        <v>0</v>
      </c>
    </row>
    <row r="2" spans="1:3" ht="15.75" thickBot="1"/>
    <row r="3" spans="1:3">
      <c r="A3" s="168" t="s">
        <v>1</v>
      </c>
      <c r="B3" s="169"/>
      <c r="C3" s="170"/>
    </row>
    <row r="4" spans="1:3">
      <c r="A4" s="1"/>
      <c r="B4" t="s">
        <v>2</v>
      </c>
      <c r="C4" s="2" t="s">
        <v>3</v>
      </c>
    </row>
    <row r="5" spans="1:3">
      <c r="A5" s="9" t="s">
        <v>4</v>
      </c>
      <c r="B5" s="3">
        <v>1</v>
      </c>
      <c r="C5" s="16">
        <v>1.0424389999999999</v>
      </c>
    </row>
    <row r="6" spans="1:3" ht="15.75" thickBot="1">
      <c r="A6" s="10" t="s">
        <v>5</v>
      </c>
      <c r="B6" s="5">
        <v>1</v>
      </c>
      <c r="C6" s="19">
        <v>1.0357190000000001</v>
      </c>
    </row>
    <row r="7" spans="1:3">
      <c r="A7" s="27" t="s">
        <v>6</v>
      </c>
      <c r="B7" s="27">
        <f>AVERAGE(B5:B6)</f>
        <v>1</v>
      </c>
      <c r="C7" s="27">
        <f>AVERAGE(C5:C6)</f>
        <v>1.0390790000000001</v>
      </c>
    </row>
    <row r="8" spans="1:3" ht="15.75" thickBot="1"/>
    <row r="9" spans="1:3">
      <c r="A9" s="168" t="s">
        <v>7</v>
      </c>
      <c r="B9" s="169"/>
      <c r="C9" s="170"/>
    </row>
    <row r="10" spans="1:3">
      <c r="A10" s="1"/>
      <c r="B10" t="s">
        <v>2</v>
      </c>
      <c r="C10" s="2" t="s">
        <v>3</v>
      </c>
    </row>
    <row r="11" spans="1:3">
      <c r="A11" s="9" t="s">
        <v>4</v>
      </c>
      <c r="B11" s="3">
        <v>1</v>
      </c>
      <c r="C11" s="4">
        <v>1.0600419999999999</v>
      </c>
    </row>
    <row r="12" spans="1:3" ht="15.75" thickBot="1">
      <c r="A12" s="10" t="s">
        <v>5</v>
      </c>
      <c r="B12" s="5">
        <v>1</v>
      </c>
      <c r="C12" s="6">
        <v>1.07185</v>
      </c>
    </row>
    <row r="13" spans="1:3">
      <c r="A13" s="27" t="s">
        <v>6</v>
      </c>
      <c r="B13" s="27">
        <f>AVERAGE(B11:B12)</f>
        <v>1</v>
      </c>
      <c r="C13" s="27">
        <f>AVERAGE(C11:C12)</f>
        <v>1.0659459999999998</v>
      </c>
    </row>
  </sheetData>
  <mergeCells count="2">
    <mergeCell ref="A9:C9"/>
    <mergeCell ref="A3:C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7B14A-456C-4831-8C8B-1A1E77635BB8}">
  <dimension ref="A1:K25"/>
  <sheetViews>
    <sheetView topLeftCell="A10" workbookViewId="0">
      <selection activeCell="A15" sqref="A15"/>
    </sheetView>
  </sheetViews>
  <sheetFormatPr defaultRowHeight="15"/>
  <cols>
    <col min="3" max="3" width="16.5703125" customWidth="1"/>
    <col min="4" max="4" width="14.7109375" customWidth="1"/>
    <col min="5" max="5" width="16" customWidth="1"/>
    <col min="8" max="8" width="13" customWidth="1"/>
    <col min="9" max="9" width="14.7109375" customWidth="1"/>
    <col min="10" max="10" width="14.85546875" customWidth="1"/>
    <col min="11" max="11" width="14.5703125" customWidth="1"/>
  </cols>
  <sheetData>
    <row r="1" spans="1:11">
      <c r="A1" s="7" t="s">
        <v>8</v>
      </c>
    </row>
    <row r="3" spans="1:11">
      <c r="E3" s="7" t="s">
        <v>9</v>
      </c>
    </row>
    <row r="4" spans="1:11">
      <c r="B4" s="12"/>
      <c r="C4" s="13" t="s">
        <v>4</v>
      </c>
      <c r="D4" s="14" t="s">
        <v>5</v>
      </c>
      <c r="E4" s="27" t="s">
        <v>6</v>
      </c>
    </row>
    <row r="5" spans="1:11">
      <c r="B5" s="15" t="s">
        <v>10</v>
      </c>
      <c r="C5" s="8">
        <v>1</v>
      </c>
      <c r="D5" s="16">
        <v>1</v>
      </c>
      <c r="E5" s="27">
        <f>AVERAGE(C5:D5)</f>
        <v>1</v>
      </c>
    </row>
    <row r="6" spans="1:11">
      <c r="B6" s="15" t="s">
        <v>11</v>
      </c>
      <c r="C6" s="8">
        <v>0.82745471400000004</v>
      </c>
      <c r="D6" s="16">
        <v>0.90437671200000003</v>
      </c>
      <c r="E6" s="27">
        <f t="shared" ref="E6:E9" si="0">AVERAGE(C6:D6)</f>
        <v>0.86591571300000003</v>
      </c>
    </row>
    <row r="7" spans="1:11">
      <c r="B7" s="15" t="s">
        <v>12</v>
      </c>
      <c r="C7" s="8">
        <v>0.88799905400000001</v>
      </c>
      <c r="D7" s="16">
        <v>0.77508375299999999</v>
      </c>
      <c r="E7" s="27">
        <f t="shared" si="0"/>
        <v>0.83154140349999994</v>
      </c>
    </row>
    <row r="8" spans="1:11">
      <c r="B8" s="15" t="s">
        <v>13</v>
      </c>
      <c r="C8" s="8">
        <v>0.94311697299999997</v>
      </c>
      <c r="D8" s="16">
        <v>0.93438462300000003</v>
      </c>
      <c r="E8" s="27">
        <f t="shared" si="0"/>
        <v>0.93875079800000005</v>
      </c>
    </row>
    <row r="9" spans="1:11" ht="15.75" thickBot="1">
      <c r="B9" s="17" t="s">
        <v>14</v>
      </c>
      <c r="C9" s="18">
        <v>0.84029515700000001</v>
      </c>
      <c r="D9" s="19">
        <v>0.91474929299999996</v>
      </c>
      <c r="E9" s="27">
        <f t="shared" si="0"/>
        <v>0.87752222499999999</v>
      </c>
    </row>
    <row r="14" spans="1:11">
      <c r="A14" s="7" t="s">
        <v>15</v>
      </c>
    </row>
    <row r="15" spans="1:11" ht="15.75" thickBot="1"/>
    <row r="16" spans="1:11">
      <c r="A16" s="12"/>
      <c r="B16" s="169" t="s">
        <v>16</v>
      </c>
      <c r="C16" s="169"/>
      <c r="D16" s="169" t="s">
        <v>17</v>
      </c>
      <c r="E16" s="170"/>
      <c r="G16" s="12"/>
      <c r="H16" s="169" t="s">
        <v>16</v>
      </c>
      <c r="I16" s="169"/>
      <c r="J16" s="169" t="s">
        <v>17</v>
      </c>
      <c r="K16" s="170"/>
    </row>
    <row r="17" spans="1:11" ht="26.25">
      <c r="A17" s="1"/>
      <c r="B17" s="20" t="s">
        <v>10</v>
      </c>
      <c r="C17" s="21" t="s">
        <v>18</v>
      </c>
      <c r="D17" s="20" t="s">
        <v>10</v>
      </c>
      <c r="E17" s="22" t="s">
        <v>18</v>
      </c>
      <c r="G17" s="1"/>
      <c r="H17" s="20" t="s">
        <v>10</v>
      </c>
      <c r="I17" s="21" t="s">
        <v>18</v>
      </c>
      <c r="J17" s="20" t="s">
        <v>10</v>
      </c>
      <c r="K17" s="22" t="s">
        <v>18</v>
      </c>
    </row>
    <row r="18" spans="1:11">
      <c r="A18" s="23" t="s">
        <v>4</v>
      </c>
      <c r="B18" s="8">
        <v>10.8</v>
      </c>
      <c r="C18" s="8">
        <v>9.16</v>
      </c>
      <c r="D18" s="8">
        <v>9.3000000000000007</v>
      </c>
      <c r="E18" s="16">
        <v>3.96</v>
      </c>
      <c r="G18" s="23" t="s">
        <v>4</v>
      </c>
      <c r="H18" s="8">
        <v>9.61</v>
      </c>
      <c r="I18" s="8">
        <v>8.6</v>
      </c>
      <c r="J18" s="8">
        <v>14.24</v>
      </c>
      <c r="K18" s="16">
        <v>8.7200000000000006</v>
      </c>
    </row>
    <row r="19" spans="1:11">
      <c r="A19" s="23" t="s">
        <v>5</v>
      </c>
      <c r="B19" s="8">
        <v>12.6</v>
      </c>
      <c r="C19" s="8">
        <v>6.15</v>
      </c>
      <c r="D19" s="8">
        <v>7.6</v>
      </c>
      <c r="E19" s="16">
        <v>2.8</v>
      </c>
      <c r="G19" s="23" t="s">
        <v>5</v>
      </c>
      <c r="H19" s="8">
        <v>7.27</v>
      </c>
      <c r="I19" s="8">
        <v>5.2</v>
      </c>
      <c r="J19" s="8">
        <v>9.02</v>
      </c>
      <c r="K19" s="16">
        <v>10.9</v>
      </c>
    </row>
    <row r="20" spans="1:11">
      <c r="A20" s="23" t="s">
        <v>19</v>
      </c>
      <c r="B20" s="8">
        <v>9.09</v>
      </c>
      <c r="C20" s="8">
        <v>10.38</v>
      </c>
      <c r="D20" s="8"/>
      <c r="E20" s="16">
        <v>0.03</v>
      </c>
      <c r="G20" s="23" t="s">
        <v>19</v>
      </c>
      <c r="H20" s="8">
        <v>9.75</v>
      </c>
      <c r="I20" s="8">
        <v>7.02</v>
      </c>
      <c r="J20" s="8">
        <v>12.69</v>
      </c>
      <c r="K20" s="16">
        <v>10.66</v>
      </c>
    </row>
    <row r="21" spans="1:11">
      <c r="A21" s="23" t="s">
        <v>20</v>
      </c>
      <c r="B21" s="8">
        <v>10.4</v>
      </c>
      <c r="C21" s="8">
        <v>9.07</v>
      </c>
      <c r="D21" s="8"/>
      <c r="E21" s="16">
        <v>1.84</v>
      </c>
      <c r="G21" s="23" t="s">
        <v>20</v>
      </c>
      <c r="H21" s="8">
        <v>10.7</v>
      </c>
      <c r="I21" s="8">
        <v>7.04</v>
      </c>
      <c r="J21" s="8">
        <v>11.12</v>
      </c>
      <c r="K21" s="16">
        <v>9.6</v>
      </c>
    </row>
    <row r="22" spans="1:11">
      <c r="A22" s="23" t="s">
        <v>21</v>
      </c>
      <c r="B22" s="8">
        <v>11.8</v>
      </c>
      <c r="C22" s="8">
        <v>8.9</v>
      </c>
      <c r="E22" s="2"/>
      <c r="F22" s="8"/>
      <c r="G22" s="23" t="s">
        <v>21</v>
      </c>
      <c r="H22" s="8"/>
      <c r="I22" s="8">
        <v>6.61</v>
      </c>
      <c r="J22" s="8">
        <v>9.3000000000000007</v>
      </c>
      <c r="K22" s="16">
        <v>3.8</v>
      </c>
    </row>
    <row r="23" spans="1:11">
      <c r="A23" s="23" t="s">
        <v>22</v>
      </c>
      <c r="B23" s="8">
        <v>7.6</v>
      </c>
      <c r="C23" s="8">
        <v>4.62</v>
      </c>
      <c r="E23" s="2"/>
      <c r="F23" s="8"/>
      <c r="G23" s="23" t="s">
        <v>22</v>
      </c>
      <c r="H23" s="8"/>
      <c r="I23" s="8">
        <v>6.17</v>
      </c>
      <c r="J23" s="8">
        <v>6.93</v>
      </c>
      <c r="K23" s="16">
        <v>9.8000000000000007</v>
      </c>
    </row>
    <row r="24" spans="1:11" ht="15.75" thickBot="1">
      <c r="A24" s="24" t="s">
        <v>23</v>
      </c>
      <c r="B24" s="18"/>
      <c r="C24" s="18">
        <v>6.65</v>
      </c>
      <c r="D24" s="25"/>
      <c r="E24" s="26"/>
      <c r="F24" s="8"/>
      <c r="G24" s="24" t="s">
        <v>23</v>
      </c>
      <c r="H24" s="18"/>
      <c r="I24" s="18">
        <v>0.76</v>
      </c>
      <c r="J24" s="18"/>
      <c r="K24" s="19">
        <v>5.37</v>
      </c>
    </row>
    <row r="25" spans="1:11">
      <c r="A25" s="28" t="s">
        <v>24</v>
      </c>
      <c r="B25" s="27">
        <f>MEDIAN(B18:B23)</f>
        <v>10.600000000000001</v>
      </c>
      <c r="C25" s="27">
        <f>MEDIAN(C18:C24)</f>
        <v>8.9</v>
      </c>
      <c r="D25" s="27">
        <f>MEDIAN(D18:D19)</f>
        <v>8.4499999999999993</v>
      </c>
      <c r="E25" s="27">
        <f>MEDIAN(E18:E21)</f>
        <v>2.3199999999999998</v>
      </c>
      <c r="G25" s="27" t="s">
        <v>24</v>
      </c>
      <c r="H25" s="27">
        <f>MEDIAN(H18:H23)</f>
        <v>9.68</v>
      </c>
      <c r="I25" s="27">
        <f>MEDIAN(I18:I24)</f>
        <v>6.61</v>
      </c>
      <c r="J25" s="27">
        <f>MEDIAN(J18:J23)</f>
        <v>10.210000000000001</v>
      </c>
      <c r="K25" s="27">
        <f>MEDIAN(K18:K24)</f>
        <v>9.6</v>
      </c>
    </row>
  </sheetData>
  <mergeCells count="4">
    <mergeCell ref="B16:C16"/>
    <mergeCell ref="D16:E16"/>
    <mergeCell ref="H16:I16"/>
    <mergeCell ref="J16:K16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A5240-1A3E-434C-BD73-B9CA6BF450F8}">
  <dimension ref="A1:O102"/>
  <sheetViews>
    <sheetView topLeftCell="D34" workbookViewId="0">
      <selection activeCell="N59" sqref="N59"/>
    </sheetView>
  </sheetViews>
  <sheetFormatPr defaultRowHeight="15"/>
  <cols>
    <col min="1" max="1" width="17.7109375" customWidth="1"/>
    <col min="2" max="2" width="21.140625" customWidth="1"/>
    <col min="3" max="3" width="17.7109375" customWidth="1"/>
    <col min="4" max="4" width="19.140625" customWidth="1"/>
    <col min="10" max="10" width="17.42578125" customWidth="1"/>
    <col min="11" max="11" width="14.42578125" customWidth="1"/>
    <col min="12" max="12" width="14" customWidth="1"/>
  </cols>
  <sheetData>
    <row r="1" spans="1:12" ht="17.25">
      <c r="A1" s="7" t="s">
        <v>25</v>
      </c>
      <c r="J1" s="7" t="s">
        <v>26</v>
      </c>
    </row>
    <row r="2" spans="1:12" ht="15.75" thickBot="1"/>
    <row r="3" spans="1:12">
      <c r="A3" s="12"/>
      <c r="B3" s="29" t="s">
        <v>27</v>
      </c>
      <c r="C3" s="29" t="s">
        <v>28</v>
      </c>
      <c r="D3" s="30" t="s">
        <v>29</v>
      </c>
      <c r="J3" s="180" t="s">
        <v>30</v>
      </c>
      <c r="K3" s="181"/>
      <c r="L3" s="182"/>
    </row>
    <row r="4" spans="1:12">
      <c r="A4" s="9" t="s">
        <v>31</v>
      </c>
      <c r="B4" s="8">
        <v>50</v>
      </c>
      <c r="C4" s="8">
        <v>30</v>
      </c>
      <c r="D4" s="16">
        <v>20</v>
      </c>
      <c r="J4" s="1"/>
      <c r="K4" s="31" t="s">
        <v>32</v>
      </c>
      <c r="L4" s="60" t="s">
        <v>31</v>
      </c>
    </row>
    <row r="5" spans="1:12" ht="15.75" thickBot="1">
      <c r="A5" s="10" t="s">
        <v>32</v>
      </c>
      <c r="B5" s="18">
        <v>100</v>
      </c>
      <c r="C5" s="18">
        <v>0</v>
      </c>
      <c r="D5" s="19">
        <v>0</v>
      </c>
      <c r="J5" s="23" t="s">
        <v>33</v>
      </c>
      <c r="K5" s="8">
        <v>951579</v>
      </c>
      <c r="L5" s="16">
        <v>1764857</v>
      </c>
    </row>
    <row r="6" spans="1:12" ht="15.75" thickBot="1">
      <c r="J6" s="23" t="s">
        <v>34</v>
      </c>
      <c r="K6" s="8">
        <v>577582</v>
      </c>
      <c r="L6" s="16">
        <v>1106236</v>
      </c>
    </row>
    <row r="7" spans="1:12">
      <c r="A7" s="158" t="s">
        <v>9</v>
      </c>
      <c r="B7" s="29" t="s">
        <v>35</v>
      </c>
      <c r="C7" s="29" t="s">
        <v>36</v>
      </c>
      <c r="D7" s="30" t="s">
        <v>37</v>
      </c>
      <c r="J7" s="24" t="s">
        <v>38</v>
      </c>
      <c r="K7" s="18">
        <v>442121.67</v>
      </c>
      <c r="L7" s="19">
        <v>937727</v>
      </c>
    </row>
    <row r="8" spans="1:12">
      <c r="A8" s="9" t="s">
        <v>31</v>
      </c>
      <c r="B8" s="8">
        <f>B4/B5</f>
        <v>0.5</v>
      </c>
      <c r="C8" s="8">
        <f>C4/B5</f>
        <v>0.3</v>
      </c>
      <c r="D8" s="16">
        <f>D4/B5</f>
        <v>0.2</v>
      </c>
      <c r="J8" s="27" t="s">
        <v>6</v>
      </c>
      <c r="K8" s="27">
        <f>AVERAGE(K5:K7)</f>
        <v>657094.22333333327</v>
      </c>
      <c r="L8" s="27">
        <f>AVERAGE(L5:L7)</f>
        <v>1269606.6666666667</v>
      </c>
    </row>
    <row r="9" spans="1:12" ht="15.75" thickBot="1">
      <c r="A9" s="10" t="s">
        <v>32</v>
      </c>
      <c r="B9" s="18">
        <f>B5/B5</f>
        <v>1</v>
      </c>
      <c r="C9" s="18">
        <v>0</v>
      </c>
      <c r="D9" s="19">
        <v>0</v>
      </c>
      <c r="J9" s="27" t="s">
        <v>39</v>
      </c>
      <c r="K9" s="27">
        <v>152346</v>
      </c>
      <c r="L9" s="27">
        <v>252358</v>
      </c>
    </row>
    <row r="10" spans="1:12">
      <c r="A10" s="157"/>
    </row>
    <row r="13" spans="1:12" ht="17.25">
      <c r="A13" s="7" t="s">
        <v>40</v>
      </c>
      <c r="J13" s="7" t="s">
        <v>41</v>
      </c>
    </row>
    <row r="14" spans="1:12" ht="15.75" thickBot="1"/>
    <row r="15" spans="1:12">
      <c r="A15" s="171" t="s">
        <v>42</v>
      </c>
      <c r="B15" s="172"/>
      <c r="C15" s="173"/>
      <c r="J15" s="180" t="s">
        <v>30</v>
      </c>
      <c r="K15" s="181"/>
      <c r="L15" s="182"/>
    </row>
    <row r="16" spans="1:12">
      <c r="A16" s="41"/>
      <c r="B16" s="32" t="s">
        <v>31</v>
      </c>
      <c r="C16" s="42" t="s">
        <v>32</v>
      </c>
      <c r="J16" s="61"/>
      <c r="K16" s="31" t="s">
        <v>32</v>
      </c>
      <c r="L16" s="60" t="s">
        <v>31</v>
      </c>
    </row>
    <row r="17" spans="1:12">
      <c r="A17" s="43" t="s">
        <v>4</v>
      </c>
      <c r="B17" s="35">
        <v>1.1499999999999999</v>
      </c>
      <c r="C17" s="44">
        <v>1.19</v>
      </c>
      <c r="J17" s="23" t="s">
        <v>33</v>
      </c>
      <c r="K17" s="8">
        <f>K5/K5</f>
        <v>1</v>
      </c>
      <c r="L17" s="16">
        <f>L5/K5</f>
        <v>1.8546615677731433</v>
      </c>
    </row>
    <row r="18" spans="1:12">
      <c r="A18" s="43" t="s">
        <v>5</v>
      </c>
      <c r="B18" s="35">
        <v>1.19</v>
      </c>
      <c r="C18" s="44">
        <v>1.1399999999999999</v>
      </c>
      <c r="J18" s="23" t="s">
        <v>34</v>
      </c>
      <c r="K18" s="8">
        <f t="shared" ref="K18:K19" si="0">K6/K6</f>
        <v>1</v>
      </c>
      <c r="L18" s="16">
        <f t="shared" ref="L18:L19" si="1">L6/K6</f>
        <v>1.9152882188156832</v>
      </c>
    </row>
    <row r="19" spans="1:12" ht="15.75" thickBot="1">
      <c r="A19" s="43" t="s">
        <v>19</v>
      </c>
      <c r="B19" s="35">
        <v>1.2</v>
      </c>
      <c r="C19" s="44">
        <v>1.19</v>
      </c>
      <c r="J19" s="24" t="s">
        <v>38</v>
      </c>
      <c r="K19" s="18">
        <f t="shared" si="0"/>
        <v>1</v>
      </c>
      <c r="L19" s="19">
        <f t="shared" si="1"/>
        <v>2.120970455938068</v>
      </c>
    </row>
    <row r="20" spans="1:12">
      <c r="A20" s="43" t="s">
        <v>20</v>
      </c>
      <c r="B20" s="35">
        <v>1.27</v>
      </c>
      <c r="C20" s="44">
        <v>1.19</v>
      </c>
      <c r="J20" s="27" t="s">
        <v>6</v>
      </c>
      <c r="K20" s="27">
        <f>AVERAGE(K17:K19)</f>
        <v>1</v>
      </c>
      <c r="L20" s="27">
        <f>AVERAGE(L17:L19)</f>
        <v>1.963640080842298</v>
      </c>
    </row>
    <row r="21" spans="1:12">
      <c r="A21" s="43" t="s">
        <v>21</v>
      </c>
      <c r="B21" s="35">
        <v>1.22</v>
      </c>
      <c r="C21" s="44"/>
      <c r="J21" s="62" t="s">
        <v>39</v>
      </c>
      <c r="K21" s="62">
        <v>0</v>
      </c>
      <c r="L21" s="27">
        <v>8.133E-2</v>
      </c>
    </row>
    <row r="22" spans="1:12">
      <c r="A22" s="43" t="s">
        <v>22</v>
      </c>
      <c r="B22" s="35">
        <v>1.17</v>
      </c>
      <c r="C22" s="44">
        <v>1.01</v>
      </c>
      <c r="J22" s="8"/>
      <c r="K22" s="8"/>
    </row>
    <row r="23" spans="1:12">
      <c r="A23" s="43" t="s">
        <v>23</v>
      </c>
      <c r="B23" s="35">
        <v>1.25</v>
      </c>
      <c r="C23" s="44">
        <v>1.1499999999999999</v>
      </c>
      <c r="J23" s="8"/>
      <c r="K23" s="8"/>
    </row>
    <row r="24" spans="1:12">
      <c r="A24" s="43" t="s">
        <v>43</v>
      </c>
      <c r="B24" s="35">
        <v>1.23</v>
      </c>
      <c r="C24" s="44"/>
      <c r="J24" s="8"/>
      <c r="K24" s="8"/>
    </row>
    <row r="25" spans="1:12">
      <c r="A25" s="43" t="s">
        <v>44</v>
      </c>
      <c r="B25" s="36"/>
      <c r="C25" s="44"/>
      <c r="J25" s="7" t="s">
        <v>45</v>
      </c>
      <c r="K25" s="8"/>
    </row>
    <row r="26" spans="1:12">
      <c r="A26" s="43" t="s">
        <v>46</v>
      </c>
      <c r="B26" s="36"/>
      <c r="C26" s="44"/>
      <c r="J26" s="8"/>
      <c r="K26" s="8"/>
    </row>
    <row r="27" spans="1:12" ht="15.75" thickBot="1">
      <c r="A27" s="45"/>
      <c r="B27" s="37"/>
      <c r="C27" s="46"/>
      <c r="J27" s="8"/>
      <c r="K27" s="8"/>
    </row>
    <row r="28" spans="1:12">
      <c r="A28" s="174" t="s">
        <v>47</v>
      </c>
      <c r="B28" s="175"/>
      <c r="C28" s="176"/>
      <c r="J28" s="12"/>
      <c r="K28" s="64" t="s">
        <v>32</v>
      </c>
      <c r="L28" s="65" t="s">
        <v>31</v>
      </c>
    </row>
    <row r="29" spans="1:12">
      <c r="A29" s="47"/>
      <c r="B29" s="33" t="s">
        <v>31</v>
      </c>
      <c r="C29" s="48" t="s">
        <v>32</v>
      </c>
      <c r="J29" s="23" t="s">
        <v>33</v>
      </c>
      <c r="K29" s="8">
        <v>14.25</v>
      </c>
      <c r="L29" s="16">
        <v>15.76</v>
      </c>
    </row>
    <row r="30" spans="1:12">
      <c r="A30" s="49" t="s">
        <v>4</v>
      </c>
      <c r="B30" s="38">
        <v>1.29</v>
      </c>
      <c r="C30" s="50">
        <v>1.02</v>
      </c>
      <c r="J30" s="23" t="s">
        <v>34</v>
      </c>
      <c r="K30" s="8">
        <v>1.54</v>
      </c>
      <c r="L30" s="16">
        <v>18.600000000000001</v>
      </c>
    </row>
    <row r="31" spans="1:12">
      <c r="A31" s="49" t="s">
        <v>5</v>
      </c>
      <c r="B31" s="38">
        <v>1.24</v>
      </c>
      <c r="C31" s="50">
        <v>1.28</v>
      </c>
      <c r="J31" s="23" t="s">
        <v>38</v>
      </c>
      <c r="K31" s="8">
        <v>1.84</v>
      </c>
      <c r="L31" s="16">
        <v>23.03</v>
      </c>
    </row>
    <row r="32" spans="1:12">
      <c r="A32" s="49" t="s">
        <v>19</v>
      </c>
      <c r="B32" s="38">
        <v>1.26</v>
      </c>
      <c r="C32" s="50">
        <v>1.1499999999999999</v>
      </c>
      <c r="J32" s="23" t="s">
        <v>48</v>
      </c>
      <c r="K32" s="8">
        <v>16.66</v>
      </c>
      <c r="L32" s="16">
        <v>11.95</v>
      </c>
    </row>
    <row r="33" spans="1:15">
      <c r="A33" s="49" t="s">
        <v>20</v>
      </c>
      <c r="B33" s="38">
        <v>1.35</v>
      </c>
      <c r="C33" s="50">
        <v>1.1000000000000001</v>
      </c>
      <c r="J33" s="23" t="s">
        <v>49</v>
      </c>
      <c r="K33" s="8">
        <v>1</v>
      </c>
      <c r="L33" s="16">
        <v>14.23</v>
      </c>
    </row>
    <row r="34" spans="1:15">
      <c r="A34" s="49" t="s">
        <v>21</v>
      </c>
      <c r="B34" s="38">
        <v>1.26</v>
      </c>
      <c r="C34" s="50">
        <v>1.2</v>
      </c>
      <c r="J34" s="23" t="s">
        <v>50</v>
      </c>
      <c r="K34" s="8">
        <v>7.82</v>
      </c>
      <c r="L34" s="16"/>
    </row>
    <row r="35" spans="1:15">
      <c r="A35" s="49" t="s">
        <v>22</v>
      </c>
      <c r="B35" s="38">
        <v>1.1299999999999999</v>
      </c>
      <c r="C35" s="50">
        <v>1.04</v>
      </c>
      <c r="J35" s="23" t="s">
        <v>51</v>
      </c>
      <c r="K35" s="8">
        <v>10.77</v>
      </c>
      <c r="L35" s="2"/>
    </row>
    <row r="36" spans="1:15" ht="15.75" thickBot="1">
      <c r="A36" s="49" t="s">
        <v>23</v>
      </c>
      <c r="B36" s="38">
        <v>1.34</v>
      </c>
      <c r="C36" s="50">
        <v>1.1299999999999999</v>
      </c>
      <c r="J36" s="24" t="s">
        <v>52</v>
      </c>
      <c r="K36" s="18">
        <v>7.37</v>
      </c>
      <c r="L36" s="26"/>
    </row>
    <row r="37" spans="1:15">
      <c r="A37" s="49" t="s">
        <v>43</v>
      </c>
      <c r="B37" s="38">
        <v>1.28</v>
      </c>
      <c r="C37" s="50">
        <v>1.1499999999999999</v>
      </c>
      <c r="J37" s="66" t="s">
        <v>53</v>
      </c>
      <c r="K37" s="62">
        <v>1.615</v>
      </c>
      <c r="L37" s="62">
        <v>13.09</v>
      </c>
    </row>
    <row r="38" spans="1:15">
      <c r="A38" s="49" t="s">
        <v>44</v>
      </c>
      <c r="B38" s="38">
        <v>1.22</v>
      </c>
      <c r="C38" s="50">
        <v>1.1200000000000001</v>
      </c>
      <c r="J38" s="66" t="s">
        <v>24</v>
      </c>
      <c r="K38" s="62">
        <v>7.5949999999999998</v>
      </c>
      <c r="L38" s="62">
        <v>15.76</v>
      </c>
    </row>
    <row r="39" spans="1:15">
      <c r="A39" s="49" t="s">
        <v>46</v>
      </c>
      <c r="B39" s="38">
        <v>1.1000000000000001</v>
      </c>
      <c r="C39" s="50">
        <v>1.1399999999999999</v>
      </c>
      <c r="J39" s="66" t="s">
        <v>54</v>
      </c>
      <c r="K39" s="62">
        <v>13.38</v>
      </c>
      <c r="L39" s="62">
        <v>20.82</v>
      </c>
    </row>
    <row r="40" spans="1:15">
      <c r="A40" s="49" t="s">
        <v>55</v>
      </c>
      <c r="B40" s="38">
        <v>1.3</v>
      </c>
      <c r="C40" s="50">
        <v>1.1299999999999999</v>
      </c>
      <c r="K40" s="63"/>
      <c r="L40" s="8"/>
    </row>
    <row r="41" spans="1:15">
      <c r="A41" s="49" t="s">
        <v>56</v>
      </c>
      <c r="B41" s="38">
        <v>1.21</v>
      </c>
      <c r="C41" s="50">
        <v>1.1599999999999999</v>
      </c>
      <c r="J41" s="8"/>
      <c r="K41" s="8"/>
    </row>
    <row r="42" spans="1:15">
      <c r="A42" s="49" t="s">
        <v>57</v>
      </c>
      <c r="B42" s="38">
        <v>1.27</v>
      </c>
      <c r="C42" s="50">
        <v>1.1399999999999999</v>
      </c>
      <c r="J42" s="8"/>
      <c r="K42" s="8"/>
    </row>
    <row r="43" spans="1:15" ht="18">
      <c r="A43" s="49" t="s">
        <v>58</v>
      </c>
      <c r="B43" s="38">
        <v>1.2</v>
      </c>
      <c r="C43" s="50">
        <v>1.07</v>
      </c>
      <c r="J43" s="7" t="s">
        <v>59</v>
      </c>
      <c r="K43" s="8"/>
    </row>
    <row r="44" spans="1:15" ht="15.75" thickBot="1">
      <c r="A44" s="49" t="s">
        <v>60</v>
      </c>
      <c r="B44" s="38">
        <v>1.18</v>
      </c>
      <c r="C44" s="50">
        <v>1.1399999999999999</v>
      </c>
      <c r="J44" s="8"/>
      <c r="K44" s="8"/>
    </row>
    <row r="45" spans="1:15">
      <c r="A45" s="49" t="s">
        <v>61</v>
      </c>
      <c r="B45" s="38">
        <v>1.2</v>
      </c>
      <c r="C45" s="50">
        <v>1.1200000000000001</v>
      </c>
      <c r="J45" s="67"/>
      <c r="K45" s="64" t="s">
        <v>32</v>
      </c>
      <c r="L45" s="65" t="s">
        <v>31</v>
      </c>
    </row>
    <row r="46" spans="1:15">
      <c r="A46" s="49" t="s">
        <v>62</v>
      </c>
      <c r="B46" s="38">
        <v>1.1599999999999999</v>
      </c>
      <c r="C46" s="50">
        <v>1.2</v>
      </c>
      <c r="J46" s="23" t="s">
        <v>33</v>
      </c>
      <c r="K46" s="3">
        <v>6.61</v>
      </c>
      <c r="L46" s="4">
        <v>6.4792256339999996</v>
      </c>
      <c r="N46" s="3"/>
      <c r="O46" s="3"/>
    </row>
    <row r="47" spans="1:15">
      <c r="A47" s="49" t="s">
        <v>63</v>
      </c>
      <c r="B47" s="38">
        <v>1.1499999999999999</v>
      </c>
      <c r="C47" s="50">
        <v>1.1599999999999999</v>
      </c>
      <c r="G47" s="11"/>
      <c r="I47" s="11"/>
      <c r="J47" s="23" t="s">
        <v>34</v>
      </c>
      <c r="K47" s="3">
        <v>9.8000000000000007</v>
      </c>
      <c r="L47" s="4">
        <v>6.2668311020000003</v>
      </c>
      <c r="N47" s="3"/>
      <c r="O47" s="3"/>
    </row>
    <row r="48" spans="1:15">
      <c r="A48" s="49" t="s">
        <v>64</v>
      </c>
      <c r="B48" s="38">
        <v>1.2</v>
      </c>
      <c r="C48" s="50">
        <v>1.0900000000000001</v>
      </c>
      <c r="I48" s="11"/>
      <c r="J48" s="23" t="s">
        <v>38</v>
      </c>
      <c r="K48" s="3">
        <v>9.51</v>
      </c>
      <c r="L48" s="4">
        <v>5.9914784939999999</v>
      </c>
      <c r="N48" s="3"/>
      <c r="O48" s="3"/>
    </row>
    <row r="49" spans="1:15">
      <c r="A49" s="49" t="s">
        <v>65</v>
      </c>
      <c r="B49" s="38">
        <v>1.21</v>
      </c>
      <c r="C49" s="50">
        <v>1.0900000000000001</v>
      </c>
      <c r="I49" s="11"/>
      <c r="J49" s="23" t="s">
        <v>48</v>
      </c>
      <c r="K49" s="3">
        <v>6.41</v>
      </c>
      <c r="L49" s="4">
        <v>6.8352802019999999</v>
      </c>
      <c r="N49" s="3"/>
      <c r="O49" s="3"/>
    </row>
    <row r="50" spans="1:15">
      <c r="A50" s="49" t="s">
        <v>66</v>
      </c>
      <c r="B50" s="38">
        <v>1.36</v>
      </c>
      <c r="C50" s="50">
        <v>1.08</v>
      </c>
      <c r="I50" s="11"/>
      <c r="J50" s="23" t="s">
        <v>49</v>
      </c>
      <c r="K50" s="3">
        <v>10.54</v>
      </c>
      <c r="L50" s="4">
        <v>6.6102491910000003</v>
      </c>
      <c r="N50" s="3"/>
      <c r="O50" s="3"/>
    </row>
    <row r="51" spans="1:15">
      <c r="A51" s="49" t="s">
        <v>67</v>
      </c>
      <c r="B51" s="38">
        <v>1.2</v>
      </c>
      <c r="C51" s="50">
        <v>1.1200000000000001</v>
      </c>
      <c r="I51" s="11"/>
      <c r="J51" s="23" t="s">
        <v>50</v>
      </c>
      <c r="K51" s="3">
        <v>7.39</v>
      </c>
      <c r="L51" s="2"/>
      <c r="N51" s="3"/>
    </row>
    <row r="52" spans="1:15">
      <c r="A52" s="49" t="s">
        <v>68</v>
      </c>
      <c r="B52" s="38">
        <v>1.25</v>
      </c>
      <c r="C52" s="50">
        <v>1.1200000000000001</v>
      </c>
      <c r="I52" s="11"/>
      <c r="J52" s="23" t="s">
        <v>51</v>
      </c>
      <c r="K52" s="3">
        <v>6.97</v>
      </c>
      <c r="L52" s="4"/>
      <c r="N52" s="3"/>
      <c r="O52" s="3"/>
    </row>
    <row r="53" spans="1:15" ht="15.75" thickBot="1">
      <c r="A53" s="49" t="s">
        <v>69</v>
      </c>
      <c r="B53" s="38">
        <v>1.17</v>
      </c>
      <c r="C53" s="50">
        <v>1.1399999999999999</v>
      </c>
      <c r="I53" s="11"/>
      <c r="J53" s="24" t="s">
        <v>52</v>
      </c>
      <c r="K53" s="5">
        <v>7.47</v>
      </c>
      <c r="L53" s="26"/>
      <c r="N53" s="3"/>
    </row>
    <row r="54" spans="1:15">
      <c r="A54" s="49" t="s">
        <v>70</v>
      </c>
      <c r="B54" s="38">
        <v>1.21</v>
      </c>
      <c r="C54" s="50">
        <v>1.05</v>
      </c>
      <c r="I54" s="11"/>
      <c r="J54" s="66" t="s">
        <v>53</v>
      </c>
      <c r="K54" s="75">
        <v>6.7</v>
      </c>
      <c r="L54" s="75">
        <v>6.1289999999999996</v>
      </c>
      <c r="O54" s="3"/>
    </row>
    <row r="55" spans="1:15">
      <c r="A55" s="49" t="s">
        <v>71</v>
      </c>
      <c r="B55" s="38">
        <v>1.21</v>
      </c>
      <c r="C55" s="50">
        <v>1.1200000000000001</v>
      </c>
      <c r="I55" s="11"/>
      <c r="J55" s="66" t="s">
        <v>24</v>
      </c>
      <c r="K55" s="75">
        <v>7.43</v>
      </c>
      <c r="L55" s="75">
        <v>6.4790000000000001</v>
      </c>
      <c r="O55" s="3"/>
    </row>
    <row r="56" spans="1:15">
      <c r="A56" s="49" t="s">
        <v>72</v>
      </c>
      <c r="B56" s="38">
        <v>1.34</v>
      </c>
      <c r="C56" s="50">
        <v>1.1000000000000001</v>
      </c>
      <c r="E56" s="8"/>
      <c r="I56" s="11"/>
      <c r="J56" s="66" t="s">
        <v>54</v>
      </c>
      <c r="K56" s="75">
        <v>9.7279999999999998</v>
      </c>
      <c r="L56" s="75">
        <v>6.7229999999999999</v>
      </c>
      <c r="O56" s="3"/>
    </row>
    <row r="57" spans="1:15">
      <c r="A57" s="49" t="s">
        <v>73</v>
      </c>
      <c r="B57" s="38">
        <v>1.1499999999999999</v>
      </c>
      <c r="C57" s="50">
        <v>1.18</v>
      </c>
      <c r="E57" s="8"/>
      <c r="I57" s="11"/>
      <c r="K57" s="8"/>
    </row>
    <row r="58" spans="1:15">
      <c r="A58" s="49" t="s">
        <v>74</v>
      </c>
      <c r="B58" s="38">
        <v>1.18</v>
      </c>
      <c r="C58" s="50">
        <v>1.03</v>
      </c>
      <c r="E58" s="8"/>
      <c r="I58" s="11"/>
      <c r="K58" s="8"/>
    </row>
    <row r="59" spans="1:15">
      <c r="A59" s="49" t="s">
        <v>75</v>
      </c>
      <c r="B59" s="38">
        <v>1.23</v>
      </c>
      <c r="C59" s="50">
        <v>1.1200000000000001</v>
      </c>
      <c r="E59" s="8"/>
      <c r="I59" s="11"/>
      <c r="K59" s="8"/>
    </row>
    <row r="60" spans="1:15">
      <c r="A60" s="49" t="s">
        <v>76</v>
      </c>
      <c r="B60" s="38">
        <v>1.1399999999999999</v>
      </c>
      <c r="C60" s="50">
        <v>1.05</v>
      </c>
      <c r="I60" s="11"/>
      <c r="K60" s="8"/>
    </row>
    <row r="61" spans="1:15">
      <c r="A61" s="49" t="s">
        <v>77</v>
      </c>
      <c r="B61" s="38">
        <v>1.23</v>
      </c>
      <c r="C61" s="51"/>
      <c r="I61" s="11"/>
      <c r="K61" s="8"/>
    </row>
    <row r="62" spans="1:15">
      <c r="A62" s="49" t="s">
        <v>78</v>
      </c>
      <c r="B62" s="38">
        <v>1.28</v>
      </c>
      <c r="C62" s="51"/>
      <c r="I62" s="11"/>
      <c r="K62" s="8"/>
    </row>
    <row r="63" spans="1:15">
      <c r="A63" s="49" t="s">
        <v>79</v>
      </c>
      <c r="B63" s="38">
        <v>1.32</v>
      </c>
      <c r="C63" s="51"/>
      <c r="I63" s="11"/>
      <c r="K63" s="8"/>
    </row>
    <row r="64" spans="1:15">
      <c r="A64" s="49" t="s">
        <v>80</v>
      </c>
      <c r="B64" s="38">
        <v>1.2</v>
      </c>
      <c r="C64" s="51"/>
      <c r="I64" s="11"/>
      <c r="K64" s="8"/>
    </row>
    <row r="65" spans="1:11">
      <c r="A65" s="49" t="s">
        <v>81</v>
      </c>
      <c r="B65" s="38">
        <v>1.1299999999999999</v>
      </c>
      <c r="C65" s="51"/>
      <c r="I65" s="11"/>
      <c r="K65" s="8"/>
    </row>
    <row r="66" spans="1:11">
      <c r="A66" s="49" t="s">
        <v>82</v>
      </c>
      <c r="B66" s="38">
        <v>1.22</v>
      </c>
      <c r="C66" s="51"/>
      <c r="I66" s="11"/>
      <c r="K66" s="8"/>
    </row>
    <row r="67" spans="1:11">
      <c r="A67" s="49" t="s">
        <v>83</v>
      </c>
      <c r="B67" s="38">
        <v>1.1200000000000001</v>
      </c>
      <c r="C67" s="51"/>
      <c r="I67" s="11"/>
      <c r="K67" s="8"/>
    </row>
    <row r="68" spans="1:11">
      <c r="A68" s="52" t="s">
        <v>84</v>
      </c>
      <c r="B68" s="39">
        <v>1.25</v>
      </c>
      <c r="C68" s="53"/>
      <c r="I68" s="11"/>
      <c r="K68" s="8"/>
    </row>
    <row r="69" spans="1:11">
      <c r="A69" s="177" t="s">
        <v>85</v>
      </c>
      <c r="B69" s="178"/>
      <c r="C69" s="179"/>
      <c r="I69" s="11"/>
      <c r="K69" s="8"/>
    </row>
    <row r="70" spans="1:11">
      <c r="A70" s="54"/>
      <c r="B70" s="34" t="s">
        <v>31</v>
      </c>
      <c r="C70" s="55" t="s">
        <v>32</v>
      </c>
      <c r="I70" s="11"/>
      <c r="K70" s="8"/>
    </row>
    <row r="71" spans="1:11">
      <c r="A71" s="56" t="s">
        <v>4</v>
      </c>
      <c r="B71" s="40">
        <v>1.1599999999999999</v>
      </c>
      <c r="C71" s="57">
        <v>1.35</v>
      </c>
      <c r="I71" s="11"/>
      <c r="K71" s="8"/>
    </row>
    <row r="72" spans="1:11">
      <c r="A72" s="56" t="s">
        <v>5</v>
      </c>
      <c r="B72" s="40">
        <v>1.18</v>
      </c>
      <c r="C72" s="57">
        <v>1.1599999999999999</v>
      </c>
      <c r="I72" s="11"/>
      <c r="K72" s="8"/>
    </row>
    <row r="73" spans="1:11">
      <c r="A73" s="56" t="s">
        <v>19</v>
      </c>
      <c r="B73" s="40">
        <v>1.17</v>
      </c>
      <c r="C73" s="57">
        <v>1.1499999999999999</v>
      </c>
      <c r="I73" s="11"/>
      <c r="K73" s="8"/>
    </row>
    <row r="74" spans="1:11">
      <c r="A74" s="56" t="s">
        <v>20</v>
      </c>
      <c r="B74" s="40">
        <v>1.25</v>
      </c>
      <c r="C74" s="57">
        <v>1.0900000000000001</v>
      </c>
      <c r="I74" s="11"/>
      <c r="K74" s="8"/>
    </row>
    <row r="75" spans="1:11">
      <c r="A75" s="56" t="s">
        <v>21</v>
      </c>
      <c r="B75" s="40">
        <v>1.23</v>
      </c>
      <c r="C75" s="57">
        <v>1.2</v>
      </c>
      <c r="I75" s="11"/>
      <c r="K75" s="8"/>
    </row>
    <row r="76" spans="1:11">
      <c r="A76" s="56" t="s">
        <v>22</v>
      </c>
      <c r="B76" s="40">
        <v>1.1499999999999999</v>
      </c>
      <c r="C76" s="57">
        <v>1.2</v>
      </c>
      <c r="I76" s="11"/>
      <c r="K76" s="8"/>
    </row>
    <row r="77" spans="1:11">
      <c r="A77" s="56" t="s">
        <v>23</v>
      </c>
      <c r="B77" s="40">
        <v>1.21</v>
      </c>
      <c r="C77" s="57">
        <v>1.1399999999999999</v>
      </c>
      <c r="I77" s="11"/>
      <c r="K77" s="8"/>
    </row>
    <row r="78" spans="1:11">
      <c r="A78" s="56" t="s">
        <v>43</v>
      </c>
      <c r="B78" s="40">
        <v>1.1299999999999999</v>
      </c>
      <c r="C78" s="57">
        <v>1.1100000000000001</v>
      </c>
      <c r="I78" s="11"/>
      <c r="K78" s="8"/>
    </row>
    <row r="79" spans="1:11">
      <c r="A79" s="56" t="s">
        <v>44</v>
      </c>
      <c r="B79" s="40">
        <v>1.21</v>
      </c>
      <c r="C79" s="57">
        <v>1.27</v>
      </c>
      <c r="I79" s="11"/>
      <c r="K79" s="8"/>
    </row>
    <row r="80" spans="1:11">
      <c r="A80" s="56" t="s">
        <v>46</v>
      </c>
      <c r="B80" s="40">
        <v>1.34</v>
      </c>
      <c r="C80" s="57">
        <v>1.26</v>
      </c>
      <c r="I80" s="11"/>
      <c r="K80" s="8"/>
    </row>
    <row r="81" spans="1:11">
      <c r="A81" s="56" t="s">
        <v>55</v>
      </c>
      <c r="B81" s="40">
        <v>1.32</v>
      </c>
      <c r="C81" s="57">
        <v>1.17</v>
      </c>
      <c r="I81" s="11"/>
      <c r="K81" s="8"/>
    </row>
    <row r="82" spans="1:11">
      <c r="A82" s="56" t="s">
        <v>56</v>
      </c>
      <c r="B82" s="40">
        <v>1.22</v>
      </c>
      <c r="C82" s="57">
        <v>1.25</v>
      </c>
      <c r="I82" s="11"/>
      <c r="K82" s="8"/>
    </row>
    <row r="83" spans="1:11">
      <c r="A83" s="56" t="s">
        <v>57</v>
      </c>
      <c r="B83" s="40">
        <v>1.29</v>
      </c>
      <c r="C83" s="57">
        <v>1.22</v>
      </c>
      <c r="I83" s="11"/>
      <c r="K83" s="8"/>
    </row>
    <row r="84" spans="1:11">
      <c r="A84" s="56" t="s">
        <v>58</v>
      </c>
      <c r="B84" s="40">
        <v>1.33</v>
      </c>
      <c r="C84" s="57">
        <v>1.18</v>
      </c>
      <c r="I84" s="11"/>
      <c r="K84" s="8"/>
    </row>
    <row r="85" spans="1:11">
      <c r="A85" s="56" t="s">
        <v>60</v>
      </c>
      <c r="B85" s="40">
        <v>1.27</v>
      </c>
      <c r="C85" s="57">
        <v>1.2</v>
      </c>
    </row>
    <row r="86" spans="1:11">
      <c r="A86" s="56" t="s">
        <v>61</v>
      </c>
      <c r="B86" s="40">
        <v>1.18</v>
      </c>
      <c r="C86" s="57">
        <v>1.1100000000000001</v>
      </c>
    </row>
    <row r="87" spans="1:11">
      <c r="A87" s="56" t="s">
        <v>62</v>
      </c>
      <c r="B87" s="40">
        <v>1.21</v>
      </c>
      <c r="C87" s="57">
        <v>1.2</v>
      </c>
    </row>
    <row r="88" spans="1:11">
      <c r="A88" s="56" t="s">
        <v>63</v>
      </c>
      <c r="B88" s="40">
        <v>1.29</v>
      </c>
      <c r="C88" s="57">
        <v>1.18</v>
      </c>
    </row>
    <row r="89" spans="1:11">
      <c r="A89" s="56" t="s">
        <v>64</v>
      </c>
      <c r="B89" s="40">
        <v>1.22</v>
      </c>
      <c r="C89" s="57">
        <v>1.31</v>
      </c>
    </row>
    <row r="90" spans="1:11">
      <c r="A90" s="56" t="s">
        <v>65</v>
      </c>
      <c r="B90" s="40">
        <v>1.28</v>
      </c>
      <c r="C90" s="57">
        <v>1.18</v>
      </c>
    </row>
    <row r="91" spans="1:11">
      <c r="A91" s="56" t="s">
        <v>66</v>
      </c>
      <c r="B91" s="40">
        <v>1.21</v>
      </c>
      <c r="C91" s="57">
        <v>1.18</v>
      </c>
    </row>
    <row r="92" spans="1:11">
      <c r="A92" s="56" t="s">
        <v>67</v>
      </c>
      <c r="B92" s="40">
        <v>1.28</v>
      </c>
      <c r="C92" s="57">
        <v>1.19</v>
      </c>
    </row>
    <row r="93" spans="1:11">
      <c r="A93" s="56" t="s">
        <v>68</v>
      </c>
      <c r="B93" s="40">
        <v>1.32</v>
      </c>
      <c r="C93" s="57">
        <v>1.1000000000000001</v>
      </c>
    </row>
    <row r="94" spans="1:11">
      <c r="A94" s="56" t="s">
        <v>69</v>
      </c>
      <c r="B94" s="40">
        <v>1.35</v>
      </c>
      <c r="C94" s="57">
        <v>1.27</v>
      </c>
    </row>
    <row r="95" spans="1:11">
      <c r="A95" s="56" t="s">
        <v>70</v>
      </c>
      <c r="B95" s="40">
        <v>1.39</v>
      </c>
      <c r="C95" s="57">
        <v>1.19</v>
      </c>
    </row>
    <row r="96" spans="1:11">
      <c r="A96" s="56" t="s">
        <v>71</v>
      </c>
      <c r="B96" s="40">
        <v>1.33</v>
      </c>
      <c r="C96" s="57">
        <v>1.1499999999999999</v>
      </c>
    </row>
    <row r="97" spans="1:3">
      <c r="A97" s="56" t="s">
        <v>72</v>
      </c>
      <c r="B97" s="40">
        <v>1.32</v>
      </c>
      <c r="C97" s="57">
        <v>1.1599999999999999</v>
      </c>
    </row>
    <row r="98" spans="1:3">
      <c r="A98" s="56"/>
      <c r="B98" s="40">
        <v>1.22</v>
      </c>
      <c r="C98" s="2"/>
    </row>
    <row r="99" spans="1:3">
      <c r="A99" s="56"/>
      <c r="B99" s="40">
        <v>1.29</v>
      </c>
      <c r="C99" s="2"/>
    </row>
    <row r="100" spans="1:3" ht="15.75" thickBot="1">
      <c r="A100" s="58"/>
      <c r="B100" s="59">
        <v>1.22</v>
      </c>
      <c r="C100" s="26"/>
    </row>
    <row r="101" spans="1:3">
      <c r="A101" s="27" t="s">
        <v>6</v>
      </c>
      <c r="B101" s="27">
        <f>AVERAGE(B17:B24,B30:B68,B71:B100)</f>
        <v>1.2336363636363632</v>
      </c>
      <c r="C101" s="27">
        <f>AVERAGE(C17:C24,C30:C68,C71:C100)</f>
        <v>1.1528125</v>
      </c>
    </row>
    <row r="102" spans="1:3">
      <c r="A102" s="27" t="s">
        <v>39</v>
      </c>
      <c r="B102" s="27">
        <v>7.5180000000000004E-3</v>
      </c>
      <c r="C102" s="27">
        <v>8.4620000000000008E-3</v>
      </c>
    </row>
  </sheetData>
  <mergeCells count="5">
    <mergeCell ref="A15:C15"/>
    <mergeCell ref="A28:C28"/>
    <mergeCell ref="A69:C69"/>
    <mergeCell ref="J3:L3"/>
    <mergeCell ref="J15:L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E1449-6F34-4587-9BDF-52CC98312D4D}">
  <dimension ref="A1:U60"/>
  <sheetViews>
    <sheetView topLeftCell="K22" workbookViewId="0">
      <selection activeCell="S50" sqref="S50"/>
    </sheetView>
  </sheetViews>
  <sheetFormatPr defaultRowHeight="15"/>
  <cols>
    <col min="2" max="2" width="32.85546875" customWidth="1"/>
    <col min="3" max="3" width="20.28515625" customWidth="1"/>
    <col min="4" max="4" width="18.7109375" customWidth="1"/>
    <col min="5" max="5" width="21.28515625" customWidth="1"/>
    <col min="8" max="8" width="13.42578125" customWidth="1"/>
    <col min="9" max="9" width="14.42578125" customWidth="1"/>
    <col min="10" max="10" width="29.140625" customWidth="1"/>
    <col min="11" max="11" width="29.7109375" customWidth="1"/>
    <col min="14" max="14" width="28.85546875" customWidth="1"/>
    <col min="15" max="15" width="15.5703125" customWidth="1"/>
    <col min="16" max="16" width="21.5703125" customWidth="1"/>
    <col min="17" max="17" width="27.28515625" customWidth="1"/>
  </cols>
  <sheetData>
    <row r="1" spans="1:17" ht="17.25">
      <c r="A1" s="7" t="s">
        <v>86</v>
      </c>
      <c r="H1" s="7" t="s">
        <v>87</v>
      </c>
      <c r="N1" s="7" t="s">
        <v>88</v>
      </c>
    </row>
    <row r="2" spans="1:17" ht="15.75" thickBot="1"/>
    <row r="3" spans="1:17">
      <c r="B3" s="12"/>
      <c r="C3" s="29" t="s">
        <v>27</v>
      </c>
      <c r="D3" s="29" t="s">
        <v>28</v>
      </c>
      <c r="E3" s="30" t="s">
        <v>29</v>
      </c>
      <c r="H3" s="12"/>
      <c r="I3" s="64" t="s">
        <v>31</v>
      </c>
      <c r="J3" s="64" t="s">
        <v>89</v>
      </c>
      <c r="K3" s="65" t="s">
        <v>90</v>
      </c>
      <c r="N3" s="158" t="s">
        <v>91</v>
      </c>
      <c r="O3" s="64" t="s">
        <v>31</v>
      </c>
      <c r="P3" s="64" t="s">
        <v>89</v>
      </c>
      <c r="Q3" s="65" t="s">
        <v>90</v>
      </c>
    </row>
    <row r="4" spans="1:17">
      <c r="B4" s="9" t="s">
        <v>89</v>
      </c>
      <c r="C4" s="8">
        <v>66.37</v>
      </c>
      <c r="D4" s="8">
        <v>11.31</v>
      </c>
      <c r="E4" s="16">
        <v>22.32</v>
      </c>
      <c r="H4" s="23" t="s">
        <v>33</v>
      </c>
      <c r="I4" s="3">
        <v>4.2300000000000004</v>
      </c>
      <c r="J4" s="3">
        <v>4.21</v>
      </c>
      <c r="K4" s="4">
        <v>7.73</v>
      </c>
      <c r="N4" s="23" t="s">
        <v>33</v>
      </c>
      <c r="O4" s="8">
        <v>12.82</v>
      </c>
      <c r="P4" s="8">
        <v>3.61</v>
      </c>
      <c r="Q4" s="16">
        <v>2.11</v>
      </c>
    </row>
    <row r="5" spans="1:17">
      <c r="B5" s="9" t="s">
        <v>31</v>
      </c>
      <c r="C5" s="8">
        <v>31.79</v>
      </c>
      <c r="D5" s="8">
        <v>26.63</v>
      </c>
      <c r="E5" s="16">
        <v>41.58</v>
      </c>
      <c r="H5" s="23" t="s">
        <v>34</v>
      </c>
      <c r="I5" s="3">
        <v>4.6100000000000003</v>
      </c>
      <c r="J5" s="3">
        <v>3.9</v>
      </c>
      <c r="K5" s="4">
        <v>3.11</v>
      </c>
      <c r="N5" s="23" t="s">
        <v>34</v>
      </c>
      <c r="O5" s="8">
        <v>14.13</v>
      </c>
      <c r="P5" s="8">
        <v>12.24</v>
      </c>
      <c r="Q5" s="16">
        <v>0</v>
      </c>
    </row>
    <row r="6" spans="1:17" ht="15.75" thickBot="1">
      <c r="B6" s="10" t="s">
        <v>32</v>
      </c>
      <c r="C6" s="18">
        <v>100</v>
      </c>
      <c r="D6" s="18">
        <v>0</v>
      </c>
      <c r="E6" s="19">
        <v>0</v>
      </c>
      <c r="H6" s="23" t="s">
        <v>38</v>
      </c>
      <c r="I6" s="3">
        <v>3.68</v>
      </c>
      <c r="J6" s="3">
        <v>3.22</v>
      </c>
      <c r="K6" s="4">
        <v>0</v>
      </c>
      <c r="N6" s="23" t="s">
        <v>38</v>
      </c>
      <c r="O6" s="8">
        <v>9.1199999999999992</v>
      </c>
      <c r="P6" s="8">
        <v>2.9</v>
      </c>
      <c r="Q6" s="16">
        <v>3.09</v>
      </c>
    </row>
    <row r="7" spans="1:17" ht="15.75" thickBot="1">
      <c r="H7" s="23" t="s">
        <v>48</v>
      </c>
      <c r="I7" s="3">
        <v>3.78</v>
      </c>
      <c r="J7" s="3">
        <v>4.8</v>
      </c>
      <c r="K7" s="4">
        <v>2.27</v>
      </c>
      <c r="N7" s="23" t="s">
        <v>48</v>
      </c>
      <c r="O7" s="8">
        <v>8</v>
      </c>
      <c r="P7" s="8">
        <v>5.87</v>
      </c>
      <c r="Q7" s="16">
        <v>2.75</v>
      </c>
    </row>
    <row r="8" spans="1:17">
      <c r="B8" s="158" t="s">
        <v>9</v>
      </c>
      <c r="C8" s="29" t="s">
        <v>35</v>
      </c>
      <c r="D8" s="29" t="s">
        <v>36</v>
      </c>
      <c r="E8" s="30" t="s">
        <v>37</v>
      </c>
      <c r="H8" s="23" t="s">
        <v>49</v>
      </c>
      <c r="I8" s="3">
        <v>4.74</v>
      </c>
      <c r="J8" s="3">
        <v>3.58</v>
      </c>
      <c r="K8" s="4">
        <v>2.2200000000000002</v>
      </c>
      <c r="N8" s="23" t="s">
        <v>49</v>
      </c>
      <c r="O8" s="8">
        <v>12.13</v>
      </c>
      <c r="P8" s="8">
        <v>0.28999999999999998</v>
      </c>
      <c r="Q8" s="16">
        <v>0.95</v>
      </c>
    </row>
    <row r="9" spans="1:17">
      <c r="B9" s="9" t="s">
        <v>89</v>
      </c>
      <c r="C9">
        <f>C4/C6</f>
        <v>0.66370000000000007</v>
      </c>
      <c r="D9">
        <f>D4/C6</f>
        <v>0.11310000000000001</v>
      </c>
      <c r="E9" s="2">
        <f>E4/C6</f>
        <v>0.22320000000000001</v>
      </c>
      <c r="H9" s="23" t="s">
        <v>50</v>
      </c>
      <c r="I9" s="3">
        <v>4.3600000000000003</v>
      </c>
      <c r="J9" s="3">
        <v>4.7300000000000004</v>
      </c>
      <c r="K9" s="4">
        <v>1.82</v>
      </c>
      <c r="N9" s="23" t="s">
        <v>50</v>
      </c>
      <c r="O9" s="8">
        <v>1.38</v>
      </c>
      <c r="P9" s="8">
        <v>4.53</v>
      </c>
      <c r="Q9" s="16">
        <v>3.97</v>
      </c>
    </row>
    <row r="10" spans="1:17">
      <c r="B10" s="9" t="s">
        <v>31</v>
      </c>
      <c r="C10" s="8">
        <f>C5/C6</f>
        <v>0.31790000000000002</v>
      </c>
      <c r="D10" s="8">
        <f>D5/C6</f>
        <v>0.26629999999999998</v>
      </c>
      <c r="E10" s="16">
        <f>E5/C6</f>
        <v>0.4158</v>
      </c>
      <c r="H10" s="23" t="s">
        <v>51</v>
      </c>
      <c r="I10" s="3">
        <v>4.21</v>
      </c>
      <c r="J10" s="3">
        <v>3.33</v>
      </c>
      <c r="K10" s="4">
        <v>0</v>
      </c>
      <c r="N10" s="23" t="s">
        <v>51</v>
      </c>
      <c r="O10" s="8">
        <v>3.61</v>
      </c>
      <c r="P10" s="8">
        <v>8.61</v>
      </c>
      <c r="Q10" s="16">
        <v>1.17</v>
      </c>
    </row>
    <row r="11" spans="1:17" ht="15.75" thickBot="1">
      <c r="B11" s="10" t="s">
        <v>32</v>
      </c>
      <c r="C11" s="18">
        <f>C6/C6</f>
        <v>1</v>
      </c>
      <c r="D11" s="18">
        <v>0</v>
      </c>
      <c r="E11" s="19">
        <v>0</v>
      </c>
      <c r="H11" s="23" t="s">
        <v>52</v>
      </c>
      <c r="I11" s="3">
        <v>2.89</v>
      </c>
      <c r="J11" s="3">
        <v>2.66</v>
      </c>
      <c r="K11" s="4">
        <v>2.54</v>
      </c>
      <c r="N11" s="23" t="s">
        <v>52</v>
      </c>
      <c r="O11" s="8">
        <v>2.75</v>
      </c>
      <c r="P11" s="8">
        <v>0.13</v>
      </c>
      <c r="Q11" s="16">
        <v>8.9499999999999993</v>
      </c>
    </row>
    <row r="12" spans="1:17">
      <c r="B12" s="11"/>
      <c r="H12" s="23" t="s">
        <v>92</v>
      </c>
      <c r="I12" s="3">
        <v>4.3499999999999996</v>
      </c>
      <c r="J12" s="3">
        <v>2.69</v>
      </c>
      <c r="K12" s="4">
        <v>2.62</v>
      </c>
      <c r="N12" s="23" t="s">
        <v>92</v>
      </c>
      <c r="O12" s="8">
        <v>6.18</v>
      </c>
      <c r="P12" s="8">
        <v>4.43</v>
      </c>
      <c r="Q12" s="16">
        <v>3.6</v>
      </c>
    </row>
    <row r="13" spans="1:17">
      <c r="H13" s="23" t="s">
        <v>93</v>
      </c>
      <c r="I13" s="3">
        <v>4.07</v>
      </c>
      <c r="K13" s="4">
        <v>1.98</v>
      </c>
      <c r="N13" s="23" t="s">
        <v>93</v>
      </c>
      <c r="O13" s="8">
        <v>11.4</v>
      </c>
      <c r="Q13" s="16">
        <v>0</v>
      </c>
    </row>
    <row r="14" spans="1:17">
      <c r="H14" s="23" t="s">
        <v>94</v>
      </c>
      <c r="I14" s="3">
        <v>3.5</v>
      </c>
      <c r="K14" s="4">
        <v>1.87</v>
      </c>
      <c r="N14" s="23" t="s">
        <v>94</v>
      </c>
      <c r="O14" s="8">
        <v>12.77</v>
      </c>
      <c r="Q14" s="16">
        <v>0</v>
      </c>
    </row>
    <row r="15" spans="1:17" ht="17.25">
      <c r="A15" s="7" t="s">
        <v>95</v>
      </c>
      <c r="H15" s="23" t="s">
        <v>96</v>
      </c>
      <c r="I15" s="3">
        <v>4.49</v>
      </c>
      <c r="J15" s="3"/>
      <c r="K15" s="4">
        <v>2.57</v>
      </c>
      <c r="N15" s="23" t="s">
        <v>96</v>
      </c>
      <c r="O15" s="8">
        <v>7.38</v>
      </c>
      <c r="P15" s="8"/>
      <c r="Q15" s="16">
        <v>0</v>
      </c>
    </row>
    <row r="16" spans="1:17" ht="15.75" thickBot="1">
      <c r="H16" s="23" t="s">
        <v>97</v>
      </c>
      <c r="I16" s="3">
        <v>4.0599999999999996</v>
      </c>
      <c r="J16" s="3"/>
      <c r="K16" s="4"/>
      <c r="N16" s="23" t="s">
        <v>97</v>
      </c>
      <c r="O16" s="8">
        <v>15.61</v>
      </c>
      <c r="P16" s="8"/>
      <c r="Q16" s="16"/>
    </row>
    <row r="17" spans="1:17">
      <c r="A17" s="12"/>
      <c r="B17" s="172" t="s">
        <v>42</v>
      </c>
      <c r="C17" s="172"/>
      <c r="D17" s="173"/>
      <c r="H17" s="23" t="s">
        <v>98</v>
      </c>
      <c r="I17" s="3">
        <v>3.01</v>
      </c>
      <c r="J17" s="3"/>
      <c r="K17" s="4"/>
      <c r="N17" s="23" t="s">
        <v>98</v>
      </c>
      <c r="O17" s="8">
        <v>2.2599999999999998</v>
      </c>
      <c r="P17" s="8"/>
      <c r="Q17" s="16"/>
    </row>
    <row r="18" spans="1:17">
      <c r="A18" s="1"/>
      <c r="B18" s="32" t="s">
        <v>89</v>
      </c>
      <c r="C18" s="32" t="s">
        <v>31</v>
      </c>
      <c r="D18" s="42" t="s">
        <v>32</v>
      </c>
      <c r="E18" s="63" t="s">
        <v>99</v>
      </c>
      <c r="H18" s="23" t="s">
        <v>100</v>
      </c>
      <c r="I18" s="3">
        <v>2.5099999999999998</v>
      </c>
      <c r="J18" s="3"/>
      <c r="K18" s="4"/>
      <c r="N18" s="23" t="s">
        <v>100</v>
      </c>
      <c r="O18" s="8">
        <v>0</v>
      </c>
      <c r="P18" s="8"/>
      <c r="Q18" s="16"/>
    </row>
    <row r="19" spans="1:17">
      <c r="A19" s="23" t="s">
        <v>33</v>
      </c>
      <c r="B19" s="35">
        <v>1.1200000000000001</v>
      </c>
      <c r="C19" s="35">
        <v>1.23</v>
      </c>
      <c r="D19" s="44">
        <v>1.03</v>
      </c>
      <c r="H19" s="23" t="s">
        <v>101</v>
      </c>
      <c r="I19" s="3">
        <v>3.33</v>
      </c>
      <c r="J19" s="3"/>
      <c r="K19" s="4"/>
      <c r="N19" s="23" t="s">
        <v>101</v>
      </c>
      <c r="O19" s="8">
        <v>4.1900000000000004</v>
      </c>
      <c r="P19" s="8"/>
      <c r="Q19" s="16"/>
    </row>
    <row r="20" spans="1:17">
      <c r="A20" s="23" t="s">
        <v>34</v>
      </c>
      <c r="B20" s="35">
        <v>1.03</v>
      </c>
      <c r="C20" s="35">
        <v>1.27</v>
      </c>
      <c r="D20" s="69" t="s">
        <v>102</v>
      </c>
      <c r="H20" s="23" t="s">
        <v>103</v>
      </c>
      <c r="I20" s="3">
        <v>3.24</v>
      </c>
      <c r="J20" s="3"/>
      <c r="K20" s="4"/>
      <c r="N20" s="23" t="s">
        <v>103</v>
      </c>
      <c r="O20" s="8">
        <v>3.43</v>
      </c>
      <c r="P20" s="8"/>
      <c r="Q20" s="16"/>
    </row>
    <row r="21" spans="1:17" ht="15.75" thickBot="1">
      <c r="A21" s="23" t="s">
        <v>38</v>
      </c>
      <c r="B21" s="35">
        <v>1.24</v>
      </c>
      <c r="C21" s="35">
        <v>1.18</v>
      </c>
      <c r="D21" s="44">
        <v>1.07</v>
      </c>
      <c r="H21" s="24" t="s">
        <v>104</v>
      </c>
      <c r="I21" s="5">
        <v>2.81</v>
      </c>
      <c r="J21" s="5"/>
      <c r="K21" s="6"/>
      <c r="N21" s="24" t="s">
        <v>104</v>
      </c>
      <c r="O21" s="18">
        <v>8.41</v>
      </c>
      <c r="P21" s="18"/>
      <c r="Q21" s="19"/>
    </row>
    <row r="22" spans="1:17">
      <c r="A22" s="23" t="s">
        <v>48</v>
      </c>
      <c r="B22" s="35">
        <v>1.28</v>
      </c>
      <c r="C22" s="35">
        <v>1.26</v>
      </c>
      <c r="D22" s="44">
        <v>1.04</v>
      </c>
      <c r="H22" s="74" t="s">
        <v>53</v>
      </c>
      <c r="I22" s="75">
        <v>3.1829999999999998</v>
      </c>
      <c r="J22" s="75">
        <v>2.9550000000000001</v>
      </c>
      <c r="K22" s="75">
        <v>1.833</v>
      </c>
      <c r="N22" s="66" t="s">
        <v>53</v>
      </c>
      <c r="O22" s="62">
        <v>3.26</v>
      </c>
      <c r="P22" s="62">
        <v>1.595</v>
      </c>
      <c r="Q22" s="62">
        <v>0</v>
      </c>
    </row>
    <row r="23" spans="1:17">
      <c r="A23" s="23" t="s">
        <v>49</v>
      </c>
      <c r="B23" s="35">
        <v>1.32</v>
      </c>
      <c r="C23" s="35">
        <v>1.32</v>
      </c>
      <c r="D23" s="44">
        <v>1.01</v>
      </c>
      <c r="H23" s="74" t="s">
        <v>24</v>
      </c>
      <c r="I23" s="75">
        <v>3.92</v>
      </c>
      <c r="J23" s="75">
        <v>3.58</v>
      </c>
      <c r="K23" s="75">
        <v>2.2450000000000001</v>
      </c>
      <c r="N23" s="66" t="s">
        <v>24</v>
      </c>
      <c r="O23" s="62">
        <v>7.69</v>
      </c>
      <c r="P23" s="62">
        <v>4.43</v>
      </c>
      <c r="Q23" s="62">
        <v>1.64</v>
      </c>
    </row>
    <row r="24" spans="1:17">
      <c r="A24" s="23" t="s">
        <v>50</v>
      </c>
      <c r="B24" s="35">
        <v>1.17</v>
      </c>
      <c r="C24" s="35">
        <v>1.28</v>
      </c>
      <c r="D24" s="44">
        <v>1</v>
      </c>
      <c r="H24" s="74" t="s">
        <v>54</v>
      </c>
      <c r="I24" s="75">
        <v>4.3529999999999998</v>
      </c>
      <c r="J24" s="75">
        <v>4.47</v>
      </c>
      <c r="K24" s="75">
        <v>2.6080000000000001</v>
      </c>
      <c r="N24" s="66" t="s">
        <v>54</v>
      </c>
      <c r="O24" s="62">
        <v>12.29</v>
      </c>
      <c r="P24" s="62">
        <v>7.24</v>
      </c>
      <c r="Q24" s="62">
        <v>3.4729999999999999</v>
      </c>
    </row>
    <row r="25" spans="1:17">
      <c r="A25" s="23" t="s">
        <v>51</v>
      </c>
      <c r="B25" s="35">
        <v>1.18</v>
      </c>
      <c r="C25" s="35">
        <v>1.1200000000000001</v>
      </c>
      <c r="D25" s="44">
        <v>1.05</v>
      </c>
      <c r="O25" s="8"/>
      <c r="P25" s="8"/>
      <c r="Q25" s="8"/>
    </row>
    <row r="26" spans="1:17">
      <c r="A26" s="23" t="s">
        <v>52</v>
      </c>
      <c r="B26" s="35">
        <v>1.1399999999999999</v>
      </c>
      <c r="C26" s="35">
        <v>1.38</v>
      </c>
      <c r="D26" s="44">
        <v>1.01</v>
      </c>
    </row>
    <row r="27" spans="1:17">
      <c r="A27" s="23" t="s">
        <v>92</v>
      </c>
      <c r="B27" s="35">
        <v>1.23</v>
      </c>
      <c r="C27" s="35"/>
      <c r="D27" s="44">
        <v>1.03</v>
      </c>
    </row>
    <row r="28" spans="1:17" ht="18">
      <c r="A28" s="23" t="s">
        <v>93</v>
      </c>
      <c r="B28" s="35">
        <v>1.21</v>
      </c>
      <c r="C28" s="35"/>
      <c r="D28" s="44">
        <v>0.96</v>
      </c>
      <c r="H28" s="7" t="s">
        <v>105</v>
      </c>
      <c r="N28" s="7" t="s">
        <v>106</v>
      </c>
    </row>
    <row r="29" spans="1:17" ht="15.75" thickBot="1">
      <c r="A29" s="23" t="s">
        <v>94</v>
      </c>
      <c r="B29" s="35">
        <v>1.02</v>
      </c>
      <c r="C29" s="35"/>
      <c r="D29" s="44">
        <v>1.01</v>
      </c>
    </row>
    <row r="30" spans="1:17">
      <c r="A30" s="23" t="s">
        <v>96</v>
      </c>
      <c r="B30" s="35">
        <v>1.1100000000000001</v>
      </c>
      <c r="C30" s="35"/>
      <c r="D30" s="44">
        <v>1.07</v>
      </c>
      <c r="H30" s="12"/>
      <c r="I30" s="64" t="s">
        <v>31</v>
      </c>
      <c r="J30" s="64" t="s">
        <v>89</v>
      </c>
      <c r="K30" s="65" t="s">
        <v>90</v>
      </c>
      <c r="N30" s="158" t="s">
        <v>107</v>
      </c>
      <c r="O30" s="64" t="s">
        <v>31</v>
      </c>
      <c r="P30" s="64" t="s">
        <v>89</v>
      </c>
      <c r="Q30" s="65" t="s">
        <v>90</v>
      </c>
    </row>
    <row r="31" spans="1:17">
      <c r="A31" s="23" t="s">
        <v>97</v>
      </c>
      <c r="B31" s="35">
        <v>1.1299999999999999</v>
      </c>
      <c r="C31" s="35"/>
      <c r="D31" s="44"/>
      <c r="H31" s="23" t="s">
        <v>33</v>
      </c>
      <c r="I31" s="3">
        <v>1874.85</v>
      </c>
      <c r="J31" s="3">
        <v>3841.48</v>
      </c>
      <c r="K31" s="4">
        <v>3692.62</v>
      </c>
      <c r="N31" s="23" t="s">
        <v>33</v>
      </c>
      <c r="O31" s="3">
        <v>6.74</v>
      </c>
      <c r="P31" s="3">
        <v>8.4700000000000006</v>
      </c>
      <c r="Q31" s="4">
        <v>9.2899999999999991</v>
      </c>
    </row>
    <row r="32" spans="1:17">
      <c r="A32" s="23" t="s">
        <v>98</v>
      </c>
      <c r="B32" s="35">
        <v>1.08</v>
      </c>
      <c r="C32" s="35"/>
      <c r="D32" s="44"/>
      <c r="H32" s="23" t="s">
        <v>34</v>
      </c>
      <c r="I32" s="3">
        <v>2027.52</v>
      </c>
      <c r="J32" s="3">
        <v>2333.75</v>
      </c>
      <c r="K32" s="4">
        <v>4993.62</v>
      </c>
      <c r="N32" s="23" t="s">
        <v>34</v>
      </c>
      <c r="O32" s="3">
        <v>6.62</v>
      </c>
      <c r="P32" s="3">
        <v>6.8</v>
      </c>
      <c r="Q32" s="4">
        <v>8.6999999999999993</v>
      </c>
    </row>
    <row r="33" spans="1:21">
      <c r="A33" s="70" t="s">
        <v>100</v>
      </c>
      <c r="B33" s="68">
        <v>1.07</v>
      </c>
      <c r="C33" s="68"/>
      <c r="D33" s="71"/>
      <c r="H33" s="23" t="s">
        <v>38</v>
      </c>
      <c r="I33" s="3">
        <v>2722.61</v>
      </c>
      <c r="J33" s="3">
        <v>2139.2800000000002</v>
      </c>
      <c r="K33" s="4">
        <v>5064.42</v>
      </c>
      <c r="N33" s="23" t="s">
        <v>38</v>
      </c>
      <c r="O33" s="3">
        <v>7.19</v>
      </c>
      <c r="P33" s="3">
        <v>8.8000000000000007</v>
      </c>
      <c r="Q33" s="4">
        <v>8.8800000000000008</v>
      </c>
    </row>
    <row r="34" spans="1:21">
      <c r="A34" s="72"/>
      <c r="B34" s="178" t="s">
        <v>47</v>
      </c>
      <c r="C34" s="178"/>
      <c r="D34" s="179"/>
      <c r="H34" s="23" t="s">
        <v>48</v>
      </c>
      <c r="I34" s="3">
        <v>2250.35</v>
      </c>
      <c r="J34" s="3">
        <v>3308.01</v>
      </c>
      <c r="K34" s="4">
        <v>5229.41</v>
      </c>
      <c r="N34" s="23" t="s">
        <v>48</v>
      </c>
      <c r="O34" s="3">
        <v>7.36</v>
      </c>
      <c r="P34" s="3">
        <v>7.78</v>
      </c>
      <c r="Q34" s="4">
        <v>10.63</v>
      </c>
    </row>
    <row r="35" spans="1:21">
      <c r="A35" s="1"/>
      <c r="B35" s="34" t="s">
        <v>89</v>
      </c>
      <c r="C35" s="34" t="s">
        <v>31</v>
      </c>
      <c r="D35" s="55" t="s">
        <v>32</v>
      </c>
      <c r="H35" s="23" t="s">
        <v>49</v>
      </c>
      <c r="I35" s="3">
        <v>2688.43</v>
      </c>
      <c r="J35" s="3">
        <v>2990.62</v>
      </c>
      <c r="K35" s="4">
        <v>6046.58</v>
      </c>
      <c r="N35" s="23" t="s">
        <v>49</v>
      </c>
      <c r="O35" s="3">
        <v>6.82</v>
      </c>
      <c r="P35" s="3">
        <v>12.97</v>
      </c>
      <c r="Q35" s="4">
        <v>8.33</v>
      </c>
    </row>
    <row r="36" spans="1:21">
      <c r="A36" s="23" t="s">
        <v>33</v>
      </c>
      <c r="B36" s="40">
        <v>1.1399999999999999</v>
      </c>
      <c r="C36" s="40">
        <v>1.24</v>
      </c>
      <c r="D36" s="57">
        <v>1.17</v>
      </c>
      <c r="H36" s="23" t="s">
        <v>50</v>
      </c>
      <c r="I36" s="3">
        <v>2087.73</v>
      </c>
      <c r="J36" s="3">
        <v>2493.52</v>
      </c>
      <c r="K36" s="4">
        <v>5709.22</v>
      </c>
      <c r="N36" s="23" t="s">
        <v>50</v>
      </c>
      <c r="O36" s="3">
        <v>9.98</v>
      </c>
      <c r="P36" s="3">
        <v>8.14</v>
      </c>
      <c r="Q36" s="4">
        <v>10.26</v>
      </c>
    </row>
    <row r="37" spans="1:21">
      <c r="A37" s="23" t="s">
        <v>34</v>
      </c>
      <c r="B37" s="40">
        <v>1.21</v>
      </c>
      <c r="C37" s="40">
        <v>1.1000000000000001</v>
      </c>
      <c r="D37" s="57">
        <v>1.07</v>
      </c>
      <c r="H37" s="23" t="s">
        <v>51</v>
      </c>
      <c r="I37" s="3">
        <v>3841.48</v>
      </c>
      <c r="J37" s="3">
        <v>2493.9499999999998</v>
      </c>
      <c r="K37" s="4">
        <v>6001.8</v>
      </c>
      <c r="N37" s="23" t="s">
        <v>51</v>
      </c>
      <c r="O37" s="3">
        <v>8.4700000000000006</v>
      </c>
      <c r="P37" s="3">
        <v>7.26</v>
      </c>
      <c r="Q37" s="4">
        <v>7.21</v>
      </c>
    </row>
    <row r="38" spans="1:21">
      <c r="A38" s="23" t="s">
        <v>38</v>
      </c>
      <c r="B38" s="40">
        <v>1.05</v>
      </c>
      <c r="C38" s="40">
        <v>1.18</v>
      </c>
      <c r="D38" s="57">
        <v>1.06</v>
      </c>
      <c r="H38" s="23" t="s">
        <v>52</v>
      </c>
      <c r="I38" s="3">
        <v>3538.65</v>
      </c>
      <c r="J38" s="3">
        <v>2981.53</v>
      </c>
      <c r="K38" s="4">
        <v>5990.26</v>
      </c>
      <c r="N38" s="23" t="s">
        <v>52</v>
      </c>
      <c r="O38" s="3">
        <v>8.8800000000000008</v>
      </c>
      <c r="P38" s="3">
        <v>14.83</v>
      </c>
      <c r="Q38" s="4">
        <v>8.48</v>
      </c>
    </row>
    <row r="39" spans="1:21">
      <c r="A39" s="23" t="s">
        <v>48</v>
      </c>
      <c r="B39" s="40">
        <v>1.1599999999999999</v>
      </c>
      <c r="C39" s="40">
        <v>1.1000000000000001</v>
      </c>
      <c r="D39" s="57">
        <v>1.07</v>
      </c>
      <c r="H39" s="23" t="s">
        <v>92</v>
      </c>
      <c r="I39" s="3">
        <v>4196.09</v>
      </c>
      <c r="J39" s="3">
        <v>2104.85</v>
      </c>
      <c r="K39" s="4">
        <v>5656.59</v>
      </c>
      <c r="N39" s="23" t="s">
        <v>92</v>
      </c>
      <c r="O39" s="3">
        <v>7.71</v>
      </c>
      <c r="P39" s="3">
        <v>8.18</v>
      </c>
      <c r="Q39" s="2"/>
    </row>
    <row r="40" spans="1:21">
      <c r="A40" s="23" t="s">
        <v>49</v>
      </c>
      <c r="B40" s="40">
        <v>1.05</v>
      </c>
      <c r="C40" s="40">
        <v>1.24</v>
      </c>
      <c r="D40" s="57">
        <v>1.1200000000000001</v>
      </c>
      <c r="H40" s="23" t="s">
        <v>93</v>
      </c>
      <c r="I40" s="3">
        <v>2952.91</v>
      </c>
      <c r="K40" s="4">
        <v>3640.36</v>
      </c>
      <c r="N40" s="23" t="s">
        <v>93</v>
      </c>
      <c r="O40" s="3">
        <v>6.9</v>
      </c>
      <c r="Q40" s="4"/>
    </row>
    <row r="41" spans="1:21">
      <c r="A41" s="23" t="s">
        <v>50</v>
      </c>
      <c r="B41" s="40">
        <v>1.1599999999999999</v>
      </c>
      <c r="C41" s="40">
        <v>1.01</v>
      </c>
      <c r="D41" s="57"/>
      <c r="H41" s="23" t="s">
        <v>94</v>
      </c>
      <c r="I41" s="3">
        <v>2855.52</v>
      </c>
      <c r="K41" s="4">
        <v>5818.72</v>
      </c>
      <c r="N41" s="23" t="s">
        <v>94</v>
      </c>
      <c r="O41" s="3">
        <v>6.75</v>
      </c>
      <c r="Q41" s="4"/>
    </row>
    <row r="42" spans="1:21">
      <c r="A42" s="23" t="s">
        <v>51</v>
      </c>
      <c r="B42" s="40">
        <v>1.04</v>
      </c>
      <c r="C42" s="40">
        <v>1.1100000000000001</v>
      </c>
      <c r="D42" s="57"/>
      <c r="H42" s="23" t="s">
        <v>96</v>
      </c>
      <c r="I42" s="3">
        <v>3178.83</v>
      </c>
      <c r="J42" s="3"/>
      <c r="K42" s="4">
        <v>5951.6</v>
      </c>
      <c r="N42" s="23" t="s">
        <v>96</v>
      </c>
      <c r="O42" s="3">
        <v>7.47</v>
      </c>
      <c r="P42" s="3"/>
      <c r="Q42" s="4"/>
    </row>
    <row r="43" spans="1:21">
      <c r="A43" s="23" t="s">
        <v>52</v>
      </c>
      <c r="B43" s="40">
        <v>1.0900000000000001</v>
      </c>
      <c r="C43" s="40">
        <v>1.36</v>
      </c>
      <c r="D43" s="57"/>
      <c r="H43" s="23" t="s">
        <v>97</v>
      </c>
      <c r="I43" s="3">
        <v>3910.17</v>
      </c>
      <c r="J43" s="3"/>
      <c r="K43" s="4"/>
      <c r="N43" s="23" t="s">
        <v>97</v>
      </c>
      <c r="O43" s="3">
        <v>6.49</v>
      </c>
      <c r="P43" s="3"/>
      <c r="Q43" s="4"/>
    </row>
    <row r="44" spans="1:21">
      <c r="A44" s="23" t="s">
        <v>92</v>
      </c>
      <c r="B44" s="40">
        <v>0.99</v>
      </c>
      <c r="C44" s="40">
        <v>1.41</v>
      </c>
      <c r="D44" s="57"/>
      <c r="H44" s="23" t="s">
        <v>98</v>
      </c>
      <c r="I44" s="3">
        <v>4054.06</v>
      </c>
      <c r="J44" s="3"/>
      <c r="K44" s="4"/>
      <c r="N44" s="23" t="s">
        <v>98</v>
      </c>
      <c r="O44" s="3">
        <v>9.18</v>
      </c>
      <c r="P44" s="3"/>
      <c r="Q44" s="4"/>
    </row>
    <row r="45" spans="1:21">
      <c r="A45" s="23" t="s">
        <v>93</v>
      </c>
      <c r="B45" s="40">
        <v>1.02</v>
      </c>
      <c r="C45" s="40">
        <v>1.01</v>
      </c>
      <c r="D45" s="57"/>
      <c r="H45" s="23" t="s">
        <v>100</v>
      </c>
      <c r="I45" s="3">
        <v>4128.34</v>
      </c>
      <c r="J45" s="3"/>
      <c r="K45" s="4"/>
      <c r="N45" s="23" t="s">
        <v>100</v>
      </c>
      <c r="O45" s="3">
        <v>8.26</v>
      </c>
      <c r="P45" s="3"/>
      <c r="Q45" s="4"/>
    </row>
    <row r="46" spans="1:21" ht="15.75" thickBot="1">
      <c r="A46" s="24" t="s">
        <v>94</v>
      </c>
      <c r="B46" s="59"/>
      <c r="C46" s="59">
        <v>1.1299999999999999</v>
      </c>
      <c r="D46" s="73"/>
      <c r="H46" s="23" t="s">
        <v>101</v>
      </c>
      <c r="I46" s="3">
        <v>4097.18</v>
      </c>
      <c r="J46" s="3"/>
      <c r="K46" s="4"/>
      <c r="N46" s="23" t="s">
        <v>101</v>
      </c>
      <c r="O46" s="3">
        <v>8.5500000000000007</v>
      </c>
      <c r="P46" s="3"/>
      <c r="Q46" s="4"/>
    </row>
    <row r="47" spans="1:21">
      <c r="A47" s="66" t="s">
        <v>6</v>
      </c>
      <c r="B47" s="62">
        <v>1.1299999999999999</v>
      </c>
      <c r="C47" s="62">
        <v>1.2070000000000001</v>
      </c>
      <c r="D47" s="62">
        <v>1.048</v>
      </c>
      <c r="H47" s="23" t="s">
        <v>103</v>
      </c>
      <c r="I47" s="3">
        <v>3572.59</v>
      </c>
      <c r="J47" s="3"/>
      <c r="K47" s="4"/>
      <c r="N47" s="23" t="s">
        <v>103</v>
      </c>
      <c r="O47" s="3">
        <v>7.3</v>
      </c>
      <c r="P47" s="3"/>
      <c r="Q47" s="4"/>
    </row>
    <row r="48" spans="1:21" ht="15.75" thickBot="1">
      <c r="A48" s="66" t="s">
        <v>39</v>
      </c>
      <c r="B48" s="62">
        <v>1.7440000000000001E-2</v>
      </c>
      <c r="C48" s="62">
        <v>2.6870000000000002E-2</v>
      </c>
      <c r="D48" s="62">
        <v>1.2460000000000001E-2</v>
      </c>
      <c r="H48" s="24" t="s">
        <v>104</v>
      </c>
      <c r="I48" s="5">
        <v>2754.8</v>
      </c>
      <c r="J48" s="5"/>
      <c r="K48" s="6"/>
      <c r="N48" s="24" t="s">
        <v>104</v>
      </c>
      <c r="O48" s="5"/>
      <c r="P48" s="5"/>
      <c r="Q48" s="6"/>
      <c r="T48" s="3"/>
      <c r="U48" s="3"/>
    </row>
    <row r="49" spans="8:21">
      <c r="H49" s="74" t="s">
        <v>53</v>
      </c>
      <c r="I49" s="75">
        <v>2579</v>
      </c>
      <c r="J49" s="75">
        <v>2237</v>
      </c>
      <c r="K49" s="75">
        <v>5011</v>
      </c>
      <c r="N49" s="74" t="s">
        <v>53</v>
      </c>
      <c r="O49" s="75">
        <v>6.7850000000000001</v>
      </c>
      <c r="P49" s="75">
        <v>7.52</v>
      </c>
      <c r="Q49" s="75">
        <v>8.3680000000000003</v>
      </c>
      <c r="T49" s="3"/>
      <c r="U49" s="3"/>
    </row>
    <row r="50" spans="8:21">
      <c r="H50" s="74" t="s">
        <v>24</v>
      </c>
      <c r="I50" s="75">
        <v>3066</v>
      </c>
      <c r="J50" s="75">
        <v>2494</v>
      </c>
      <c r="K50" s="75">
        <v>5683</v>
      </c>
      <c r="N50" s="74" t="s">
        <v>24</v>
      </c>
      <c r="O50" s="75">
        <v>7.36</v>
      </c>
      <c r="P50" s="75">
        <v>8.18</v>
      </c>
      <c r="Q50" s="75">
        <v>8.7899999999999991</v>
      </c>
      <c r="T50" s="3"/>
      <c r="U50" s="3"/>
    </row>
    <row r="51" spans="8:21">
      <c r="H51" s="74" t="s">
        <v>54</v>
      </c>
      <c r="I51" s="75">
        <v>3946</v>
      </c>
      <c r="J51" s="75">
        <v>3149</v>
      </c>
      <c r="K51" s="75">
        <v>5981</v>
      </c>
      <c r="N51" s="74" t="s">
        <v>54</v>
      </c>
      <c r="O51" s="75">
        <v>8.51</v>
      </c>
      <c r="P51" s="75">
        <v>10.89</v>
      </c>
      <c r="Q51" s="75">
        <v>10.02</v>
      </c>
    </row>
    <row r="52" spans="8:21">
      <c r="O52" s="8"/>
      <c r="P52" s="8"/>
      <c r="Q52" s="8"/>
    </row>
    <row r="55" spans="8:21">
      <c r="N55" s="7" t="s">
        <v>108</v>
      </c>
    </row>
    <row r="56" spans="8:21" ht="15.75" thickBot="1"/>
    <row r="57" spans="8:21">
      <c r="N57" s="158" t="s">
        <v>109</v>
      </c>
      <c r="O57" s="29" t="s">
        <v>110</v>
      </c>
      <c r="P57" s="30" t="s">
        <v>111</v>
      </c>
    </row>
    <row r="58" spans="8:21">
      <c r="N58" s="9" t="s">
        <v>31</v>
      </c>
      <c r="O58" s="8">
        <v>50</v>
      </c>
      <c r="P58" s="16">
        <v>50</v>
      </c>
    </row>
    <row r="59" spans="8:21">
      <c r="N59" s="9" t="s">
        <v>89</v>
      </c>
      <c r="O59" s="8">
        <v>22.22</v>
      </c>
      <c r="P59" s="16">
        <v>77.78</v>
      </c>
    </row>
    <row r="60" spans="8:21" ht="15.75" thickBot="1">
      <c r="N60" s="10" t="s">
        <v>90</v>
      </c>
      <c r="O60" s="18">
        <v>8.33</v>
      </c>
      <c r="P60" s="19">
        <v>91.67</v>
      </c>
    </row>
  </sheetData>
  <mergeCells count="2">
    <mergeCell ref="B17:D17"/>
    <mergeCell ref="B34:D34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5A533-4F5E-48EC-BB10-0CB0C428A85F}">
  <dimension ref="A1:N44"/>
  <sheetViews>
    <sheetView topLeftCell="C1" workbookViewId="0">
      <selection activeCell="K24" sqref="K24"/>
    </sheetView>
  </sheetViews>
  <sheetFormatPr defaultRowHeight="15"/>
  <cols>
    <col min="2" max="2" width="29.7109375" customWidth="1"/>
    <col min="3" max="3" width="20.140625" customWidth="1"/>
    <col min="4" max="4" width="11.42578125" customWidth="1"/>
    <col min="10" max="10" width="30.5703125" customWidth="1"/>
    <col min="11" max="11" width="13" customWidth="1"/>
    <col min="12" max="12" width="20.140625" customWidth="1"/>
    <col min="13" max="13" width="30.42578125" customWidth="1"/>
  </cols>
  <sheetData>
    <row r="1" spans="1:14" ht="15" customHeight="1">
      <c r="A1" s="183" t="s">
        <v>112</v>
      </c>
      <c r="B1" s="183"/>
      <c r="C1" s="183"/>
      <c r="D1" s="183"/>
      <c r="E1" s="183"/>
      <c r="F1" s="183"/>
      <c r="G1" s="183"/>
      <c r="J1" s="183" t="s">
        <v>113</v>
      </c>
      <c r="K1" s="183"/>
      <c r="L1" s="183"/>
      <c r="M1" s="183"/>
      <c r="N1" s="183"/>
    </row>
    <row r="2" spans="1:14">
      <c r="A2" s="183"/>
      <c r="B2" s="183"/>
      <c r="C2" s="183"/>
      <c r="D2" s="183"/>
      <c r="E2" s="183"/>
      <c r="F2" s="183"/>
      <c r="G2" s="183"/>
      <c r="J2" s="183"/>
      <c r="K2" s="183"/>
      <c r="L2" s="183"/>
      <c r="M2" s="183"/>
      <c r="N2" s="183"/>
    </row>
    <row r="3" spans="1:14" ht="15.75" thickBot="1">
      <c r="A3" s="79"/>
      <c r="B3" s="79"/>
      <c r="C3" s="79"/>
      <c r="D3" s="79"/>
      <c r="E3" s="79"/>
      <c r="F3" s="79"/>
      <c r="G3" s="79"/>
      <c r="J3" s="79"/>
      <c r="K3" s="79"/>
      <c r="L3" s="79"/>
      <c r="M3" s="79"/>
    </row>
    <row r="4" spans="1:14" ht="18">
      <c r="B4" s="76" t="s">
        <v>114</v>
      </c>
      <c r="C4" s="77" t="s">
        <v>115</v>
      </c>
      <c r="D4" s="78" t="s">
        <v>116</v>
      </c>
      <c r="J4" s="12"/>
      <c r="K4" s="80" t="s">
        <v>117</v>
      </c>
      <c r="L4" s="80" t="s">
        <v>118</v>
      </c>
      <c r="M4" s="81" t="s">
        <v>119</v>
      </c>
    </row>
    <row r="5" spans="1:14">
      <c r="B5" s="9" t="s">
        <v>31</v>
      </c>
      <c r="C5" s="8">
        <v>12.82</v>
      </c>
      <c r="D5" s="4">
        <v>6.74</v>
      </c>
      <c r="J5" s="9" t="s">
        <v>32</v>
      </c>
      <c r="K5" s="8">
        <v>3.6280000000000001</v>
      </c>
      <c r="L5" s="8">
        <v>1.153</v>
      </c>
      <c r="M5" s="16">
        <v>1</v>
      </c>
    </row>
    <row r="6" spans="1:14" ht="15.75" thickBot="1">
      <c r="B6" s="9" t="s">
        <v>31</v>
      </c>
      <c r="C6" s="8">
        <v>14.13</v>
      </c>
      <c r="D6" s="4">
        <v>6.62</v>
      </c>
      <c r="J6" s="10" t="s">
        <v>31</v>
      </c>
      <c r="K6" s="18">
        <v>2.7559999999999998</v>
      </c>
      <c r="L6" s="18">
        <v>1.234</v>
      </c>
      <c r="M6" s="19">
        <v>2.1800000000000002</v>
      </c>
    </row>
    <row r="7" spans="1:14">
      <c r="B7" s="9" t="s">
        <v>31</v>
      </c>
      <c r="C7" s="8">
        <v>9.1199999999999992</v>
      </c>
      <c r="D7" s="4">
        <v>7.19</v>
      </c>
    </row>
    <row r="8" spans="1:14">
      <c r="B8" s="9" t="s">
        <v>31</v>
      </c>
      <c r="C8" s="8">
        <v>8</v>
      </c>
      <c r="D8" s="4">
        <v>7.36</v>
      </c>
    </row>
    <row r="9" spans="1:14" ht="15" customHeight="1">
      <c r="B9" s="9" t="s">
        <v>31</v>
      </c>
      <c r="C9" s="8">
        <v>12.13</v>
      </c>
      <c r="D9" s="4">
        <v>6.82</v>
      </c>
      <c r="J9" s="183" t="s">
        <v>120</v>
      </c>
      <c r="K9" s="183"/>
      <c r="L9" s="183"/>
      <c r="M9" s="183"/>
      <c r="N9" s="183"/>
    </row>
    <row r="10" spans="1:14">
      <c r="B10" s="9" t="s">
        <v>31</v>
      </c>
      <c r="C10" s="8">
        <v>1.38</v>
      </c>
      <c r="D10" s="4">
        <v>9.98</v>
      </c>
      <c r="J10" s="183"/>
      <c r="K10" s="183"/>
      <c r="L10" s="183"/>
      <c r="M10" s="183"/>
      <c r="N10" s="183"/>
    </row>
    <row r="11" spans="1:14">
      <c r="B11" s="9" t="s">
        <v>31</v>
      </c>
      <c r="C11" s="8">
        <v>3.61</v>
      </c>
      <c r="D11" s="4">
        <v>8.4700000000000006</v>
      </c>
    </row>
    <row r="12" spans="1:14" ht="15.75" thickBot="1">
      <c r="B12" s="9" t="s">
        <v>31</v>
      </c>
      <c r="C12" s="8">
        <v>2.75</v>
      </c>
      <c r="D12" s="4">
        <v>8.8800000000000008</v>
      </c>
    </row>
    <row r="13" spans="1:14">
      <c r="B13" s="9" t="s">
        <v>31</v>
      </c>
      <c r="C13" s="8">
        <v>6.18</v>
      </c>
      <c r="D13" s="4">
        <v>7.71</v>
      </c>
      <c r="J13" s="82"/>
      <c r="K13" s="80" t="s">
        <v>117</v>
      </c>
      <c r="L13" s="80" t="s">
        <v>118</v>
      </c>
      <c r="M13" s="81" t="s">
        <v>119</v>
      </c>
    </row>
    <row r="14" spans="1:14">
      <c r="B14" s="9" t="s">
        <v>31</v>
      </c>
      <c r="C14" s="8">
        <v>11.4</v>
      </c>
      <c r="D14" s="4">
        <v>6.9</v>
      </c>
      <c r="J14" s="9" t="s">
        <v>31</v>
      </c>
      <c r="K14" s="8">
        <v>2.0647847709999998</v>
      </c>
      <c r="L14" s="8">
        <v>1.18</v>
      </c>
      <c r="M14" s="16">
        <v>1</v>
      </c>
    </row>
    <row r="15" spans="1:14">
      <c r="B15" s="9" t="s">
        <v>31</v>
      </c>
      <c r="C15" s="8">
        <v>12.77</v>
      </c>
      <c r="D15" s="4">
        <v>6.75</v>
      </c>
      <c r="J15" s="9" t="s">
        <v>89</v>
      </c>
      <c r="K15" s="8">
        <v>2.5577092559999999</v>
      </c>
      <c r="L15" s="8">
        <v>1.1299999999999999</v>
      </c>
      <c r="M15" s="16">
        <v>0.61</v>
      </c>
    </row>
    <row r="16" spans="1:14">
      <c r="B16" s="9" t="s">
        <v>31</v>
      </c>
      <c r="C16" s="8">
        <v>7.38</v>
      </c>
      <c r="D16" s="4">
        <v>7.47</v>
      </c>
      <c r="J16" s="9" t="s">
        <v>90</v>
      </c>
      <c r="K16" s="8">
        <v>1.0606425349999999</v>
      </c>
      <c r="L16" s="8">
        <v>1.0649999999999999</v>
      </c>
      <c r="M16" s="16">
        <v>0.56999999999999995</v>
      </c>
    </row>
    <row r="17" spans="2:13">
      <c r="B17" s="9" t="s">
        <v>31</v>
      </c>
      <c r="C17" s="8">
        <v>15.61</v>
      </c>
      <c r="D17" s="4">
        <v>6.49</v>
      </c>
      <c r="J17" s="9" t="s">
        <v>32</v>
      </c>
      <c r="K17" s="8">
        <v>3.6280000000000001</v>
      </c>
      <c r="L17" s="8">
        <v>1.153</v>
      </c>
      <c r="M17" s="16">
        <v>0.45</v>
      </c>
    </row>
    <row r="18" spans="2:13" ht="15.75" thickBot="1">
      <c r="B18" s="9" t="s">
        <v>31</v>
      </c>
      <c r="C18" s="8">
        <v>2.2599999999999998</v>
      </c>
      <c r="D18" s="4">
        <v>9.18</v>
      </c>
      <c r="J18" s="10" t="s">
        <v>31</v>
      </c>
      <c r="K18" s="18">
        <v>2.7559999999999998</v>
      </c>
      <c r="L18" s="18">
        <v>1.234</v>
      </c>
      <c r="M18" s="19">
        <v>1</v>
      </c>
    </row>
    <row r="19" spans="2:13">
      <c r="B19" s="9" t="s">
        <v>31</v>
      </c>
      <c r="C19" s="8">
        <v>0</v>
      </c>
      <c r="D19" s="159" t="s">
        <v>121</v>
      </c>
    </row>
    <row r="20" spans="2:13">
      <c r="B20" s="9" t="s">
        <v>31</v>
      </c>
      <c r="C20" s="8">
        <v>4.1900000000000004</v>
      </c>
      <c r="D20" s="4">
        <v>8.26</v>
      </c>
    </row>
    <row r="21" spans="2:13">
      <c r="B21" s="9" t="s">
        <v>31</v>
      </c>
      <c r="C21" s="8">
        <v>3.43</v>
      </c>
      <c r="D21" s="4">
        <v>8.5500000000000007</v>
      </c>
    </row>
    <row r="22" spans="2:13">
      <c r="B22" s="9" t="s">
        <v>31</v>
      </c>
      <c r="C22" s="8">
        <v>8.41</v>
      </c>
      <c r="D22" s="4">
        <v>7.3</v>
      </c>
    </row>
    <row r="23" spans="2:13">
      <c r="B23" s="9" t="s">
        <v>89</v>
      </c>
      <c r="C23" s="8">
        <v>3.61</v>
      </c>
      <c r="D23" s="4">
        <v>8.4700000000000006</v>
      </c>
    </row>
    <row r="24" spans="2:13">
      <c r="B24" s="9" t="s">
        <v>89</v>
      </c>
      <c r="C24" s="8">
        <v>12.24</v>
      </c>
      <c r="D24" s="4">
        <v>6.8</v>
      </c>
    </row>
    <row r="25" spans="2:13">
      <c r="B25" s="9" t="s">
        <v>89</v>
      </c>
      <c r="C25" s="8">
        <v>2.9</v>
      </c>
      <c r="D25" s="4">
        <v>8.8000000000000007</v>
      </c>
    </row>
    <row r="26" spans="2:13">
      <c r="B26" s="9" t="s">
        <v>89</v>
      </c>
      <c r="C26" s="8">
        <v>5.87</v>
      </c>
      <c r="D26" s="4">
        <v>7.78</v>
      </c>
    </row>
    <row r="27" spans="2:13">
      <c r="B27" s="9" t="s">
        <v>89</v>
      </c>
      <c r="C27" s="8">
        <v>0.28999999999999998</v>
      </c>
      <c r="D27" s="4">
        <v>12.97</v>
      </c>
    </row>
    <row r="28" spans="2:13">
      <c r="B28" s="9" t="s">
        <v>89</v>
      </c>
      <c r="C28" s="8">
        <v>4.53</v>
      </c>
      <c r="D28" s="4">
        <v>8.14</v>
      </c>
    </row>
    <row r="29" spans="2:13">
      <c r="B29" s="9" t="s">
        <v>89</v>
      </c>
      <c r="C29" s="8">
        <v>8.61</v>
      </c>
      <c r="D29" s="4">
        <v>7.26</v>
      </c>
    </row>
    <row r="30" spans="2:13">
      <c r="B30" s="9" t="s">
        <v>89</v>
      </c>
      <c r="C30" s="8">
        <v>0.13</v>
      </c>
      <c r="D30" s="4">
        <v>14.83</v>
      </c>
    </row>
    <row r="31" spans="2:13">
      <c r="B31" s="9" t="s">
        <v>89</v>
      </c>
      <c r="C31" s="8">
        <v>4.43</v>
      </c>
      <c r="D31" s="4">
        <v>8.18</v>
      </c>
    </row>
    <row r="32" spans="2:13">
      <c r="B32" s="9" t="s">
        <v>90</v>
      </c>
      <c r="C32" s="8">
        <v>2.11</v>
      </c>
      <c r="D32" s="4">
        <v>9.2899999999999991</v>
      </c>
    </row>
    <row r="33" spans="2:4">
      <c r="B33" s="9" t="s">
        <v>90</v>
      </c>
      <c r="C33" s="8">
        <v>0</v>
      </c>
      <c r="D33" s="159" t="s">
        <v>121</v>
      </c>
    </row>
    <row r="34" spans="2:4">
      <c r="B34" s="9" t="s">
        <v>90</v>
      </c>
      <c r="C34" s="8">
        <v>3.09</v>
      </c>
      <c r="D34" s="4">
        <v>8.6999999999999993</v>
      </c>
    </row>
    <row r="35" spans="2:4">
      <c r="B35" s="9" t="s">
        <v>90</v>
      </c>
      <c r="C35" s="8">
        <v>2.75</v>
      </c>
      <c r="D35" s="4">
        <v>8.8800000000000008</v>
      </c>
    </row>
    <row r="36" spans="2:4">
      <c r="B36" s="9" t="s">
        <v>90</v>
      </c>
      <c r="C36" s="8">
        <v>0.95</v>
      </c>
      <c r="D36" s="4">
        <v>10.63</v>
      </c>
    </row>
    <row r="37" spans="2:4">
      <c r="B37" s="9" t="s">
        <v>90</v>
      </c>
      <c r="C37" s="8">
        <v>3.97</v>
      </c>
      <c r="D37" s="4">
        <v>8.33</v>
      </c>
    </row>
    <row r="38" spans="2:4">
      <c r="B38" s="9" t="s">
        <v>90</v>
      </c>
      <c r="C38" s="8">
        <v>1.17</v>
      </c>
      <c r="D38" s="4">
        <v>10.26</v>
      </c>
    </row>
    <row r="39" spans="2:4">
      <c r="B39" s="9" t="s">
        <v>90</v>
      </c>
      <c r="C39" s="8">
        <v>8.9499999999999993</v>
      </c>
      <c r="D39" s="4">
        <v>7.21</v>
      </c>
    </row>
    <row r="40" spans="2:4">
      <c r="B40" s="9" t="s">
        <v>90</v>
      </c>
      <c r="C40" s="8">
        <v>3.6</v>
      </c>
      <c r="D40" s="4">
        <v>8.48</v>
      </c>
    </row>
    <row r="41" spans="2:4">
      <c r="B41" s="9" t="s">
        <v>90</v>
      </c>
      <c r="C41" s="8">
        <v>0</v>
      </c>
      <c r="D41" s="159" t="s">
        <v>121</v>
      </c>
    </row>
    <row r="42" spans="2:4">
      <c r="B42" s="9" t="s">
        <v>90</v>
      </c>
      <c r="C42" s="8">
        <v>0</v>
      </c>
      <c r="D42" s="159" t="s">
        <v>121</v>
      </c>
    </row>
    <row r="43" spans="2:4" ht="15.75" thickBot="1">
      <c r="B43" s="10" t="s">
        <v>90</v>
      </c>
      <c r="C43" s="18">
        <v>0</v>
      </c>
      <c r="D43" s="160" t="s">
        <v>121</v>
      </c>
    </row>
    <row r="44" spans="2:4">
      <c r="B44" s="161" t="s">
        <v>122</v>
      </c>
    </row>
  </sheetData>
  <mergeCells count="3">
    <mergeCell ref="A1:G2"/>
    <mergeCell ref="J1:N2"/>
    <mergeCell ref="J9:N10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D8C96-398E-4F19-909D-D2C1855BA75A}">
  <dimension ref="A1:J8"/>
  <sheetViews>
    <sheetView workbookViewId="0">
      <selection activeCell="K23" sqref="K23"/>
    </sheetView>
  </sheetViews>
  <sheetFormatPr defaultRowHeight="15"/>
  <cols>
    <col min="1" max="1" width="13.7109375" customWidth="1"/>
    <col min="6" max="6" width="18.5703125" customWidth="1"/>
    <col min="7" max="7" width="19.140625" customWidth="1"/>
    <col min="8" max="8" width="19.42578125" customWidth="1"/>
    <col min="9" max="9" width="18.42578125" customWidth="1"/>
    <col min="10" max="10" width="20.42578125" customWidth="1"/>
  </cols>
  <sheetData>
    <row r="1" spans="1:10">
      <c r="A1" s="7" t="s">
        <v>123</v>
      </c>
    </row>
    <row r="2" spans="1:10" ht="15.75" thickBot="1"/>
    <row r="3" spans="1:10" ht="15.75" thickBot="1">
      <c r="B3" s="168" t="s">
        <v>124</v>
      </c>
      <c r="C3" s="169"/>
      <c r="D3" s="169"/>
      <c r="E3" s="170"/>
      <c r="F3" s="168" t="s">
        <v>125</v>
      </c>
      <c r="G3" s="169"/>
      <c r="H3" s="169"/>
      <c r="I3" s="169"/>
      <c r="J3" s="170"/>
    </row>
    <row r="4" spans="1:10">
      <c r="A4" s="76" t="s">
        <v>126</v>
      </c>
      <c r="B4" s="86" t="s">
        <v>127</v>
      </c>
      <c r="C4" s="87" t="s">
        <v>128</v>
      </c>
      <c r="D4" s="87" t="s">
        <v>129</v>
      </c>
      <c r="E4" s="88" t="s">
        <v>130</v>
      </c>
      <c r="F4" s="91" t="s">
        <v>131</v>
      </c>
      <c r="G4" s="20" t="s">
        <v>132</v>
      </c>
      <c r="H4" s="20" t="s">
        <v>133</v>
      </c>
      <c r="I4" s="20" t="s">
        <v>134</v>
      </c>
      <c r="J4" s="92" t="s">
        <v>135</v>
      </c>
    </row>
    <row r="5" spans="1:10">
      <c r="A5" s="84" t="s">
        <v>136</v>
      </c>
      <c r="B5" s="89">
        <v>1.757963328</v>
      </c>
      <c r="C5" s="3">
        <v>1.814715343</v>
      </c>
      <c r="D5" s="3">
        <v>1.8566055930000001</v>
      </c>
      <c r="E5" s="4">
        <v>1.7826100920000001</v>
      </c>
      <c r="F5" s="89">
        <v>2.1117997449999999</v>
      </c>
      <c r="G5" s="3">
        <v>2.1768524660000002</v>
      </c>
      <c r="H5" s="3">
        <v>2.0697380980000002</v>
      </c>
      <c r="I5" s="3">
        <v>2.0811545919999999</v>
      </c>
      <c r="J5" s="4">
        <v>2.1118343830000001</v>
      </c>
    </row>
    <row r="6" spans="1:10">
      <c r="A6" s="84" t="s">
        <v>137</v>
      </c>
      <c r="B6" s="89">
        <v>1.554972711</v>
      </c>
      <c r="C6" s="3">
        <v>1.612393835</v>
      </c>
      <c r="D6" s="3">
        <v>1.5958177469999999</v>
      </c>
      <c r="E6" s="4">
        <v>1.606090343</v>
      </c>
      <c r="F6" s="89">
        <v>1.835455649</v>
      </c>
      <c r="G6" s="3">
        <v>1.752389486</v>
      </c>
      <c r="H6" s="3">
        <v>1.843136047</v>
      </c>
      <c r="I6" s="3">
        <v>1.8622570009999999</v>
      </c>
      <c r="J6" s="4">
        <v>1.8840135549999999</v>
      </c>
    </row>
    <row r="7" spans="1:10">
      <c r="A7" s="84" t="s">
        <v>13</v>
      </c>
      <c r="B7" s="89">
        <v>1.99743407</v>
      </c>
      <c r="C7" s="3">
        <v>1.9064315439999999</v>
      </c>
      <c r="D7" s="3">
        <v>1.96417004</v>
      </c>
      <c r="E7" s="4">
        <v>1.8971977520000001</v>
      </c>
      <c r="F7" s="89">
        <v>2.279860255</v>
      </c>
      <c r="G7" s="3">
        <v>2.2035027129999998</v>
      </c>
      <c r="H7" s="3">
        <v>2.2334229040000002</v>
      </c>
      <c r="I7" s="3">
        <v>2.2547704589999999</v>
      </c>
      <c r="J7" s="4">
        <v>2.2462756239999999</v>
      </c>
    </row>
    <row r="8" spans="1:10" ht="15.75" thickBot="1">
      <c r="A8" s="85" t="s">
        <v>138</v>
      </c>
      <c r="B8" s="90">
        <v>2.1640688780000001</v>
      </c>
      <c r="C8" s="5">
        <v>2.1669856460000001</v>
      </c>
      <c r="D8" s="5">
        <v>2.1716771000000001</v>
      </c>
      <c r="E8" s="6">
        <v>2.1923993880000001</v>
      </c>
      <c r="F8" s="90">
        <v>2.4542379109999999</v>
      </c>
      <c r="G8" s="5">
        <v>2.5080053370000002</v>
      </c>
      <c r="H8" s="5">
        <v>2.4501767289999998</v>
      </c>
      <c r="I8" s="5">
        <v>2.4525668070000002</v>
      </c>
      <c r="J8" s="6">
        <v>2.4393939389999999</v>
      </c>
    </row>
  </sheetData>
  <mergeCells count="2">
    <mergeCell ref="B3:E3"/>
    <mergeCell ref="F3:J3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1CAC2-DBE0-46B9-AF6E-BE7F7B56BD5C}">
  <dimension ref="A1:O62"/>
  <sheetViews>
    <sheetView topLeftCell="F1" workbookViewId="0">
      <selection activeCell="I16" sqref="I16"/>
    </sheetView>
  </sheetViews>
  <sheetFormatPr defaultRowHeight="15"/>
  <cols>
    <col min="1" max="1" width="14.140625" customWidth="1"/>
    <col min="2" max="2" width="11.7109375" customWidth="1"/>
    <col min="3" max="3" width="12.5703125" customWidth="1"/>
    <col min="4" max="4" width="20.42578125" customWidth="1"/>
    <col min="5" max="5" width="28.140625" customWidth="1"/>
    <col min="6" max="6" width="13.42578125" customWidth="1"/>
    <col min="7" max="7" width="14.28515625" customWidth="1"/>
    <col min="8" max="8" width="17.140625" customWidth="1"/>
    <col min="9" max="9" width="19.85546875" customWidth="1"/>
    <col min="10" max="10" width="27.42578125" customWidth="1"/>
    <col min="11" max="11" width="11.7109375" customWidth="1"/>
    <col min="12" max="12" width="17.140625" customWidth="1"/>
    <col min="13" max="13" width="14.85546875" customWidth="1"/>
    <col min="14" max="14" width="18" customWidth="1"/>
    <col min="15" max="15" width="27.85546875" customWidth="1"/>
  </cols>
  <sheetData>
    <row r="1" spans="1:12">
      <c r="A1" s="7" t="s">
        <v>139</v>
      </c>
    </row>
    <row r="3" spans="1:12">
      <c r="A3" s="184" t="s">
        <v>140</v>
      </c>
      <c r="B3" s="185"/>
      <c r="C3" s="185"/>
      <c r="D3" s="185"/>
      <c r="E3" s="184" t="s">
        <v>141</v>
      </c>
      <c r="F3" s="185"/>
      <c r="G3" s="185"/>
      <c r="H3" s="185"/>
      <c r="I3" s="184" t="s">
        <v>142</v>
      </c>
      <c r="J3" s="185"/>
      <c r="K3" s="185"/>
      <c r="L3" s="186"/>
    </row>
    <row r="4" spans="1:12" ht="30">
      <c r="A4" s="162"/>
      <c r="B4" s="124" t="s">
        <v>143</v>
      </c>
      <c r="C4" s="124" t="s">
        <v>144</v>
      </c>
      <c r="D4" s="120" t="s">
        <v>145</v>
      </c>
      <c r="E4" s="163"/>
      <c r="F4" s="124" t="s">
        <v>143</v>
      </c>
      <c r="G4" s="124" t="s">
        <v>144</v>
      </c>
      <c r="H4" s="120" t="s">
        <v>145</v>
      </c>
      <c r="I4" s="163"/>
      <c r="J4" s="124" t="s">
        <v>143</v>
      </c>
      <c r="K4" s="124" t="s">
        <v>144</v>
      </c>
      <c r="L4" s="118" t="s">
        <v>145</v>
      </c>
    </row>
    <row r="5" spans="1:12">
      <c r="A5" s="164" t="s">
        <v>146</v>
      </c>
      <c r="B5" s="127">
        <v>109678.958</v>
      </c>
      <c r="C5">
        <v>413911.57799999998</v>
      </c>
      <c r="D5" s="128" t="s">
        <v>147</v>
      </c>
      <c r="E5" s="164" t="s">
        <v>146</v>
      </c>
      <c r="F5" s="129">
        <v>61227.021000000001</v>
      </c>
      <c r="G5" s="126">
        <v>280668.83399999997</v>
      </c>
      <c r="H5" s="130" t="s">
        <v>148</v>
      </c>
      <c r="I5" s="164" t="s">
        <v>146</v>
      </c>
      <c r="J5" s="125">
        <v>85022.160999999993</v>
      </c>
      <c r="K5" s="126">
        <v>251000.00899999999</v>
      </c>
      <c r="L5" s="121">
        <v>0.338733697</v>
      </c>
    </row>
    <row r="6" spans="1:12">
      <c r="A6" s="164" t="s">
        <v>149</v>
      </c>
      <c r="B6">
        <v>70139.039000000004</v>
      </c>
      <c r="C6">
        <v>492380.85700000002</v>
      </c>
      <c r="D6" s="128" t="s">
        <v>150</v>
      </c>
      <c r="E6" s="164" t="s">
        <v>149</v>
      </c>
      <c r="F6" s="125">
        <v>31592.276999999998</v>
      </c>
      <c r="G6" s="126">
        <v>166021.40400000001</v>
      </c>
      <c r="H6" s="131" t="s">
        <v>151</v>
      </c>
      <c r="I6" s="164" t="s">
        <v>152</v>
      </c>
      <c r="J6" s="125">
        <v>33413.644</v>
      </c>
      <c r="K6" s="126">
        <v>165284.29199999999</v>
      </c>
      <c r="L6" s="121">
        <v>0.20211584769999999</v>
      </c>
    </row>
    <row r="7" spans="1:12">
      <c r="A7" s="164" t="s">
        <v>153</v>
      </c>
      <c r="B7">
        <v>32353.773000000001</v>
      </c>
      <c r="C7">
        <v>163440.68299999999</v>
      </c>
      <c r="D7" s="128" t="s">
        <v>154</v>
      </c>
      <c r="E7" s="164" t="s">
        <v>153</v>
      </c>
      <c r="F7" s="125">
        <v>114586.55</v>
      </c>
      <c r="G7" s="126">
        <v>527501.82999999996</v>
      </c>
      <c r="H7" s="132" t="s">
        <v>155</v>
      </c>
      <c r="I7" s="164" t="s">
        <v>153</v>
      </c>
      <c r="J7" s="125">
        <v>98428.953999999998</v>
      </c>
      <c r="K7" s="126">
        <v>433429.13699999999</v>
      </c>
      <c r="L7" s="123">
        <v>0.22709353299999999</v>
      </c>
    </row>
    <row r="8" spans="1:12">
      <c r="A8" s="164" t="s">
        <v>156</v>
      </c>
      <c r="B8" s="127">
        <v>49339.77</v>
      </c>
      <c r="C8">
        <v>240817.63800000001</v>
      </c>
      <c r="D8" s="128" t="s">
        <v>157</v>
      </c>
      <c r="E8" s="164" t="s">
        <v>156</v>
      </c>
      <c r="F8" s="125">
        <v>37605.589</v>
      </c>
      <c r="G8" s="126">
        <v>182765.69500000001</v>
      </c>
      <c r="H8" s="132" t="s">
        <v>158</v>
      </c>
      <c r="I8" s="164" t="s">
        <v>156</v>
      </c>
      <c r="J8" s="125">
        <v>72028.479999999996</v>
      </c>
      <c r="K8" s="126">
        <v>228036.984</v>
      </c>
      <c r="L8" s="123">
        <v>0.31586314999999998</v>
      </c>
    </row>
    <row r="9" spans="1:12">
      <c r="A9" s="164" t="s">
        <v>159</v>
      </c>
      <c r="B9">
        <v>42366.326999999997</v>
      </c>
      <c r="C9">
        <v>219626.46400000001</v>
      </c>
      <c r="D9" s="128" t="s">
        <v>160</v>
      </c>
      <c r="E9" s="164" t="s">
        <v>159</v>
      </c>
      <c r="F9" s="125">
        <v>58222.735000000001</v>
      </c>
      <c r="G9" s="126">
        <v>318063.34299999999</v>
      </c>
      <c r="H9" s="132" t="s">
        <v>161</v>
      </c>
      <c r="I9" s="164" t="s">
        <v>159</v>
      </c>
      <c r="J9" s="125">
        <v>54706.716999999997</v>
      </c>
      <c r="K9" s="126" t="s">
        <v>162</v>
      </c>
      <c r="L9" s="123">
        <v>0.284036073</v>
      </c>
    </row>
    <row r="10" spans="1:12">
      <c r="A10" s="164"/>
      <c r="B10" s="165"/>
      <c r="C10" s="165"/>
      <c r="D10" s="165"/>
      <c r="E10" s="164"/>
      <c r="F10" s="165"/>
      <c r="G10" s="165"/>
      <c r="H10" s="165"/>
      <c r="I10" s="164"/>
      <c r="J10" s="165"/>
      <c r="K10" s="165"/>
      <c r="L10" s="166"/>
    </row>
    <row r="11" spans="1:12">
      <c r="A11" s="116" t="s">
        <v>163</v>
      </c>
      <c r="B11">
        <v>660026.424</v>
      </c>
      <c r="C11">
        <v>389927.663</v>
      </c>
      <c r="D11" s="133" t="s">
        <v>164</v>
      </c>
      <c r="E11" s="116" t="s">
        <v>163</v>
      </c>
      <c r="F11" s="125">
        <v>262351.98200000002</v>
      </c>
      <c r="G11" s="125">
        <v>489576.92599999998</v>
      </c>
      <c r="H11" s="134">
        <v>0.53587490000000004</v>
      </c>
      <c r="I11" s="116" t="s">
        <v>163</v>
      </c>
      <c r="J11" s="125">
        <v>196571.522</v>
      </c>
      <c r="K11" s="125">
        <v>359011.18699999998</v>
      </c>
      <c r="L11" s="122">
        <v>0.54753589999999996</v>
      </c>
    </row>
    <row r="12" spans="1:12">
      <c r="A12" s="116" t="s">
        <v>165</v>
      </c>
      <c r="B12">
        <v>294595.99599999998</v>
      </c>
      <c r="C12">
        <v>171185.28899999999</v>
      </c>
      <c r="D12" s="133" t="s">
        <v>166</v>
      </c>
      <c r="E12" s="116" t="s">
        <v>165</v>
      </c>
      <c r="F12" s="125">
        <v>481643.42700000003</v>
      </c>
      <c r="G12" s="125">
        <v>1205331.4180000001</v>
      </c>
      <c r="H12" s="134">
        <v>0.39959420000000001</v>
      </c>
      <c r="I12" s="116" t="s">
        <v>165</v>
      </c>
      <c r="J12" s="125">
        <v>411910.446</v>
      </c>
      <c r="K12" s="125">
        <v>645481.90099999995</v>
      </c>
      <c r="L12" s="122">
        <v>0.63814409999999999</v>
      </c>
    </row>
    <row r="13" spans="1:12">
      <c r="A13" s="116" t="s">
        <v>167</v>
      </c>
      <c r="B13">
        <v>232340.61600000001</v>
      </c>
      <c r="C13">
        <v>290632.24099999998</v>
      </c>
      <c r="D13" s="133" t="s">
        <v>168</v>
      </c>
      <c r="E13" s="116" t="s">
        <v>167</v>
      </c>
      <c r="F13" s="125">
        <v>360790.26500000001</v>
      </c>
      <c r="G13" s="125">
        <v>399203.27</v>
      </c>
      <c r="H13" s="134">
        <v>0.90377580000000002</v>
      </c>
      <c r="I13" s="116" t="s">
        <v>167</v>
      </c>
      <c r="J13" s="125">
        <v>227487.796</v>
      </c>
      <c r="K13" s="125">
        <v>314664.61599999998</v>
      </c>
      <c r="L13" s="122">
        <v>0.72295319999999996</v>
      </c>
    </row>
    <row r="14" spans="1:12">
      <c r="A14" s="116" t="s">
        <v>169</v>
      </c>
      <c r="B14">
        <v>1109761.5959999999</v>
      </c>
      <c r="C14">
        <v>671782.25800000003</v>
      </c>
      <c r="D14" s="133" t="s">
        <v>170</v>
      </c>
      <c r="E14" s="116" t="s">
        <v>169</v>
      </c>
      <c r="F14" s="125">
        <v>467302.81699999998</v>
      </c>
      <c r="G14" s="125">
        <v>246382.204</v>
      </c>
      <c r="H14" s="134">
        <v>1.8966582000000001</v>
      </c>
      <c r="I14" s="116" t="s">
        <v>169</v>
      </c>
      <c r="J14" s="125">
        <v>231642.27100000001</v>
      </c>
      <c r="K14" s="125">
        <v>323780.935</v>
      </c>
      <c r="L14" s="122">
        <v>0.71542899999999998</v>
      </c>
    </row>
    <row r="15" spans="1:12">
      <c r="A15" s="116" t="s">
        <v>171</v>
      </c>
      <c r="B15">
        <v>210974.82800000001</v>
      </c>
      <c r="C15">
        <v>300122.50300000003</v>
      </c>
      <c r="D15" s="133" t="s">
        <v>172</v>
      </c>
      <c r="E15" s="116" t="s">
        <v>171</v>
      </c>
      <c r="F15" s="125">
        <v>303309.32799999998</v>
      </c>
      <c r="G15" s="125">
        <v>267008.72200000001</v>
      </c>
      <c r="H15" s="134">
        <v>1.1359528999999999</v>
      </c>
      <c r="I15" s="116" t="s">
        <v>171</v>
      </c>
      <c r="J15" s="125">
        <v>327357.951</v>
      </c>
      <c r="K15" s="125">
        <v>397912.47</v>
      </c>
      <c r="L15" s="122">
        <v>0.82268830000000004</v>
      </c>
    </row>
    <row r="16" spans="1:12">
      <c r="A16" s="117" t="s">
        <v>173</v>
      </c>
      <c r="B16" s="119">
        <v>594964.37199999997</v>
      </c>
      <c r="C16" s="119">
        <v>257518.17499999999</v>
      </c>
      <c r="D16" s="135" t="s">
        <v>174</v>
      </c>
      <c r="E16" s="117" t="s">
        <v>173</v>
      </c>
      <c r="F16" s="190" t="s">
        <v>175</v>
      </c>
      <c r="G16" s="190"/>
      <c r="H16" s="191"/>
      <c r="I16" s="117" t="s">
        <v>173</v>
      </c>
      <c r="J16" s="137">
        <v>333807.67300000001</v>
      </c>
      <c r="K16" s="137">
        <v>324245.49900000001</v>
      </c>
      <c r="L16" s="136">
        <v>1.0294905000000001</v>
      </c>
    </row>
    <row r="22" spans="1:15">
      <c r="A22" s="7" t="s">
        <v>176</v>
      </c>
    </row>
    <row r="23" spans="1:15" ht="15.75" thickBot="1"/>
    <row r="24" spans="1:15" ht="15.75" thickBot="1">
      <c r="A24" s="187" t="s">
        <v>42</v>
      </c>
      <c r="B24" s="188"/>
      <c r="C24" s="188"/>
      <c r="D24" s="188"/>
      <c r="E24" s="189"/>
      <c r="F24" s="187" t="s">
        <v>47</v>
      </c>
      <c r="G24" s="188"/>
      <c r="H24" s="188"/>
      <c r="I24" s="188"/>
      <c r="J24" s="189"/>
      <c r="K24" s="187" t="s">
        <v>85</v>
      </c>
      <c r="L24" s="188"/>
      <c r="M24" s="188"/>
      <c r="N24" s="188"/>
      <c r="O24" s="189"/>
    </row>
    <row r="25" spans="1:15">
      <c r="A25" s="12"/>
      <c r="B25" s="77" t="s">
        <v>177</v>
      </c>
      <c r="C25" s="77" t="s">
        <v>178</v>
      </c>
      <c r="D25" s="29"/>
      <c r="E25" s="30"/>
      <c r="F25" s="1"/>
      <c r="G25" s="95" t="s">
        <v>179</v>
      </c>
      <c r="H25" s="95" t="s">
        <v>178</v>
      </c>
      <c r="I25" s="95"/>
      <c r="J25" s="104"/>
      <c r="K25" s="12"/>
      <c r="L25" s="77" t="s">
        <v>179</v>
      </c>
      <c r="M25" s="77" t="s">
        <v>178</v>
      </c>
      <c r="N25" s="77"/>
      <c r="O25" s="30"/>
    </row>
    <row r="26" spans="1:15">
      <c r="A26" s="1" t="s">
        <v>180</v>
      </c>
      <c r="B26" s="94">
        <v>57857844</v>
      </c>
      <c r="C26">
        <f>B26/B26</f>
        <v>1</v>
      </c>
      <c r="E26" s="2"/>
      <c r="F26" s="1" t="s">
        <v>180</v>
      </c>
      <c r="G26" s="94">
        <v>64504798</v>
      </c>
      <c r="H26">
        <f>G26/G26</f>
        <v>1</v>
      </c>
      <c r="J26" s="2"/>
      <c r="K26" s="1" t="s">
        <v>180</v>
      </c>
      <c r="L26" s="94">
        <v>59213108</v>
      </c>
      <c r="M26">
        <f>L26/L26</f>
        <v>1</v>
      </c>
      <c r="O26" s="2"/>
    </row>
    <row r="27" spans="1:15">
      <c r="A27" s="1" t="s">
        <v>181</v>
      </c>
      <c r="B27" s="94">
        <v>55598551</v>
      </c>
      <c r="C27">
        <f>B27/B26</f>
        <v>0.96095096457448359</v>
      </c>
      <c r="E27" s="2"/>
      <c r="F27" s="1" t="s">
        <v>181</v>
      </c>
      <c r="G27" s="94">
        <v>59354229</v>
      </c>
      <c r="H27">
        <f>G27/G26</f>
        <v>0.92015215674344097</v>
      </c>
      <c r="J27" s="2"/>
      <c r="K27" s="1" t="s">
        <v>181</v>
      </c>
      <c r="L27" s="94">
        <v>58096735</v>
      </c>
      <c r="M27">
        <f>L27/L26</f>
        <v>0.98114652248958123</v>
      </c>
      <c r="O27" s="2"/>
    </row>
    <row r="28" spans="1:15">
      <c r="A28" s="1"/>
      <c r="E28" s="2"/>
      <c r="F28" s="1"/>
      <c r="J28" s="2"/>
      <c r="K28" s="1"/>
      <c r="O28" s="2"/>
    </row>
    <row r="29" spans="1:15">
      <c r="A29" s="1"/>
      <c r="E29" s="2"/>
      <c r="F29" s="1"/>
      <c r="J29" s="2"/>
      <c r="K29" s="1"/>
      <c r="O29" s="2"/>
    </row>
    <row r="30" spans="1:15">
      <c r="A30" s="1"/>
      <c r="B30" s="95" t="s">
        <v>182</v>
      </c>
      <c r="C30" s="95" t="s">
        <v>183</v>
      </c>
      <c r="D30" s="96" t="s">
        <v>184</v>
      </c>
      <c r="E30" s="97" t="s">
        <v>185</v>
      </c>
      <c r="F30" s="1"/>
      <c r="G30" s="95" t="s">
        <v>186</v>
      </c>
      <c r="H30" s="95" t="s">
        <v>187</v>
      </c>
      <c r="I30" s="96" t="s">
        <v>184</v>
      </c>
      <c r="J30" s="97" t="s">
        <v>185</v>
      </c>
      <c r="K30" s="1"/>
      <c r="L30" s="95" t="s">
        <v>186</v>
      </c>
      <c r="M30" s="95" t="s">
        <v>187</v>
      </c>
      <c r="N30" s="96" t="s">
        <v>184</v>
      </c>
      <c r="O30" s="97" t="s">
        <v>185</v>
      </c>
    </row>
    <row r="31" spans="1:15">
      <c r="A31" s="1" t="s">
        <v>180</v>
      </c>
      <c r="B31" s="94">
        <v>65152037</v>
      </c>
      <c r="C31">
        <f>B31/B31</f>
        <v>1</v>
      </c>
      <c r="D31" s="98">
        <f>C31/C26</f>
        <v>1</v>
      </c>
      <c r="E31" s="99">
        <f>D36/D31/D31</f>
        <v>1</v>
      </c>
      <c r="F31" s="1" t="s">
        <v>180</v>
      </c>
      <c r="G31" s="94">
        <v>72444099</v>
      </c>
      <c r="H31">
        <f>G31/G31</f>
        <v>1</v>
      </c>
      <c r="I31">
        <f>H31/H26</f>
        <v>1</v>
      </c>
      <c r="J31" s="99">
        <f>I36/I31/I31</f>
        <v>1</v>
      </c>
      <c r="K31" s="1" t="s">
        <v>180</v>
      </c>
      <c r="L31" s="94">
        <v>64660371</v>
      </c>
      <c r="M31">
        <f>L31/L31</f>
        <v>1</v>
      </c>
      <c r="N31">
        <f>M31/M26</f>
        <v>1</v>
      </c>
      <c r="O31" s="99">
        <f>N36/N31/N31</f>
        <v>1</v>
      </c>
    </row>
    <row r="32" spans="1:15">
      <c r="A32" s="1" t="s">
        <v>181</v>
      </c>
      <c r="B32" s="94">
        <v>65142543</v>
      </c>
      <c r="C32">
        <f>B32/B31</f>
        <v>0.99985427930672377</v>
      </c>
      <c r="D32" s="98">
        <f>C32/C27</f>
        <v>1.0404841830295335</v>
      </c>
      <c r="E32" s="99">
        <f>D37/D32</f>
        <v>52316914.6570739</v>
      </c>
      <c r="F32" s="1" t="s">
        <v>181</v>
      </c>
      <c r="G32" s="94">
        <v>57562472</v>
      </c>
      <c r="H32">
        <f>G32/G31</f>
        <v>0.79457778886862818</v>
      </c>
      <c r="I32">
        <f>H32/H27</f>
        <v>0.86352869255967446</v>
      </c>
      <c r="J32" s="99">
        <f>I37/I32</f>
        <v>52459662.960565992</v>
      </c>
      <c r="K32" s="1" t="s">
        <v>181</v>
      </c>
      <c r="L32" s="94">
        <v>41573714</v>
      </c>
      <c r="M32">
        <f>L32/L31</f>
        <v>0.64295507985872835</v>
      </c>
      <c r="N32">
        <f>M32/M27</f>
        <v>0.65530995128768432</v>
      </c>
      <c r="O32" s="99">
        <f>N37/N32</f>
        <v>67147507.426935703</v>
      </c>
    </row>
    <row r="33" spans="1:15">
      <c r="A33" s="1"/>
      <c r="E33" s="2"/>
      <c r="F33" s="1"/>
      <c r="J33" s="2"/>
      <c r="K33" s="1"/>
      <c r="O33" s="2"/>
    </row>
    <row r="34" spans="1:15">
      <c r="A34" s="1"/>
      <c r="E34" s="2"/>
      <c r="F34" s="1"/>
      <c r="J34" s="2"/>
      <c r="K34" s="1"/>
      <c r="O34" s="2"/>
    </row>
    <row r="35" spans="1:15">
      <c r="A35" s="1"/>
      <c r="B35" s="95" t="s">
        <v>188</v>
      </c>
      <c r="C35" s="95" t="s">
        <v>189</v>
      </c>
      <c r="D35" s="96" t="s">
        <v>190</v>
      </c>
      <c r="E35" s="2"/>
      <c r="F35" s="1"/>
      <c r="G35" s="95" t="s">
        <v>188</v>
      </c>
      <c r="H35" s="95" t="s">
        <v>189</v>
      </c>
      <c r="I35" s="96" t="s">
        <v>190</v>
      </c>
      <c r="J35" s="2"/>
      <c r="K35" s="1"/>
      <c r="L35" s="95" t="s">
        <v>188</v>
      </c>
      <c r="M35" s="95" t="s">
        <v>189</v>
      </c>
      <c r="N35" s="96" t="s">
        <v>190</v>
      </c>
      <c r="O35" s="2"/>
    </row>
    <row r="36" spans="1:15">
      <c r="A36" s="1" t="s">
        <v>180</v>
      </c>
      <c r="B36">
        <v>1</v>
      </c>
      <c r="C36">
        <f>B36/B36</f>
        <v>1</v>
      </c>
      <c r="D36" s="98">
        <f>C36/C26</f>
        <v>1</v>
      </c>
      <c r="E36" s="2"/>
      <c r="F36" s="1" t="s">
        <v>180</v>
      </c>
      <c r="G36">
        <v>1</v>
      </c>
      <c r="H36">
        <f>G36/G36</f>
        <v>1</v>
      </c>
      <c r="I36">
        <f>H36/H26</f>
        <v>1</v>
      </c>
      <c r="J36" s="2"/>
      <c r="K36" s="1" t="s">
        <v>180</v>
      </c>
      <c r="L36">
        <v>1</v>
      </c>
      <c r="M36">
        <f>L36/L36</f>
        <v>1</v>
      </c>
      <c r="N36">
        <f>M36/M26</f>
        <v>1</v>
      </c>
      <c r="O36" s="2"/>
    </row>
    <row r="37" spans="1:15" ht="15.75" thickBot="1">
      <c r="A37" s="100" t="s">
        <v>181</v>
      </c>
      <c r="B37" s="101">
        <v>52309291</v>
      </c>
      <c r="C37" s="101">
        <f>B37/B36</f>
        <v>52309291</v>
      </c>
      <c r="D37" s="102">
        <f>C37/C27</f>
        <v>54434922.205591366</v>
      </c>
      <c r="E37" s="26"/>
      <c r="F37" s="100" t="s">
        <v>181</v>
      </c>
      <c r="G37" s="101">
        <v>41683283</v>
      </c>
      <c r="H37" s="25">
        <f>G37/G36</f>
        <v>41683283</v>
      </c>
      <c r="I37" s="25">
        <f>H37/H27</f>
        <v>45300424.16845873</v>
      </c>
      <c r="J37" s="26"/>
      <c r="K37" s="100" t="s">
        <v>181</v>
      </c>
      <c r="L37" s="101">
        <v>43172831</v>
      </c>
      <c r="M37" s="25">
        <f>L37/L36</f>
        <v>43172831</v>
      </c>
      <c r="N37" s="25">
        <f>M37/M27</f>
        <v>44002429.821034655</v>
      </c>
      <c r="O37" s="26"/>
    </row>
    <row r="47" spans="1:15">
      <c r="A47" s="93"/>
      <c r="B47" s="93"/>
    </row>
    <row r="48" spans="1:15">
      <c r="A48" s="8"/>
      <c r="B48" s="8"/>
      <c r="G48" s="103"/>
      <c r="I48" s="103"/>
    </row>
    <row r="49" spans="1:11">
      <c r="A49" s="8"/>
      <c r="B49" s="8"/>
      <c r="G49" s="94"/>
    </row>
    <row r="50" spans="1:11">
      <c r="A50" s="8"/>
      <c r="B50" s="8"/>
      <c r="G50" s="94"/>
    </row>
    <row r="53" spans="1:11">
      <c r="G53" s="95"/>
      <c r="I53" s="95"/>
      <c r="K53" s="96"/>
    </row>
    <row r="54" spans="1:11">
      <c r="G54" s="103"/>
      <c r="I54" s="103"/>
      <c r="K54" s="103"/>
    </row>
    <row r="55" spans="1:11">
      <c r="G55" s="94"/>
    </row>
    <row r="56" spans="1:11">
      <c r="G56" s="94"/>
    </row>
    <row r="59" spans="1:11">
      <c r="G59" s="95"/>
      <c r="I59" s="95"/>
      <c r="K59" s="96"/>
    </row>
    <row r="60" spans="1:11">
      <c r="G60" s="103"/>
      <c r="I60" s="103"/>
      <c r="K60" s="103"/>
    </row>
    <row r="62" spans="1:11">
      <c r="G62" s="94"/>
    </row>
  </sheetData>
  <mergeCells count="7">
    <mergeCell ref="E3:H3"/>
    <mergeCell ref="I3:L3"/>
    <mergeCell ref="F24:J24"/>
    <mergeCell ref="K24:O24"/>
    <mergeCell ref="A24:E24"/>
    <mergeCell ref="A3:D3"/>
    <mergeCell ref="F16:H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7352E-36D3-42CB-94BF-1E9CF9A696E8}">
  <dimension ref="A1:M56"/>
  <sheetViews>
    <sheetView topLeftCell="A25" workbookViewId="0">
      <selection activeCell="G44" sqref="G44"/>
    </sheetView>
  </sheetViews>
  <sheetFormatPr defaultRowHeight="15"/>
  <cols>
    <col min="1" max="1" width="14.5703125" customWidth="1"/>
    <col min="2" max="2" width="21.42578125" customWidth="1"/>
    <col min="3" max="3" width="17.5703125" customWidth="1"/>
    <col min="4" max="4" width="13" customWidth="1"/>
    <col min="5" max="5" width="17.140625" customWidth="1"/>
    <col min="6" max="6" width="28.85546875" customWidth="1"/>
    <col min="7" max="7" width="22.28515625" customWidth="1"/>
    <col min="8" max="8" width="18.140625" customWidth="1"/>
    <col min="9" max="9" width="16" customWidth="1"/>
    <col min="11" max="11" width="31.5703125" customWidth="1"/>
  </cols>
  <sheetData>
    <row r="1" spans="2:11">
      <c r="B1" s="7" t="s">
        <v>191</v>
      </c>
    </row>
    <row r="2" spans="2:11" ht="15.75" thickBot="1"/>
    <row r="3" spans="2:11" ht="15.75" thickBot="1">
      <c r="B3" s="187" t="s">
        <v>42</v>
      </c>
      <c r="C3" s="188"/>
      <c r="D3" s="188"/>
      <c r="E3" s="188"/>
      <c r="F3" s="189"/>
      <c r="G3" s="187" t="s">
        <v>47</v>
      </c>
      <c r="H3" s="188"/>
      <c r="I3" s="188"/>
      <c r="J3" s="188"/>
      <c r="K3" s="189"/>
    </row>
    <row r="4" spans="2:11">
      <c r="B4" s="12"/>
      <c r="C4" s="77" t="s">
        <v>177</v>
      </c>
      <c r="D4" s="77" t="s">
        <v>178</v>
      </c>
      <c r="E4" s="29"/>
      <c r="F4" s="30"/>
      <c r="G4" s="12"/>
      <c r="H4" s="77" t="s">
        <v>177</v>
      </c>
      <c r="I4" s="77" t="s">
        <v>178</v>
      </c>
      <c r="J4" s="29"/>
      <c r="K4" s="30"/>
    </row>
    <row r="5" spans="2:11">
      <c r="B5" s="1" t="s">
        <v>192</v>
      </c>
      <c r="C5" s="94">
        <v>37895832</v>
      </c>
      <c r="D5">
        <f>C5/C5</f>
        <v>1</v>
      </c>
      <c r="F5" s="2"/>
      <c r="G5" s="1" t="s">
        <v>192</v>
      </c>
      <c r="H5" s="138">
        <v>31107472</v>
      </c>
      <c r="I5">
        <f>H5/H5</f>
        <v>1</v>
      </c>
      <c r="K5" s="2"/>
    </row>
    <row r="6" spans="2:11">
      <c r="B6" s="167" t="s">
        <v>193</v>
      </c>
      <c r="C6" s="94">
        <v>47909986</v>
      </c>
      <c r="D6">
        <f>C6/C5</f>
        <v>1.2642547602596508</v>
      </c>
      <c r="F6" s="2"/>
      <c r="G6" s="167" t="s">
        <v>193</v>
      </c>
      <c r="H6" s="138">
        <v>38794300</v>
      </c>
      <c r="I6">
        <f>H6/H5</f>
        <v>1.2471055185712294</v>
      </c>
      <c r="K6" s="2"/>
    </row>
    <row r="7" spans="2:11">
      <c r="B7" s="106" t="s">
        <v>194</v>
      </c>
      <c r="C7" s="94">
        <v>46485217</v>
      </c>
      <c r="D7">
        <f>C7/C5</f>
        <v>1.226657775979163</v>
      </c>
      <c r="F7" s="2"/>
      <c r="G7" s="106" t="s">
        <v>194</v>
      </c>
      <c r="H7" s="138">
        <v>36750279</v>
      </c>
      <c r="I7">
        <f>H7/H5</f>
        <v>1.1813971575703741</v>
      </c>
      <c r="K7" s="2"/>
    </row>
    <row r="8" spans="2:11">
      <c r="B8" s="1"/>
      <c r="F8" s="2"/>
      <c r="G8" s="1"/>
      <c r="K8" s="2"/>
    </row>
    <row r="9" spans="2:11">
      <c r="B9" s="1"/>
      <c r="C9" s="95" t="s">
        <v>186</v>
      </c>
      <c r="D9" s="95" t="s">
        <v>187</v>
      </c>
      <c r="F9" s="2"/>
      <c r="G9" s="1"/>
      <c r="H9" s="95" t="s">
        <v>186</v>
      </c>
      <c r="I9" s="95" t="s">
        <v>187</v>
      </c>
      <c r="K9" s="2"/>
    </row>
    <row r="10" spans="2:11">
      <c r="B10" s="1" t="s">
        <v>192</v>
      </c>
      <c r="C10" s="94">
        <v>46766823</v>
      </c>
      <c r="D10">
        <f>C10/C10</f>
        <v>1</v>
      </c>
      <c r="F10" s="2"/>
      <c r="G10" s="1" t="s">
        <v>192</v>
      </c>
      <c r="H10" s="138">
        <v>34911208</v>
      </c>
      <c r="I10">
        <f>H10/H10</f>
        <v>1</v>
      </c>
      <c r="K10" s="2"/>
    </row>
    <row r="11" spans="2:11">
      <c r="B11" s="167" t="s">
        <v>193</v>
      </c>
      <c r="C11" s="94">
        <v>45853501</v>
      </c>
      <c r="D11">
        <f>C11/C10</f>
        <v>0.98047072814845682</v>
      </c>
      <c r="F11" s="2"/>
      <c r="G11" s="167" t="s">
        <v>193</v>
      </c>
      <c r="H11" s="138">
        <v>32976279</v>
      </c>
      <c r="I11">
        <f>H11/H10</f>
        <v>0.94457570760656573</v>
      </c>
      <c r="K11" s="2"/>
    </row>
    <row r="12" spans="2:11">
      <c r="B12" s="106" t="s">
        <v>194</v>
      </c>
      <c r="C12" s="94">
        <v>44010229</v>
      </c>
      <c r="D12">
        <f>C12/C10</f>
        <v>0.94105663324617972</v>
      </c>
      <c r="F12" s="2"/>
      <c r="G12" s="106" t="s">
        <v>194</v>
      </c>
      <c r="H12" s="138">
        <v>42138693</v>
      </c>
      <c r="I12">
        <f>H12/H10</f>
        <v>1.2070247755391335</v>
      </c>
      <c r="K12" s="2"/>
    </row>
    <row r="13" spans="2:11">
      <c r="B13" s="1"/>
      <c r="F13" s="2"/>
      <c r="G13" s="1"/>
      <c r="K13" s="2"/>
    </row>
    <row r="14" spans="2:11">
      <c r="B14" s="1"/>
      <c r="C14" s="95" t="s">
        <v>188</v>
      </c>
      <c r="D14" s="95" t="s">
        <v>189</v>
      </c>
      <c r="F14" s="2"/>
      <c r="G14" s="1"/>
      <c r="H14" s="95" t="s">
        <v>188</v>
      </c>
      <c r="I14" s="95" t="s">
        <v>189</v>
      </c>
      <c r="K14" s="2"/>
    </row>
    <row r="15" spans="2:11">
      <c r="B15" s="1" t="s">
        <v>192</v>
      </c>
      <c r="C15" s="94">
        <v>31550936</v>
      </c>
      <c r="D15">
        <f>C15/C15</f>
        <v>1</v>
      </c>
      <c r="F15" s="2"/>
      <c r="G15" s="1" t="s">
        <v>192</v>
      </c>
      <c r="H15" s="138">
        <v>17487120</v>
      </c>
      <c r="I15">
        <f>H15/H15</f>
        <v>1</v>
      </c>
      <c r="K15" s="2"/>
    </row>
    <row r="16" spans="2:11">
      <c r="B16" s="167" t="s">
        <v>193</v>
      </c>
      <c r="C16" s="94">
        <v>5842936</v>
      </c>
      <c r="D16">
        <f>C16/C15</f>
        <v>0.18519057564567973</v>
      </c>
      <c r="F16" s="2"/>
      <c r="G16" s="167" t="s">
        <v>193</v>
      </c>
      <c r="H16" s="138">
        <v>3152702</v>
      </c>
      <c r="I16">
        <f>H16/H15</f>
        <v>0.18028709129919621</v>
      </c>
      <c r="K16" s="2"/>
    </row>
    <row r="17" spans="2:13">
      <c r="B17" s="106" t="s">
        <v>194</v>
      </c>
      <c r="C17" s="94">
        <v>6721238</v>
      </c>
      <c r="D17">
        <f>C17/C15</f>
        <v>0.21302816499643623</v>
      </c>
      <c r="F17" s="2"/>
      <c r="G17" s="106" t="s">
        <v>194</v>
      </c>
      <c r="H17" s="138">
        <v>3802217</v>
      </c>
      <c r="I17">
        <f>H17/H15</f>
        <v>0.21742957102141461</v>
      </c>
      <c r="K17" s="2"/>
    </row>
    <row r="18" spans="2:13">
      <c r="B18" s="1"/>
      <c r="F18" s="2"/>
      <c r="G18" s="1"/>
      <c r="K18" s="2"/>
      <c r="M18" s="3"/>
    </row>
    <row r="19" spans="2:13">
      <c r="B19" s="1"/>
      <c r="F19" s="2"/>
      <c r="G19" s="1"/>
      <c r="K19" s="2"/>
    </row>
    <row r="20" spans="2:13">
      <c r="B20" s="1"/>
      <c r="C20" s="95" t="s">
        <v>184</v>
      </c>
      <c r="D20" s="95" t="s">
        <v>190</v>
      </c>
      <c r="E20" s="95"/>
      <c r="F20" s="97" t="s">
        <v>195</v>
      </c>
      <c r="G20" s="1"/>
      <c r="H20" s="95" t="s">
        <v>184</v>
      </c>
      <c r="I20" s="95" t="s">
        <v>190</v>
      </c>
      <c r="J20" s="95"/>
      <c r="K20" s="97" t="s">
        <v>195</v>
      </c>
    </row>
    <row r="21" spans="2:13">
      <c r="B21" s="1" t="s">
        <v>192</v>
      </c>
      <c r="C21">
        <f>D10/D5</f>
        <v>1</v>
      </c>
      <c r="D21">
        <f>D15/D5</f>
        <v>1</v>
      </c>
      <c r="F21" s="105">
        <f>D21/C21</f>
        <v>1</v>
      </c>
      <c r="G21" s="1" t="s">
        <v>192</v>
      </c>
      <c r="H21">
        <f>I10/I5</f>
        <v>1</v>
      </c>
      <c r="I21">
        <f>I15/I5</f>
        <v>1</v>
      </c>
      <c r="K21" s="105">
        <v>1</v>
      </c>
    </row>
    <row r="22" spans="2:13">
      <c r="B22" s="167" t="s">
        <v>193</v>
      </c>
      <c r="C22">
        <f>D11/D6</f>
        <v>0.77553255796884579</v>
      </c>
      <c r="D22">
        <f>D16/D6</f>
        <v>0.14648200779378165</v>
      </c>
      <c r="F22" s="105">
        <f>D22/C22</f>
        <v>0.18887924986337715</v>
      </c>
      <c r="G22" s="167" t="s">
        <v>193</v>
      </c>
      <c r="H22">
        <f>I11/I6</f>
        <v>0.75741442367181344</v>
      </c>
      <c r="I22">
        <f>I16/I6</f>
        <v>0.1445644242724109</v>
      </c>
      <c r="K22" s="105">
        <v>0.1908</v>
      </c>
    </row>
    <row r="23" spans="2:13">
      <c r="B23" s="106" t="s">
        <v>194</v>
      </c>
      <c r="C23">
        <f>D12/D7</f>
        <v>0.76717129396175221</v>
      </c>
      <c r="D23">
        <f>D17/D7</f>
        <v>0.17366552364320959</v>
      </c>
      <c r="F23" s="105">
        <f>D23/C23</f>
        <v>0.22637124852050028</v>
      </c>
      <c r="G23" s="106" t="s">
        <v>194</v>
      </c>
      <c r="H23">
        <f>I12/I7</f>
        <v>1.0216926355413487</v>
      </c>
      <c r="I23">
        <f>I17/I7</f>
        <v>0.18404443385370398</v>
      </c>
      <c r="K23" s="105">
        <v>0.18013599999999999</v>
      </c>
    </row>
    <row r="24" spans="2:13" ht="15.75" thickBot="1">
      <c r="B24" s="100"/>
      <c r="C24" s="25"/>
      <c r="D24" s="25"/>
      <c r="E24" s="25"/>
      <c r="F24" s="26"/>
      <c r="G24" s="100"/>
      <c r="H24" s="25"/>
      <c r="I24" s="25"/>
      <c r="J24" s="25"/>
      <c r="K24" s="26"/>
    </row>
    <row r="28" spans="2:13" ht="18">
      <c r="B28" s="7" t="s">
        <v>196</v>
      </c>
    </row>
    <row r="29" spans="2:13" ht="15.75" thickBot="1"/>
    <row r="30" spans="2:13">
      <c r="B30" s="168" t="s">
        <v>11</v>
      </c>
      <c r="C30" s="170"/>
      <c r="D30" s="169" t="s">
        <v>12</v>
      </c>
      <c r="E30" s="169"/>
      <c r="F30" s="168" t="s">
        <v>13</v>
      </c>
      <c r="G30" s="170"/>
      <c r="H30" s="168" t="s">
        <v>197</v>
      </c>
      <c r="I30" s="170"/>
    </row>
    <row r="31" spans="2:13">
      <c r="B31" s="1" t="s">
        <v>192</v>
      </c>
      <c r="C31" s="108" t="s">
        <v>198</v>
      </c>
      <c r="D31" t="s">
        <v>192</v>
      </c>
      <c r="E31" s="107" t="s">
        <v>198</v>
      </c>
      <c r="F31" s="91" t="s">
        <v>10</v>
      </c>
      <c r="G31" s="92" t="s">
        <v>199</v>
      </c>
      <c r="H31" s="91" t="s">
        <v>10</v>
      </c>
      <c r="I31" s="92" t="s">
        <v>199</v>
      </c>
    </row>
    <row r="32" spans="2:13">
      <c r="B32" s="61">
        <v>6.97</v>
      </c>
      <c r="C32" s="16">
        <v>7.18</v>
      </c>
      <c r="D32" s="8">
        <v>7.16</v>
      </c>
      <c r="E32" s="8">
        <v>7.72</v>
      </c>
      <c r="F32" s="61">
        <v>7.12</v>
      </c>
      <c r="G32" s="16">
        <v>7.27</v>
      </c>
      <c r="H32" s="61">
        <v>6.61</v>
      </c>
      <c r="I32" s="16">
        <v>7.25</v>
      </c>
    </row>
    <row r="33" spans="1:9">
      <c r="B33" s="61">
        <v>7.02</v>
      </c>
      <c r="C33" s="16">
        <v>7.02</v>
      </c>
      <c r="D33" s="8">
        <v>7.43</v>
      </c>
      <c r="E33" s="8">
        <v>8.34</v>
      </c>
      <c r="F33" s="61">
        <v>7.49</v>
      </c>
      <c r="G33" s="16">
        <v>7.95</v>
      </c>
      <c r="H33" s="61">
        <v>7.2</v>
      </c>
      <c r="I33" s="16">
        <v>6.95</v>
      </c>
    </row>
    <row r="34" spans="1:9">
      <c r="B34" s="61">
        <v>6.85</v>
      </c>
      <c r="C34" s="16">
        <v>7.2</v>
      </c>
      <c r="D34" s="8"/>
      <c r="E34" s="8">
        <v>8.85</v>
      </c>
      <c r="F34" s="61">
        <v>7.1</v>
      </c>
      <c r="G34" s="16">
        <v>7.54</v>
      </c>
      <c r="H34" s="61">
        <v>6.76</v>
      </c>
      <c r="I34" s="16">
        <v>6.98</v>
      </c>
    </row>
    <row r="35" spans="1:9">
      <c r="B35" s="61">
        <v>6.77</v>
      </c>
      <c r="C35" s="16">
        <v>7.22</v>
      </c>
      <c r="D35" s="8"/>
      <c r="E35" s="8">
        <v>8.0299999999999994</v>
      </c>
      <c r="F35" s="61">
        <v>6.98</v>
      </c>
      <c r="G35" s="16">
        <v>7.53</v>
      </c>
      <c r="H35" s="61">
        <v>6.93</v>
      </c>
      <c r="I35" s="16">
        <v>7.12</v>
      </c>
    </row>
    <row r="36" spans="1:9">
      <c r="B36" s="61">
        <v>7.19</v>
      </c>
      <c r="C36" s="16">
        <v>8.1199999999999992</v>
      </c>
      <c r="D36" s="8"/>
      <c r="E36" s="8">
        <v>9.51</v>
      </c>
      <c r="F36" s="1"/>
      <c r="G36" s="16">
        <v>7.62</v>
      </c>
      <c r="H36" s="61">
        <v>8</v>
      </c>
      <c r="I36" s="16">
        <v>8.4</v>
      </c>
    </row>
    <row r="37" spans="1:9" ht="15.75" thickBot="1">
      <c r="B37" s="109"/>
      <c r="C37" s="19">
        <v>7.61</v>
      </c>
      <c r="D37" s="18"/>
      <c r="E37" s="18"/>
      <c r="F37" s="61"/>
      <c r="G37" s="16">
        <v>7.71</v>
      </c>
      <c r="H37" s="61">
        <v>7.55</v>
      </c>
      <c r="I37" s="16">
        <v>7.09</v>
      </c>
    </row>
    <row r="38" spans="1:9" ht="15.75" thickBot="1">
      <c r="F38" s="109"/>
      <c r="G38" s="19">
        <v>11.04</v>
      </c>
      <c r="H38" s="109"/>
      <c r="I38" s="19">
        <v>7.9</v>
      </c>
    </row>
    <row r="39" spans="1:9">
      <c r="A39" s="66" t="s">
        <v>53</v>
      </c>
      <c r="B39" s="62">
        <v>6.81</v>
      </c>
      <c r="C39" s="62">
        <v>7.14</v>
      </c>
      <c r="D39" s="62">
        <v>7.16</v>
      </c>
      <c r="E39" s="62">
        <v>7.875</v>
      </c>
      <c r="F39" s="62">
        <v>7.01</v>
      </c>
      <c r="G39" s="62">
        <v>7.53</v>
      </c>
      <c r="H39" s="62">
        <v>6.7229999999999999</v>
      </c>
      <c r="I39" s="62">
        <v>6.98</v>
      </c>
    </row>
    <row r="40" spans="1:9">
      <c r="A40" s="66" t="s">
        <v>24</v>
      </c>
      <c r="B40" s="62">
        <v>6.97</v>
      </c>
      <c r="C40" s="62">
        <v>7.21</v>
      </c>
      <c r="D40" s="62">
        <v>7.2949999999999999</v>
      </c>
      <c r="E40" s="62">
        <v>8.34</v>
      </c>
      <c r="F40" s="62">
        <v>7.11</v>
      </c>
      <c r="G40" s="62">
        <v>7.62</v>
      </c>
      <c r="H40" s="62">
        <v>7.0650000000000004</v>
      </c>
      <c r="I40" s="62">
        <v>7.12</v>
      </c>
    </row>
    <row r="41" spans="1:9">
      <c r="A41" s="66" t="s">
        <v>54</v>
      </c>
      <c r="B41" s="62">
        <v>7.1050000000000004</v>
      </c>
      <c r="C41" s="62">
        <v>7.7380000000000004</v>
      </c>
      <c r="D41" s="62">
        <v>7.43</v>
      </c>
      <c r="E41" s="62">
        <v>9.18</v>
      </c>
      <c r="F41" s="62">
        <v>7.3979999999999997</v>
      </c>
      <c r="G41" s="62">
        <v>7.95</v>
      </c>
      <c r="H41" s="62">
        <v>7.6630000000000003</v>
      </c>
      <c r="I41" s="62">
        <v>7.9</v>
      </c>
    </row>
    <row r="43" spans="1:9">
      <c r="F43" s="83"/>
    </row>
    <row r="44" spans="1:9">
      <c r="E44" s="83"/>
    </row>
    <row r="45" spans="1:9">
      <c r="E45" s="83"/>
    </row>
    <row r="46" spans="1:9">
      <c r="E46" s="83"/>
    </row>
    <row r="51" spans="2:6">
      <c r="D51" s="8"/>
      <c r="E51" s="8"/>
      <c r="F51" s="8"/>
    </row>
    <row r="52" spans="2:6">
      <c r="D52" s="8"/>
      <c r="E52" s="8"/>
      <c r="F52" s="8"/>
    </row>
    <row r="53" spans="2:6">
      <c r="B53" s="8"/>
      <c r="D53" s="8"/>
      <c r="E53" s="8"/>
    </row>
    <row r="54" spans="2:6">
      <c r="B54" s="8"/>
      <c r="D54" s="8"/>
      <c r="E54" s="8"/>
    </row>
    <row r="55" spans="2:6">
      <c r="B55" s="8"/>
      <c r="D55" s="8"/>
      <c r="E55" s="8"/>
    </row>
    <row r="56" spans="2:6">
      <c r="B56" s="8"/>
      <c r="D56" s="8"/>
      <c r="E56" s="8"/>
    </row>
  </sheetData>
  <mergeCells count="6">
    <mergeCell ref="B3:F3"/>
    <mergeCell ref="G3:K3"/>
    <mergeCell ref="B30:C30"/>
    <mergeCell ref="D30:E30"/>
    <mergeCell ref="F30:G30"/>
    <mergeCell ref="H30:I3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12</vt:i4>
      </vt:variant>
    </vt:vector>
  </HeadingPairs>
  <TitlesOfParts>
    <vt:vector size="12" baseType="lpstr">
      <vt:lpstr>Blots</vt:lpstr>
      <vt:lpstr>Fig. 2D</vt:lpstr>
      <vt:lpstr>Fig.3B</vt:lpstr>
      <vt:lpstr>Fig.4</vt:lpstr>
      <vt:lpstr>Fig. 5</vt:lpstr>
      <vt:lpstr>Fig. 6</vt:lpstr>
      <vt:lpstr>Suppl. Fig. 2</vt:lpstr>
      <vt:lpstr>Suppl. Fig. 3</vt:lpstr>
      <vt:lpstr>Suppl. Fig. 4</vt:lpstr>
      <vt:lpstr>Suppl. Fig. 5</vt:lpstr>
      <vt:lpstr>Suppl. Fig. 6</vt:lpstr>
      <vt:lpstr>Suppl. Fig. 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Giulia Fasano</dc:creator>
  <cp:keywords/>
  <dc:description/>
  <cp:lastModifiedBy>Lauri Antonella</cp:lastModifiedBy>
  <cp:revision/>
  <dcterms:created xsi:type="dcterms:W3CDTF">2023-08-16T12:42:40Z</dcterms:created>
  <dcterms:modified xsi:type="dcterms:W3CDTF">2023-09-14T17:17:23Z</dcterms:modified>
  <cp:category/>
  <cp:contentStatus/>
</cp:coreProperties>
</file>