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kamuralab/Desktop/"/>
    </mc:Choice>
  </mc:AlternateContent>
  <xr:revisionPtr revIDLastSave="0" documentId="13_ncr:1_{272C1DF9-499E-B248-9EA7-E4FC5B704947}" xr6:coauthVersionLast="36" xr6:coauthVersionMax="36" xr10:uidLastSave="{00000000-0000-0000-0000-000000000000}"/>
  <bookViews>
    <workbookView xWindow="3980" yWindow="1560" windowWidth="32400" windowHeight="17620" xr2:uid="{48D0943C-189F-B24E-98D5-8578C9AEFFB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6" i="1" l="1"/>
  <c r="AO15" i="1"/>
  <c r="AO14" i="1"/>
  <c r="AO13" i="1"/>
  <c r="AO12" i="1"/>
  <c r="AO11" i="1"/>
  <c r="AO10" i="1"/>
  <c r="AQ16" i="1"/>
  <c r="AQ15" i="1"/>
  <c r="AQ14" i="1"/>
  <c r="AQ13" i="1"/>
  <c r="AQ12" i="1"/>
  <c r="AQ11" i="1"/>
  <c r="AQ10" i="1"/>
  <c r="AJ16" i="1"/>
  <c r="AJ15" i="1"/>
  <c r="AJ14" i="1"/>
  <c r="AJ13" i="1"/>
  <c r="AJ12" i="1"/>
  <c r="AJ11" i="1"/>
  <c r="AJ10" i="1"/>
  <c r="AL16" i="1"/>
  <c r="AL15" i="1"/>
  <c r="AL14" i="1"/>
  <c r="AL13" i="1"/>
  <c r="AL12" i="1"/>
  <c r="AL11" i="1"/>
  <c r="AL10" i="1"/>
  <c r="R10" i="1"/>
  <c r="K16" i="1"/>
  <c r="K15" i="1"/>
  <c r="K14" i="1"/>
  <c r="K13" i="1"/>
  <c r="K12" i="1"/>
  <c r="K11" i="1"/>
  <c r="K10" i="1"/>
  <c r="M16" i="1"/>
  <c r="M15" i="1"/>
  <c r="M14" i="1"/>
  <c r="M13" i="1"/>
  <c r="M12" i="1"/>
  <c r="M11" i="1"/>
  <c r="M10" i="1"/>
  <c r="AG16" i="1"/>
  <c r="AE16" i="1"/>
  <c r="AB16" i="1"/>
  <c r="Z16" i="1"/>
  <c r="W16" i="1"/>
  <c r="U16" i="1"/>
  <c r="AG15" i="1"/>
  <c r="AE15" i="1"/>
  <c r="AB15" i="1"/>
  <c r="Z15" i="1"/>
  <c r="W15" i="1"/>
  <c r="U15" i="1"/>
  <c r="AG14" i="1"/>
  <c r="AE14" i="1"/>
  <c r="AB14" i="1"/>
  <c r="Z14" i="1"/>
  <c r="W14" i="1"/>
  <c r="U14" i="1"/>
  <c r="AG13" i="1"/>
  <c r="AE13" i="1"/>
  <c r="AB13" i="1"/>
  <c r="Z13" i="1"/>
  <c r="W13" i="1"/>
  <c r="U13" i="1"/>
  <c r="AG12" i="1"/>
  <c r="AE12" i="1"/>
  <c r="AB12" i="1"/>
  <c r="Z12" i="1"/>
  <c r="W12" i="1"/>
  <c r="U12" i="1"/>
  <c r="AG11" i="1"/>
  <c r="AE11" i="1"/>
  <c r="AB11" i="1"/>
  <c r="Z11" i="1"/>
  <c r="W11" i="1"/>
  <c r="U11" i="1"/>
  <c r="AG10" i="1"/>
  <c r="AE10" i="1"/>
  <c r="AB10" i="1"/>
  <c r="Z10" i="1"/>
  <c r="W10" i="1"/>
  <c r="U10" i="1"/>
  <c r="R16" i="1"/>
  <c r="P16" i="1"/>
  <c r="R15" i="1"/>
  <c r="P15" i="1"/>
  <c r="R14" i="1"/>
  <c r="P14" i="1"/>
  <c r="R13" i="1"/>
  <c r="P13" i="1"/>
  <c r="R12" i="1"/>
  <c r="P12" i="1"/>
  <c r="R11" i="1"/>
  <c r="P11" i="1"/>
  <c r="P10" i="1"/>
  <c r="H16" i="1"/>
  <c r="H15" i="1"/>
  <c r="H14" i="1"/>
  <c r="H13" i="1"/>
  <c r="H12" i="1"/>
  <c r="H11" i="1"/>
  <c r="H10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<sst xmlns="http://schemas.openxmlformats.org/spreadsheetml/2006/main" count="68" uniqueCount="20">
  <si>
    <t>skull</t>
  </si>
  <si>
    <t>coracoid</t>
  </si>
  <si>
    <t>length</t>
  </si>
  <si>
    <t>height</t>
  </si>
  <si>
    <t>lengh</t>
  </si>
  <si>
    <t>length (dorsal shaft)</t>
  </si>
  <si>
    <t>WT #1</t>
  </si>
  <si>
    <t>Right</t>
  </si>
  <si>
    <t>Left</t>
  </si>
  <si>
    <t>WT #2</t>
  </si>
  <si>
    <t>WT #3</t>
  </si>
  <si>
    <t>gli3 14ins/14ins #1</t>
  </si>
  <si>
    <t>gli3 14ins/14ins #2</t>
  </si>
  <si>
    <t>gli3 14ins/14ins #3</t>
  </si>
  <si>
    <t>gli3 14ins/14ins; shh 30% #1</t>
  </si>
  <si>
    <t>gli3 14ins/14ins; shh 30% #2</t>
  </si>
  <si>
    <t>measurement</t>
  </si>
  <si>
    <t>standardized</t>
  </si>
  <si>
    <t>cleithrum</t>
  </si>
  <si>
    <t>scapula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</si>
</sst>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4EEC-EF5F-1A49-A16C-DBE54A69BC67}">
  <dimension ref="C5:AQ16"/>
  <sheetViews>
    <sheetView tabSelected="1" workbookViewId="0">
      <selection activeCell="AN31" sqref="AN31"/>
    </sheetView>
  </sheetViews>
  <sheetFormatPr baseColWidth="10" defaultRowHeight="16" x14ac:dyDescent="0.2"/>
  <cols>
    <col min="4" max="4" width="21.5" customWidth="1"/>
    <col min="5" max="5" width="16.33203125" customWidth="1"/>
    <col min="6" max="6" width="13.5" customWidth="1"/>
    <col min="7" max="7" width="14.6640625" customWidth="1"/>
    <col min="8" max="8" width="13.6640625" customWidth="1"/>
    <col min="9" max="9" width="3.6640625" customWidth="1"/>
    <col min="10" max="10" width="14.5" customWidth="1"/>
    <col min="11" max="11" width="13.83203125" customWidth="1"/>
    <col min="12" max="12" width="14.33203125" customWidth="1"/>
    <col min="13" max="13" width="13.6640625" customWidth="1"/>
    <col min="14" max="14" width="3.1640625" customWidth="1"/>
    <col min="15" max="15" width="14" customWidth="1"/>
    <col min="16" max="16" width="14.5" customWidth="1"/>
    <col min="17" max="17" width="15" customWidth="1"/>
    <col min="18" max="18" width="14.83203125" customWidth="1"/>
    <col min="19" max="19" width="3" customWidth="1"/>
    <col min="20" max="21" width="14.5" customWidth="1"/>
    <col min="22" max="22" width="15.83203125" customWidth="1"/>
    <col min="23" max="23" width="15.1640625" customWidth="1"/>
    <col min="24" max="24" width="3" customWidth="1"/>
    <col min="25" max="25" width="14.5" customWidth="1"/>
    <col min="26" max="26" width="15.5" customWidth="1"/>
    <col min="27" max="27" width="14.83203125" customWidth="1"/>
    <col min="28" max="28" width="15.33203125" customWidth="1"/>
    <col min="29" max="29" width="2.83203125" customWidth="1"/>
    <col min="30" max="30" width="15.83203125" customWidth="1"/>
    <col min="31" max="31" width="14.83203125" customWidth="1"/>
    <col min="32" max="32" width="15.33203125" customWidth="1"/>
    <col min="33" max="33" width="16.33203125" customWidth="1"/>
    <col min="34" max="34" width="2.83203125" customWidth="1"/>
    <col min="35" max="35" width="13.83203125" customWidth="1"/>
    <col min="36" max="36" width="16.33203125" customWidth="1"/>
    <col min="37" max="37" width="15.83203125" customWidth="1"/>
    <col min="38" max="38" width="15" customWidth="1"/>
    <col min="39" max="39" width="2.83203125" customWidth="1"/>
    <col min="40" max="40" width="14.6640625" customWidth="1"/>
    <col min="41" max="41" width="15" customWidth="1"/>
    <col min="42" max="42" width="15.1640625" customWidth="1"/>
    <col min="43" max="43" width="15.83203125" customWidth="1"/>
  </cols>
  <sheetData>
    <row r="5" spans="3:43" ht="17" thickBot="1" x14ac:dyDescent="0.25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</row>
    <row r="6" spans="3:43" s="1" customFormat="1" ht="17" thickBot="1" x14ac:dyDescent="0.25">
      <c r="E6" s="8" t="s">
        <v>6</v>
      </c>
      <c r="F6" s="8"/>
      <c r="G6" s="8"/>
      <c r="H6" s="8"/>
      <c r="J6" s="8" t="s">
        <v>9</v>
      </c>
      <c r="K6" s="8"/>
      <c r="L6" s="8"/>
      <c r="M6" s="8"/>
      <c r="O6" s="9" t="s">
        <v>10</v>
      </c>
      <c r="P6" s="9"/>
      <c r="Q6" s="9"/>
      <c r="R6" s="9"/>
      <c r="S6" s="2"/>
      <c r="T6" s="9" t="s">
        <v>11</v>
      </c>
      <c r="U6" s="9"/>
      <c r="V6" s="9"/>
      <c r="W6" s="9"/>
      <c r="X6" s="2"/>
      <c r="Y6" s="9" t="s">
        <v>12</v>
      </c>
      <c r="Z6" s="9"/>
      <c r="AA6" s="9"/>
      <c r="AB6" s="9"/>
      <c r="AC6" s="2"/>
      <c r="AD6" s="9" t="s">
        <v>13</v>
      </c>
      <c r="AE6" s="9"/>
      <c r="AF6" s="9"/>
      <c r="AG6" s="9"/>
      <c r="AH6" s="2"/>
      <c r="AI6" s="9" t="s">
        <v>14</v>
      </c>
      <c r="AJ6" s="9"/>
      <c r="AK6" s="9"/>
      <c r="AL6" s="9"/>
      <c r="AM6" s="2"/>
      <c r="AN6" s="9" t="s">
        <v>15</v>
      </c>
      <c r="AO6" s="9"/>
      <c r="AP6" s="9"/>
      <c r="AQ6" s="9"/>
    </row>
    <row r="7" spans="3:43" s="1" customFormat="1" ht="17" thickBot="1" x14ac:dyDescent="0.25">
      <c r="C7" s="3"/>
      <c r="D7" s="3"/>
      <c r="E7" s="4" t="s">
        <v>7</v>
      </c>
      <c r="F7" s="4"/>
      <c r="G7" s="4" t="s">
        <v>8</v>
      </c>
      <c r="H7" s="4"/>
      <c r="I7" s="3"/>
      <c r="J7" s="4" t="s">
        <v>7</v>
      </c>
      <c r="K7" s="4"/>
      <c r="L7" s="4" t="s">
        <v>8</v>
      </c>
      <c r="M7" s="4"/>
      <c r="N7" s="3"/>
      <c r="O7" s="5" t="s">
        <v>7</v>
      </c>
      <c r="P7" s="5"/>
      <c r="Q7" s="5" t="s">
        <v>8</v>
      </c>
      <c r="R7" s="5"/>
      <c r="S7" s="6"/>
      <c r="T7" s="5" t="s">
        <v>7</v>
      </c>
      <c r="U7" s="5"/>
      <c r="V7" s="5" t="s">
        <v>8</v>
      </c>
      <c r="W7" s="5"/>
      <c r="X7" s="6"/>
      <c r="Y7" s="5" t="s">
        <v>7</v>
      </c>
      <c r="Z7" s="5"/>
      <c r="AA7" s="5" t="s">
        <v>8</v>
      </c>
      <c r="AB7" s="5"/>
      <c r="AC7" s="6"/>
      <c r="AD7" s="5" t="s">
        <v>7</v>
      </c>
      <c r="AE7" s="5"/>
      <c r="AF7" s="5" t="s">
        <v>8</v>
      </c>
      <c r="AG7" s="5"/>
      <c r="AH7" s="6"/>
      <c r="AI7" s="5" t="s">
        <v>7</v>
      </c>
      <c r="AJ7" s="5"/>
      <c r="AK7" s="5" t="s">
        <v>8</v>
      </c>
      <c r="AL7" s="5"/>
      <c r="AM7" s="6"/>
      <c r="AN7" s="5" t="s">
        <v>7</v>
      </c>
      <c r="AO7" s="5"/>
      <c r="AP7" s="5" t="s">
        <v>8</v>
      </c>
      <c r="AQ7" s="5"/>
    </row>
    <row r="8" spans="3:43" s="1" customFormat="1" ht="17" thickBot="1" x14ac:dyDescent="0.25">
      <c r="C8" s="3"/>
      <c r="D8" s="3"/>
      <c r="E8" s="3" t="s">
        <v>16</v>
      </c>
      <c r="F8" s="3" t="s">
        <v>17</v>
      </c>
      <c r="G8" s="3" t="s">
        <v>16</v>
      </c>
      <c r="H8" s="3" t="s">
        <v>17</v>
      </c>
      <c r="I8" s="3"/>
      <c r="J8" s="3" t="s">
        <v>16</v>
      </c>
      <c r="K8" s="3" t="s">
        <v>17</v>
      </c>
      <c r="L8" s="3" t="s">
        <v>16</v>
      </c>
      <c r="M8" s="3" t="s">
        <v>17</v>
      </c>
      <c r="N8" s="3"/>
      <c r="O8" s="3" t="s">
        <v>16</v>
      </c>
      <c r="P8" s="3" t="s">
        <v>17</v>
      </c>
      <c r="Q8" s="3" t="s">
        <v>16</v>
      </c>
      <c r="R8" s="3" t="s">
        <v>17</v>
      </c>
      <c r="S8" s="3"/>
      <c r="T8" s="3" t="s">
        <v>16</v>
      </c>
      <c r="U8" s="3" t="s">
        <v>17</v>
      </c>
      <c r="V8" s="3" t="s">
        <v>16</v>
      </c>
      <c r="W8" s="3" t="s">
        <v>17</v>
      </c>
      <c r="X8" s="3"/>
      <c r="Y8" s="3" t="s">
        <v>16</v>
      </c>
      <c r="Z8" s="3" t="s">
        <v>17</v>
      </c>
      <c r="AA8" s="3" t="s">
        <v>16</v>
      </c>
      <c r="AB8" s="3" t="s">
        <v>17</v>
      </c>
      <c r="AC8" s="3"/>
      <c r="AD8" s="3" t="s">
        <v>16</v>
      </c>
      <c r="AE8" s="3" t="s">
        <v>17</v>
      </c>
      <c r="AF8" s="3" t="s">
        <v>16</v>
      </c>
      <c r="AG8" s="3" t="s">
        <v>17</v>
      </c>
      <c r="AH8" s="3"/>
      <c r="AI8" s="3" t="s">
        <v>16</v>
      </c>
      <c r="AJ8" s="3" t="s">
        <v>17</v>
      </c>
      <c r="AK8" s="3" t="s">
        <v>16</v>
      </c>
      <c r="AL8" s="3" t="s">
        <v>17</v>
      </c>
      <c r="AM8" s="3"/>
      <c r="AN8" s="3" t="s">
        <v>16</v>
      </c>
      <c r="AO8" s="3" t="s">
        <v>17</v>
      </c>
      <c r="AP8" s="3" t="s">
        <v>16</v>
      </c>
      <c r="AQ8" s="3" t="s">
        <v>17</v>
      </c>
    </row>
    <row r="9" spans="3:43" s="1" customFormat="1" x14ac:dyDescent="0.2">
      <c r="C9" s="1" t="s">
        <v>0</v>
      </c>
      <c r="D9" s="1" t="s">
        <v>3</v>
      </c>
      <c r="E9" s="1">
        <v>280.01</v>
      </c>
      <c r="G9" s="1">
        <v>273.47000000000003</v>
      </c>
      <c r="J9" s="1">
        <v>277</v>
      </c>
      <c r="L9" s="1">
        <v>293.08</v>
      </c>
      <c r="O9" s="1">
        <v>370.11</v>
      </c>
      <c r="Q9" s="1">
        <v>370.11</v>
      </c>
      <c r="T9" s="1">
        <v>290.06</v>
      </c>
      <c r="V9" s="1">
        <v>309.69</v>
      </c>
      <c r="Y9" s="1">
        <v>228.49</v>
      </c>
      <c r="AA9" s="1">
        <v>281.02</v>
      </c>
      <c r="AD9" s="1">
        <v>195.02</v>
      </c>
      <c r="AF9" s="1">
        <v>276.58999999999997</v>
      </c>
      <c r="AI9" s="1">
        <v>285</v>
      </c>
      <c r="AK9" s="1">
        <v>297.98</v>
      </c>
      <c r="AN9" s="1">
        <v>263.83999999999997</v>
      </c>
      <c r="AP9" s="1">
        <v>231</v>
      </c>
    </row>
    <row r="10" spans="3:43" s="1" customFormat="1" x14ac:dyDescent="0.2">
      <c r="C10" s="1" t="s">
        <v>18</v>
      </c>
      <c r="D10" s="1" t="s">
        <v>3</v>
      </c>
      <c r="E10" s="1">
        <v>167.15</v>
      </c>
      <c r="F10" s="1">
        <f>E10/280.01</f>
        <v>0.59694296632263133</v>
      </c>
      <c r="G10" s="1">
        <v>166.51</v>
      </c>
      <c r="H10" s="1">
        <f>G10/273.47</f>
        <v>0.60887848758547547</v>
      </c>
      <c r="J10" s="1">
        <v>100.28</v>
      </c>
      <c r="K10" s="1">
        <f>J10/277</f>
        <v>0.3620216606498195</v>
      </c>
      <c r="L10" s="1">
        <v>137.53</v>
      </c>
      <c r="M10" s="1">
        <f>L10/293.08</f>
        <v>0.46925754060324831</v>
      </c>
      <c r="O10" s="1">
        <v>235.16</v>
      </c>
      <c r="P10" s="1">
        <f>O10/370.11</f>
        <v>0.63537867120585767</v>
      </c>
      <c r="Q10" s="1">
        <v>260.27</v>
      </c>
      <c r="R10" s="1">
        <f>Q10/370.11</f>
        <v>0.70322336602631641</v>
      </c>
      <c r="T10" s="1">
        <v>69.89</v>
      </c>
      <c r="U10" s="1">
        <f>T10/290.06</f>
        <v>0.24095014824519065</v>
      </c>
      <c r="V10" s="1">
        <v>141.09</v>
      </c>
      <c r="W10" s="1">
        <f>V10/309.69</f>
        <v>0.45558461687493945</v>
      </c>
      <c r="Y10" s="1">
        <v>30.8</v>
      </c>
      <c r="Z10" s="1">
        <f>Y10/228.49</f>
        <v>0.13479802179526457</v>
      </c>
      <c r="AA10" s="1">
        <v>137.31</v>
      </c>
      <c r="AB10" s="1">
        <f>AA10/281.02</f>
        <v>0.48861291011315927</v>
      </c>
      <c r="AD10" s="1">
        <v>74.150000000000006</v>
      </c>
      <c r="AE10" s="1">
        <f>AD10/195.02</f>
        <v>0.38021741359860528</v>
      </c>
      <c r="AF10" s="1">
        <v>47.27</v>
      </c>
      <c r="AG10" s="1">
        <f>AF10/276.59</f>
        <v>0.17090278028851372</v>
      </c>
      <c r="AI10" s="1">
        <v>68.31</v>
      </c>
      <c r="AJ10" s="1">
        <f>AI10/285</f>
        <v>0.23968421052631581</v>
      </c>
      <c r="AK10" s="1">
        <v>66.290000000000006</v>
      </c>
      <c r="AL10" s="1">
        <f>AK10/297.98</f>
        <v>0.22246459493925769</v>
      </c>
      <c r="AN10" s="1">
        <v>64.510000000000005</v>
      </c>
      <c r="AO10" s="1">
        <f>AN10/263.84</f>
        <v>0.24450424499696791</v>
      </c>
      <c r="AP10" s="1">
        <v>58.82</v>
      </c>
      <c r="AQ10" s="1">
        <f>+AP10/231</f>
        <v>0.25463203463203465</v>
      </c>
    </row>
    <row r="11" spans="3:43" s="1" customFormat="1" x14ac:dyDescent="0.2">
      <c r="D11" s="1" t="s">
        <v>5</v>
      </c>
      <c r="E11" s="1">
        <v>33.24</v>
      </c>
      <c r="F11" s="1">
        <f t="shared" ref="F11:F16" si="0">E11/280.01</f>
        <v>0.11871004606978323</v>
      </c>
      <c r="G11" s="1">
        <v>41.76</v>
      </c>
      <c r="H11" s="1">
        <f t="shared" ref="H11:H16" si="1">G11/273.47</f>
        <v>0.15270413573700953</v>
      </c>
      <c r="J11" s="1">
        <v>34.01</v>
      </c>
      <c r="K11" s="1">
        <f t="shared" ref="K11:K16" si="2">J11/277</f>
        <v>0.1227797833935018</v>
      </c>
      <c r="L11" s="1">
        <v>42.43</v>
      </c>
      <c r="M11" s="1">
        <f t="shared" ref="M11:M16" si="3">L11/293.08</f>
        <v>0.14477275829125155</v>
      </c>
      <c r="O11" s="1">
        <v>87.37</v>
      </c>
      <c r="P11" s="1">
        <f t="shared" ref="P11:P16" si="4">O11/370.11</f>
        <v>0.23606495366242469</v>
      </c>
      <c r="Q11" s="1">
        <v>74.33</v>
      </c>
      <c r="R11" s="1">
        <f t="shared" ref="R11:R16" si="5">Q11/370.11</f>
        <v>0.20083218502607331</v>
      </c>
      <c r="T11" s="1">
        <v>57.01</v>
      </c>
      <c r="U11" s="1">
        <f t="shared" ref="U11:U16" si="6">T11/290.06</f>
        <v>0.19654554230159277</v>
      </c>
      <c r="V11" s="1">
        <v>63.13</v>
      </c>
      <c r="W11" s="1">
        <f t="shared" ref="W11:W16" si="7">V11/309.69</f>
        <v>0.20384901030062322</v>
      </c>
      <c r="Y11" s="1">
        <v>60.08</v>
      </c>
      <c r="Z11" s="1">
        <f t="shared" ref="Z11:Z16" si="8">Y11/228.49</f>
        <v>0.26294367368374982</v>
      </c>
      <c r="AA11" s="1">
        <v>64</v>
      </c>
      <c r="AB11" s="1">
        <f t="shared" ref="AB11:AB16" si="9">AA11/281.02</f>
        <v>0.22774179773681591</v>
      </c>
      <c r="AD11" s="1">
        <v>43</v>
      </c>
      <c r="AE11" s="1">
        <f t="shared" ref="AE11:AE16" si="10">AD11/195.02</f>
        <v>0.22049020613270431</v>
      </c>
      <c r="AF11" s="1">
        <v>84.25</v>
      </c>
      <c r="AG11" s="1">
        <f t="shared" ref="AG11:AG16" si="11">AF11/276.59</f>
        <v>0.30460248020535813</v>
      </c>
      <c r="AI11" s="1">
        <v>52.15</v>
      </c>
      <c r="AJ11" s="1">
        <f t="shared" ref="AJ11:AJ16" si="12">AI11/285</f>
        <v>0.18298245614035089</v>
      </c>
      <c r="AK11" s="1">
        <v>28.32</v>
      </c>
      <c r="AL11" s="1">
        <f t="shared" ref="AL11:AL16" si="13">AK11/297.98</f>
        <v>9.5039935566145373E-2</v>
      </c>
      <c r="AN11" s="1">
        <v>42.58</v>
      </c>
      <c r="AO11" s="1">
        <f t="shared" ref="AO11:AO16" si="14">AN11/263.84</f>
        <v>0.16138568829593694</v>
      </c>
      <c r="AP11" s="1">
        <v>33.619999999999997</v>
      </c>
      <c r="AQ11" s="1">
        <f t="shared" ref="AQ11:AQ16" si="15">+AP11/231</f>
        <v>0.14554112554112553</v>
      </c>
    </row>
    <row r="12" spans="3:43" s="1" customFormat="1" x14ac:dyDescent="0.2">
      <c r="D12" s="1" t="s">
        <v>2</v>
      </c>
      <c r="E12" s="1">
        <v>128.80000000000001</v>
      </c>
      <c r="F12" s="1">
        <f t="shared" si="0"/>
        <v>0.45998357201528522</v>
      </c>
      <c r="G12" s="1">
        <v>160.58000000000001</v>
      </c>
      <c r="H12" s="1">
        <f t="shared" si="1"/>
        <v>0.58719420777416165</v>
      </c>
      <c r="J12" s="1">
        <v>142.9</v>
      </c>
      <c r="K12" s="1">
        <f t="shared" si="2"/>
        <v>0.51588447653429603</v>
      </c>
      <c r="L12" s="1">
        <v>157.62</v>
      </c>
      <c r="M12" s="1">
        <f t="shared" si="3"/>
        <v>0.53780537737136624</v>
      </c>
      <c r="O12" s="1">
        <v>237.9</v>
      </c>
      <c r="P12" s="1">
        <f t="shared" si="4"/>
        <v>0.64278187565858802</v>
      </c>
      <c r="Q12" s="1">
        <v>312.23</v>
      </c>
      <c r="R12" s="1">
        <f t="shared" si="5"/>
        <v>0.84361406068466138</v>
      </c>
      <c r="T12" s="1">
        <v>208.97</v>
      </c>
      <c r="U12" s="1">
        <f t="shared" si="6"/>
        <v>0.72043715093428939</v>
      </c>
      <c r="V12" s="1">
        <v>225.74</v>
      </c>
      <c r="W12" s="1">
        <f t="shared" si="7"/>
        <v>0.72892247085795481</v>
      </c>
      <c r="Y12" s="1">
        <v>166.17</v>
      </c>
      <c r="Z12" s="1">
        <f t="shared" si="8"/>
        <v>0.72725283382204897</v>
      </c>
      <c r="AA12" s="1">
        <v>207.52</v>
      </c>
      <c r="AB12" s="1">
        <f t="shared" si="9"/>
        <v>0.73845277916162555</v>
      </c>
      <c r="AD12" s="1">
        <v>140.88999999999999</v>
      </c>
      <c r="AE12" s="1">
        <f t="shared" si="10"/>
        <v>0.72243872423341182</v>
      </c>
      <c r="AF12" s="1">
        <v>197.95</v>
      </c>
      <c r="AG12" s="1">
        <f t="shared" si="11"/>
        <v>0.71568024874362779</v>
      </c>
      <c r="AI12" s="1">
        <v>187.97</v>
      </c>
      <c r="AJ12" s="1">
        <f t="shared" si="12"/>
        <v>0.65954385964912277</v>
      </c>
      <c r="AK12" s="1">
        <v>122.8</v>
      </c>
      <c r="AL12" s="1">
        <f t="shared" si="13"/>
        <v>0.4121081951808846</v>
      </c>
      <c r="AN12" s="1">
        <v>178.21</v>
      </c>
      <c r="AO12" s="1">
        <f t="shared" si="14"/>
        <v>0.67544724075197093</v>
      </c>
      <c r="AP12" s="1">
        <v>145.25</v>
      </c>
      <c r="AQ12" s="1">
        <f t="shared" si="15"/>
        <v>0.62878787878787878</v>
      </c>
    </row>
    <row r="13" spans="3:43" s="1" customFormat="1" x14ac:dyDescent="0.2">
      <c r="C13" s="1" t="s">
        <v>1</v>
      </c>
      <c r="D13" s="1" t="s">
        <v>4</v>
      </c>
      <c r="E13" s="1">
        <v>138.75</v>
      </c>
      <c r="F13" s="1">
        <f t="shared" si="0"/>
        <v>0.49551801721367095</v>
      </c>
      <c r="G13" s="1">
        <v>156.52000000000001</v>
      </c>
      <c r="H13" s="1">
        <f t="shared" si="1"/>
        <v>0.57234797235528578</v>
      </c>
      <c r="J13" s="1">
        <v>134.97</v>
      </c>
      <c r="K13" s="1">
        <f t="shared" si="2"/>
        <v>0.4872563176895307</v>
      </c>
      <c r="L13" s="1">
        <v>151.22</v>
      </c>
      <c r="M13" s="1">
        <f t="shared" si="3"/>
        <v>0.51596833629043271</v>
      </c>
      <c r="O13" s="1">
        <v>238.6</v>
      </c>
      <c r="P13" s="1">
        <f t="shared" si="4"/>
        <v>0.64467320526330008</v>
      </c>
      <c r="Q13" s="1">
        <v>290.26</v>
      </c>
      <c r="R13" s="1">
        <f t="shared" si="5"/>
        <v>0.78425333009105391</v>
      </c>
      <c r="T13" s="1">
        <v>189.91</v>
      </c>
      <c r="U13" s="1">
        <f t="shared" si="6"/>
        <v>0.65472660828794038</v>
      </c>
      <c r="V13" s="1">
        <v>211.24</v>
      </c>
      <c r="W13" s="1">
        <f t="shared" si="7"/>
        <v>0.68210145629500474</v>
      </c>
      <c r="Y13" s="1">
        <v>155.9</v>
      </c>
      <c r="Z13" s="1">
        <f t="shared" si="8"/>
        <v>0.68230557135979697</v>
      </c>
      <c r="AA13" s="1">
        <v>178.39</v>
      </c>
      <c r="AB13" s="1">
        <f t="shared" si="9"/>
        <v>0.63479467653547794</v>
      </c>
      <c r="AD13" s="1">
        <v>110.35</v>
      </c>
      <c r="AE13" s="1">
        <f t="shared" si="10"/>
        <v>0.56583940108706798</v>
      </c>
      <c r="AF13" s="1">
        <v>165.53</v>
      </c>
      <c r="AG13" s="1">
        <f t="shared" si="11"/>
        <v>0.59846704508478255</v>
      </c>
      <c r="AI13" s="1">
        <v>150.30000000000001</v>
      </c>
      <c r="AJ13" s="1">
        <f t="shared" si="12"/>
        <v>0.5273684210526316</v>
      </c>
      <c r="AK13" s="1">
        <v>106.89</v>
      </c>
      <c r="AL13" s="1">
        <f t="shared" si="13"/>
        <v>0.35871535002349147</v>
      </c>
      <c r="AN13" s="1">
        <v>164.12</v>
      </c>
      <c r="AO13" s="1">
        <f t="shared" si="14"/>
        <v>0.62204366282595525</v>
      </c>
      <c r="AP13" s="1">
        <v>131.43</v>
      </c>
      <c r="AQ13" s="1">
        <f t="shared" si="15"/>
        <v>0.568961038961039</v>
      </c>
    </row>
    <row r="14" spans="3:43" s="1" customFormat="1" x14ac:dyDescent="0.2">
      <c r="D14" s="1" t="s">
        <v>3</v>
      </c>
      <c r="E14" s="1">
        <v>45.88</v>
      </c>
      <c r="F14" s="1">
        <f t="shared" si="0"/>
        <v>0.16385129102532053</v>
      </c>
      <c r="G14" s="1">
        <v>44.2</v>
      </c>
      <c r="H14" s="1">
        <f t="shared" si="1"/>
        <v>0.16162650382126009</v>
      </c>
      <c r="J14" s="1">
        <v>44.2</v>
      </c>
      <c r="K14" s="1">
        <f t="shared" si="2"/>
        <v>0.15956678700361013</v>
      </c>
      <c r="L14" s="1">
        <v>50.57</v>
      </c>
      <c r="M14" s="1">
        <f t="shared" si="3"/>
        <v>0.17254674491606389</v>
      </c>
      <c r="O14" s="1">
        <v>75.03</v>
      </c>
      <c r="P14" s="1">
        <f t="shared" si="4"/>
        <v>0.20272351463078545</v>
      </c>
      <c r="Q14" s="1">
        <v>59.09</v>
      </c>
      <c r="R14" s="1">
        <f t="shared" si="5"/>
        <v>0.15965523763205533</v>
      </c>
      <c r="T14" s="1">
        <v>46.65</v>
      </c>
      <c r="U14" s="1">
        <f t="shared" si="6"/>
        <v>0.16082879404261186</v>
      </c>
      <c r="V14" s="1">
        <v>62.94</v>
      </c>
      <c r="W14" s="1">
        <f t="shared" si="7"/>
        <v>0.20323549355807419</v>
      </c>
      <c r="Y14" s="1">
        <v>55.47</v>
      </c>
      <c r="Z14" s="1">
        <f t="shared" si="8"/>
        <v>0.24276773600595211</v>
      </c>
      <c r="AA14" s="1">
        <v>49.98</v>
      </c>
      <c r="AB14" s="1">
        <f t="shared" si="9"/>
        <v>0.17785211017009467</v>
      </c>
      <c r="AD14" s="1">
        <v>25.6</v>
      </c>
      <c r="AE14" s="1">
        <f t="shared" si="10"/>
        <v>0.1312685878371449</v>
      </c>
      <c r="AF14" s="1">
        <v>46.65</v>
      </c>
      <c r="AG14" s="1">
        <f t="shared" si="11"/>
        <v>0.16866119527097873</v>
      </c>
      <c r="AI14" s="1">
        <v>59.64</v>
      </c>
      <c r="AJ14" s="1">
        <f t="shared" si="12"/>
        <v>0.20926315789473685</v>
      </c>
      <c r="AK14" s="1">
        <v>50.25</v>
      </c>
      <c r="AL14" s="1">
        <f t="shared" si="13"/>
        <v>0.16863547889120073</v>
      </c>
      <c r="AN14" s="1">
        <v>56.08</v>
      </c>
      <c r="AO14" s="1">
        <f t="shared" si="14"/>
        <v>0.21255306246209826</v>
      </c>
      <c r="AP14" s="1">
        <v>43.57</v>
      </c>
      <c r="AQ14" s="1">
        <f t="shared" si="15"/>
        <v>0.18861471861471862</v>
      </c>
    </row>
    <row r="15" spans="3:43" s="1" customFormat="1" x14ac:dyDescent="0.2">
      <c r="C15" s="1" t="s">
        <v>19</v>
      </c>
      <c r="D15" s="1" t="s">
        <v>2</v>
      </c>
      <c r="E15" s="1">
        <v>39.85</v>
      </c>
      <c r="F15" s="1">
        <f t="shared" si="0"/>
        <v>0.14231634584479128</v>
      </c>
      <c r="G15" s="1">
        <v>34.130000000000003</v>
      </c>
      <c r="H15" s="1">
        <f t="shared" si="1"/>
        <v>0.12480345193257029</v>
      </c>
      <c r="J15" s="1">
        <v>42.01</v>
      </c>
      <c r="K15" s="1">
        <f t="shared" si="2"/>
        <v>0.15166064981949456</v>
      </c>
      <c r="L15" s="1">
        <v>35.11</v>
      </c>
      <c r="M15" s="1">
        <f t="shared" si="3"/>
        <v>0.11979664255493382</v>
      </c>
      <c r="O15" s="1">
        <v>45.4</v>
      </c>
      <c r="P15" s="1">
        <f t="shared" si="4"/>
        <v>0.122666234362757</v>
      </c>
      <c r="Q15" s="1">
        <v>28.46</v>
      </c>
      <c r="R15" s="1">
        <f t="shared" si="5"/>
        <v>7.6896057928723893E-2</v>
      </c>
      <c r="T15" s="1">
        <v>56.52</v>
      </c>
      <c r="U15" s="1">
        <f t="shared" si="6"/>
        <v>0.19485623664069504</v>
      </c>
      <c r="V15" s="1">
        <v>65.28</v>
      </c>
      <c r="W15" s="1">
        <f t="shared" si="7"/>
        <v>0.21079143659788821</v>
      </c>
      <c r="Y15" s="1">
        <v>32.31</v>
      </c>
      <c r="Z15" s="1">
        <f t="shared" si="8"/>
        <v>0.14140662611055188</v>
      </c>
      <c r="AA15" s="1">
        <v>42.38</v>
      </c>
      <c r="AB15" s="1">
        <f t="shared" si="9"/>
        <v>0.15080777168884779</v>
      </c>
      <c r="AD15" s="1">
        <v>31.39</v>
      </c>
      <c r="AE15" s="1">
        <f t="shared" si="10"/>
        <v>0.16095785047687416</v>
      </c>
      <c r="AF15" s="1">
        <v>48.33</v>
      </c>
      <c r="AG15" s="1">
        <f t="shared" si="11"/>
        <v>0.17473516757655738</v>
      </c>
      <c r="AI15" s="1">
        <v>58.14</v>
      </c>
      <c r="AJ15" s="1">
        <f t="shared" si="12"/>
        <v>0.20400000000000001</v>
      </c>
      <c r="AK15" s="1">
        <v>53.85</v>
      </c>
      <c r="AL15" s="1">
        <f t="shared" si="13"/>
        <v>0.18071682663265989</v>
      </c>
      <c r="AN15" s="1">
        <v>47.7</v>
      </c>
      <c r="AO15" s="1">
        <f t="shared" si="14"/>
        <v>0.18079138872043665</v>
      </c>
      <c r="AP15" s="1">
        <v>44.41</v>
      </c>
      <c r="AQ15" s="1">
        <f t="shared" si="15"/>
        <v>0.19225108225108223</v>
      </c>
    </row>
    <row r="16" spans="3:43" s="1" customFormat="1" ht="17" thickBot="1" x14ac:dyDescent="0.25">
      <c r="C16" s="3"/>
      <c r="D16" s="3" t="s">
        <v>3</v>
      </c>
      <c r="E16" s="3">
        <v>14.42</v>
      </c>
      <c r="F16" s="3">
        <f t="shared" si="0"/>
        <v>5.1498160779972144E-2</v>
      </c>
      <c r="G16" s="3">
        <v>12.04</v>
      </c>
      <c r="H16" s="3">
        <f t="shared" si="1"/>
        <v>4.4026767104252747E-2</v>
      </c>
      <c r="I16" s="3"/>
      <c r="J16" s="3">
        <v>14.42</v>
      </c>
      <c r="K16" s="3">
        <f t="shared" si="2"/>
        <v>5.2057761732851988E-2</v>
      </c>
      <c r="L16" s="3">
        <v>13.6</v>
      </c>
      <c r="M16" s="3">
        <f t="shared" si="3"/>
        <v>4.6403712296983757E-2</v>
      </c>
      <c r="N16" s="3"/>
      <c r="O16" s="3">
        <v>18.399999999999999</v>
      </c>
      <c r="P16" s="3">
        <f t="shared" si="4"/>
        <v>4.9714949609575523E-2</v>
      </c>
      <c r="Q16" s="3">
        <v>20.25</v>
      </c>
      <c r="R16" s="3">
        <f t="shared" si="5"/>
        <v>5.4713463564886114E-2</v>
      </c>
      <c r="S16" s="3"/>
      <c r="T16" s="3">
        <v>38.01</v>
      </c>
      <c r="U16" s="3">
        <f t="shared" si="6"/>
        <v>0.13104185340963936</v>
      </c>
      <c r="V16" s="3">
        <v>37.86</v>
      </c>
      <c r="W16" s="3">
        <f t="shared" si="7"/>
        <v>0.12225128354160612</v>
      </c>
      <c r="X16" s="3"/>
      <c r="Y16" s="3">
        <v>14.42</v>
      </c>
      <c r="Z16" s="3">
        <f t="shared" si="8"/>
        <v>6.3109982931419312E-2</v>
      </c>
      <c r="AA16" s="3">
        <v>17.38</v>
      </c>
      <c r="AB16" s="3">
        <f t="shared" si="9"/>
        <v>6.1846131947904066E-2</v>
      </c>
      <c r="AC16" s="3"/>
      <c r="AD16" s="3">
        <v>20.25</v>
      </c>
      <c r="AE16" s="3">
        <f t="shared" si="10"/>
        <v>0.10383550405086657</v>
      </c>
      <c r="AF16" s="3">
        <v>18.38</v>
      </c>
      <c r="AG16" s="3">
        <f t="shared" si="11"/>
        <v>6.6452149390795037E-2</v>
      </c>
      <c r="AH16" s="3"/>
      <c r="AI16" s="3">
        <v>19.7</v>
      </c>
      <c r="AJ16" s="3">
        <f t="shared" si="12"/>
        <v>6.9122807017543864E-2</v>
      </c>
      <c r="AK16" s="3">
        <v>14.42</v>
      </c>
      <c r="AL16" s="3">
        <f t="shared" si="13"/>
        <v>4.8392509564400291E-2</v>
      </c>
      <c r="AM16" s="3"/>
      <c r="AN16" s="3">
        <v>15.26</v>
      </c>
      <c r="AO16" s="3">
        <f t="shared" si="14"/>
        <v>5.7838083687083083E-2</v>
      </c>
      <c r="AP16" s="3">
        <v>16.420000000000002</v>
      </c>
      <c r="AQ16" s="3">
        <f t="shared" si="15"/>
        <v>7.1082251082251094E-2</v>
      </c>
    </row>
  </sheetData>
  <mergeCells count="24">
    <mergeCell ref="AI6:AL6"/>
    <mergeCell ref="AI7:AJ7"/>
    <mergeCell ref="AK7:AL7"/>
    <mergeCell ref="AN6:AQ6"/>
    <mergeCell ref="AN7:AO7"/>
    <mergeCell ref="AP7:AQ7"/>
    <mergeCell ref="Y6:AB6"/>
    <mergeCell ref="Y7:Z7"/>
    <mergeCell ref="AA7:AB7"/>
    <mergeCell ref="AD6:AG6"/>
    <mergeCell ref="AD7:AE7"/>
    <mergeCell ref="AF7:AG7"/>
    <mergeCell ref="O6:R6"/>
    <mergeCell ref="O7:P7"/>
    <mergeCell ref="Q7:R7"/>
    <mergeCell ref="T6:W6"/>
    <mergeCell ref="T7:U7"/>
    <mergeCell ref="V7:W7"/>
    <mergeCell ref="E7:F7"/>
    <mergeCell ref="G7:H7"/>
    <mergeCell ref="E6:H6"/>
    <mergeCell ref="J6:M6"/>
    <mergeCell ref="J7:K7"/>
    <mergeCell ref="L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Tetsuya Nakamura</dc:creator>
  <cp:lastModifiedBy>Tetsuya Nakamura</cp:lastModifiedBy>
  <dcterms:created xsi:type="dcterms:W3CDTF">2021-09-06T14:02:59Z</dcterms:created>
  <dcterms:modified xsi:type="dcterms:W3CDTF">2021-09-06T14:18:36Z</dcterms:modified>
</cp:coreProperties>
</file>